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<sst xmlns="http://schemas.openxmlformats.org/spreadsheetml/2006/main" count="9659" uniqueCount="2126">
  <si>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</si>
  <si>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</si>
  <si>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</si>
  <si>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</si>
  <si>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</si>
  <si>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</si>
  <si>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</si>
  <si>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</si>
  <si>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</si>
  <si>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</si>
  <si>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</si>
  <si>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</si>
  <si>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</si>
  <si>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</si>
  <si>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</si>
  <si>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</si>
  <si>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</si>
  <si>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</si>
  <si>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</si>
  <si>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</si>
  <si>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</si>
  <si>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</si>
  <si>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</si>
  <si>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</si>
  <si>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</si>
  <si>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</si>
  <si>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</si>
  <si>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</si>
  <si>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</si>
  <si>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</si>
  <si>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</si>
  <si>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</si>
  <si>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</si>
  <si>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</si>
  <si>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</si>
  <si>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</si>
  <si>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</si>
  <si>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</si>
  <si>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</si>
  <si>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</si>
  <si>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</si>
  <si>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</si>
  <si>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</si>
  <si>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</si>
  <si>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</si>
  <si>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</si>
  <si>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</si>
  <si>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</si>
  <si>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</si>
  <si>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</si>
  <si>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</si>
  <si>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</si>
  <si>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</si>
  <si>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</si>
  <si>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</si>
  <si>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</si>
  <si>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</si>
  <si>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</si>
  <si>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</si>
  <si>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</si>
  <si>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</si>
  <si>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</si>
  <si>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</si>
  <si>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</si>
  <si>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</si>
  <si>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</si>
  <si>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</si>
  <si>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</si>
  <si>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</si>
  <si>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</si>
  <si>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</si>
  <si>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</si>
  <si>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</si>
  <si>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</si>
  <si>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</si>
  <si>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</si>
  <si>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</si>
  <si>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</si>
  <si>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</si>
  <si>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</si>
  <si>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</si>
  <si>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</si>
  <si>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</si>
  <si>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</si>
  <si>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</si>
  <si>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</si>
  <si>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</si>
  <si>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</si>
  <si>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</si>
  <si>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</si>
  <si>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</si>
  <si>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</si>
  <si>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</si>
  <si>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</si>
  <si>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</si>
  <si>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</si>
  <si>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</si>
  <si>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</si>
  <si>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</si>
  <si>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</si>
  <si>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</si>
  <si>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</si>
  <si>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</si>
  <si>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</si>
  <si>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</si>
  <si>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</si>
  <si>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</si>
  <si>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</si>
  <si>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</si>
  <si>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</si>
  <si>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</si>
  <si>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</si>
  <si>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</si>
  <si>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</si>
  <si>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</si>
  <si>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</si>
  <si>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</si>
  <si>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</si>
  <si>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</si>
  <si>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</si>
  <si>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</si>
  <si>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</si>
  <si>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</si>
  <si>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</si>
  <si>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</si>
  <si>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</si>
  <si>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</si>
  <si>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</si>
  <si>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</si>
  <si>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</si>
  <si>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</si>
  <si>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</si>
  <si>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</si>
  <si>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</si>
  <si>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</si>
  <si>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</si>
  <si>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</si>
  <si>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</si>
  <si>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</si>
  <si>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</si>
  <si>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</si>
  <si>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</si>
  <si>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</si>
  <si>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</si>
  <si>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</si>
  <si>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</si>
  <si>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</si>
  <si>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</si>
  <si>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</si>
  <si>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</si>
  <si>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</si>
  <si>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</si>
  <si>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</si>
  <si>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</si>
  <si>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</si>
  <si>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</si>
  <si>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</si>
  <si>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</si>
  <si>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</si>
  <si>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</si>
  <si>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</si>
  <si>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</si>
  <si>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</si>
  <si>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</si>
  <si>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</si>
  <si>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</si>
  <si>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</si>
  <si>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</si>
  <si>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</si>
  <si>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</si>
  <si>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</si>
  <si>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</si>
  <si>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</si>
  <si>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</si>
  <si>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</si>
  <si>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</si>
  <si>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</si>
  <si>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</si>
  <si>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</si>
  <si>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</si>
  <si>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</si>
  <si>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</si>
  <si>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</si>
  <si>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</si>
  <si>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</si>
  <si>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</si>
  <si>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</si>
  <si>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</si>
  <si>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</si>
  <si>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</si>
  <si>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</si>
  <si>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</si>
  <si>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</si>
  <si>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</si>
  <si>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</si>
  <si>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</si>
  <si>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</si>
  <si>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</si>
  <si>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</si>
  <si>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</si>
  <si>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</si>
  <si>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</si>
  <si>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</si>
  <si>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</si>
  <si>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</si>
  <si>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</si>
  <si>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</si>
  <si>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</si>
  <si>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</si>
  <si>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</si>
  <si>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</si>
  <si>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</si>
  <si>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mmataxman</t>
  </si>
  <si>
    <t>tracywh96168104</t>
  </si>
  <si>
    <t>livingwithlyn</t>
  </si>
  <si>
    <t>tintinbeligan</t>
  </si>
  <si>
    <t>livefirerepublc</t>
  </si>
  <si>
    <t>christinacucina</t>
  </si>
  <si>
    <t>miggylovesfood</t>
  </si>
  <si>
    <t>grimydiapers</t>
  </si>
  <si>
    <t>powerlevelpro</t>
  </si>
  <si>
    <t>forkinaussiepie</t>
  </si>
  <si>
    <t>naturalysweetrd</t>
  </si>
  <si>
    <t>ketofyme</t>
  </si>
  <si>
    <t>curiousjoi</t>
  </si>
  <si>
    <t>geekyglamorous</t>
  </si>
  <si>
    <t>yumewarlock</t>
  </si>
  <si>
    <t>thomasgouard</t>
  </si>
  <si>
    <t>la_foodiegirl</t>
  </si>
  <si>
    <t>hsuerica</t>
  </si>
  <si>
    <t>basiqqbaguette</t>
  </si>
  <si>
    <t>carlasnuggs</t>
  </si>
  <si>
    <t>hdaabsh</t>
  </si>
  <si>
    <t>occomestibles</t>
  </si>
  <si>
    <t>717njvkwuy0pbu3</t>
  </si>
  <si>
    <t>thequestforit</t>
  </si>
  <si>
    <t>drchibilee</t>
  </si>
  <si>
    <t>karen4the19</t>
  </si>
  <si>
    <t>danmagro</t>
  </si>
  <si>
    <t>amandalauren</t>
  </si>
  <si>
    <t>hermanbecker7</t>
  </si>
  <si>
    <t>ogroshybaby</t>
  </si>
  <si>
    <t>sjmx_</t>
  </si>
  <si>
    <t>bubbajenkinsmma</t>
  </si>
  <si>
    <t>styleandsociety</t>
  </si>
  <si>
    <t>missmisschelle</t>
  </si>
  <si>
    <t>adineaway</t>
  </si>
  <si>
    <t>researchmrx</t>
  </si>
  <si>
    <t>kristincruz</t>
  </si>
  <si>
    <t>mishinvalya</t>
  </si>
  <si>
    <t>alexperezmma</t>
  </si>
  <si>
    <t>irongirlnadia</t>
  </si>
  <si>
    <t>hinsonsaburo</t>
  </si>
  <si>
    <t>letmeeatcake</t>
  </si>
  <si>
    <t>zandrya01</t>
  </si>
  <si>
    <t>kimlaiyingling</t>
  </si>
  <si>
    <t>chitoveraufc</t>
  </si>
  <si>
    <t>francisazul90</t>
  </si>
  <si>
    <t>tanayastable</t>
  </si>
  <si>
    <t>milkandeggscom</t>
  </si>
  <si>
    <t>lastsamuraiufc</t>
  </si>
  <si>
    <t>hannahcormier_</t>
  </si>
  <si>
    <t>farm_machinery_</t>
  </si>
  <si>
    <t>lilfishfoodie</t>
  </si>
  <si>
    <t>wanderabode</t>
  </si>
  <si>
    <t>skvi_official</t>
  </si>
  <si>
    <t>virusintl</t>
  </si>
  <si>
    <t>defendhawaii</t>
  </si>
  <si>
    <t>defensesoap</t>
  </si>
  <si>
    <t>gfuelenergy</t>
  </si>
  <si>
    <t>mslynnchen</t>
  </si>
  <si>
    <t>soseductiff</t>
  </si>
  <si>
    <t>matchalove</t>
  </si>
  <si>
    <t>wendys</t>
  </si>
  <si>
    <t>magees</t>
  </si>
  <si>
    <t>vegoutla</t>
  </si>
  <si>
    <t>honey</t>
  </si>
  <si>
    <t>thackernyc</t>
  </si>
  <si>
    <t>fcconditioning</t>
  </si>
  <si>
    <t>teamoyama</t>
  </si>
  <si>
    <t>drinkdripdrop</t>
  </si>
  <si>
    <t>stryvebiltong</t>
  </si>
  <si>
    <t>vital4u</t>
  </si>
  <si>
    <t>breadlounge</t>
  </si>
  <si>
    <t>food_for_life</t>
  </si>
  <si>
    <t>duvergermacaron</t>
  </si>
  <si>
    <t>theterphouse</t>
  </si>
  <si>
    <t>teamratpack</t>
  </si>
  <si>
    <t>sal_triolo</t>
  </si>
  <si>
    <t>ocfightdocs</t>
  </si>
  <si>
    <t>iridiumsports</t>
  </si>
  <si>
    <t>venumfight</t>
  </si>
  <si>
    <t>asics</t>
  </si>
  <si>
    <t>breadbar_la</t>
  </si>
  <si>
    <t>andrewchg</t>
  </si>
  <si>
    <t>beyondmeat</t>
  </si>
  <si>
    <t>harmlessharvest</t>
  </si>
  <si>
    <t>drinksolti</t>
  </si>
  <si>
    <t>Mentions</t>
  </si>
  <si>
    <t>Replies to</t>
  </si>
  <si>
    <t>RT @LASTSAMURAIUFC: Thereâ€™s always an opening somewhere... 
@gfuelenergy 
@defensesoap 
@defendhawaii 
@virusintl 
@skvi_official 
@asicsâ€¦</t>
  </si>
  <si>
    <t>@MsLynnChen @milkandeggscom Lol! omg the bubbles, though.....</t>
  </si>
  <si>
    <t>Love my farm fresh food from @milkandeggscom LA's Online Farmer's Market.  You have to check them out! Bananas for 15Â¢ and eggs for 99Â¢ :-) https://t.co/xwdetHvCSz</t>
  </si>
  <si>
    <t>Loving my Atlantic Char from @milkandeggscom. All I needed to make this delicious beauty was add some thyme, rosemary, Himalayan salt, supreme pepper and basil oliveâ€¦ https://t.co/BemMd9Tjok</t>
  </si>
  <si>
    <t>I was thrilled to see that @milkandeggscom carried Korean Short Rib. Itâ€™s definitely a nice 1/4 cut. It was so easy to make. I just added some Korean BBQ sauce and baked it for 15 mins atâ€¦ https://t.co/gB5YgJa9Xw</t>
  </si>
  <si>
    <t>The never-ending platter of perfectly grilled Scallops. Does life get any better??!!
.
Courtesy: @soseductiff @milkandeggscom #livefirerepublic #recipe #food52 #f52grams #foodbloggers #foodlove #goodeats #igfood #homecooking #foodphotography #thehappynow #healthy #fresh #griâ€¦ https://t.co/GaXg5MSjuE</t>
  </si>
  <si>
    <t>Start 2019 off right with simple, healthy recipes (like soups) using WHOLE ingredients. It's easy with 
@milkandeggscom grocery delivery! (link: https://t.co/mIfMdSRZpl) #soup #easyrecipes #veggies #ad  (LA and OC) using code 2040 for $20 off a $40 https://t.co/7lJNFZyFq9 https://t.co/63YmAp3R8e</t>
  </si>
  <si>
    <t>RT @milkandeggscom: We want to help you start the year off right. 
Use code NewYear20 for $20 off your order (restrictions apply). https://â€¦</t>
  </si>
  <si>
    <t>RT @ChristinaCucina: Start 2019 off right with simple, healthy recipes (like soups) using WHOLE ingredients. It's easy with 
@milkandeggscoâ€¦</t>
  </si>
  <si>
    <t>GIVEAWAY!
That look she gives when she not only drank all of her milk, but Daddyâ€™s milk too! 
Iâ€™m giving away a $100 gift card to  @milkandeggscom. If youâ€™re in the Los Angeles / Orange County areas, I canâ€™t tell you how awesome this online grocery servâ€¦ https://t.co/SvA1mtIvB6 https://t.co/91DoH7wZfw</t>
  </si>
  <si>
    <t>RT @geekyglamorous: Pretty damn proud of my GG themed bento using ingredients from @milkandeggscom. ðŸ˜‹ðŸŽ®ðŸ± https://t.co/yI3U7URDtJ</t>
  </si>
  <si>
    <t>Aussie Pies at any time ðŸ™Œ Shipping nationwide through @golbelly or if you're an LA/OC local check out @milkandeggscom for grocery delivery! #howsyapie @ Los Angeles, California https://t.co/ljq3lgzcYV</t>
  </si>
  <si>
    <t>New year, new breakfast ðŸ³... almost! I had raspberries left from my @milkandeggscom delivery ðŸšš and thought Iâ€™d bring back the chia pudding! Usually Iâ€™ll make it with any of the tasty andâ€¦ https://t.co/EAfm7XWfuP</t>
  </si>
  <si>
    <t>#OMAD double double protein style burger (no special sauce) from inandout and a side salad from @wendys and @matchalove unsweetened cold brew matcha from @milkandeggscom â™¥ï¸ I love thisâ€¦ https://t.co/EwCREUn25p</t>
  </si>
  <si>
    <t>Keto Grocery Haul from @milkandeggscom â™¥ï¸ Hereâ€™s what I got! This will last about 3 weeks (but the condiments usually last a lot longer). We eat a lot of eggs ðŸ³ ðŸ˜… Rylan loves eggs. Iâ€™mâ€¦ https://t.co/fivSU7IDjo</t>
  </si>
  <si>
    <t>@geekyglamorous @milkandeggscom Cute and heathy!</t>
  </si>
  <si>
    <t>@curiousjoi @milkandeggscom A life motto. ðŸ’–</t>
  </si>
  <si>
    <t>@geekyglamorous @milkandeggscom Damn millenials and their avocado toast salads</t>
  </si>
  <si>
    <t>@yumewarlock @milkandeggscom #noshame that shit is delicious</t>
  </si>
  <si>
    <t>Pretty damn proud of my GG themed bento using ingredients from @milkandeggscom. ðŸ˜‹ðŸŽ®ðŸ± https://t.co/yI3U7URDtJ</t>
  </si>
  <si>
    <t>RT @IrongirlNadia: Carboloading isn’t important the night before. How you fuel the entire week before as you taper is important. Be mindful…</t>
  </si>
  <si>
    <t>How many of you love seeing grill marks on your veggies?? Get $15 of $30 using my code: lafoodiegirl @milkandeggscom https://t.co/kHFe7Fu0vg</t>
  </si>
  <si>
    <t>Love my farm fresh food from @milkandeggscom LA's Online Farmer's Market.  You have to check them out! Bananas for 15¢ and eggs for 99¢ :-) https://t.co/zlyaPA9gsD</t>
  </si>
  <si>
    <t>I don’t think I’ve ever made pasta this good! Thanks to @milkandeggscom I was able to put a nice fettuccini arrabbiata _xD83C__xDF5D_Milk and Eggs makes grocery shopping much easier! Especially for… https://t.co/jpwtQNPmYd</t>
  </si>
  <si>
    <t>I loved starting out 2019 with my Lucky New Year's Meal. Collard greens &amp;amp; black-eyed peas are a must. @milkandeggscom has beautiful organic collard greens and everything you need to meet your #newyearnewme goals.  
Get $15 off your order using code "carlasnuggs". #sponsored https://t.co/HpzzrNUBFm</t>
  </si>
  <si>
    <t>RT @CarlaSnuggs: I loved starting out 2019 with my Lucky New Year's Meal. Collard greens &amp;amp; black-eyed peas are a must. @milkandeggscom has…</t>
  </si>
  <si>
    <t>I love the conveniences of @milkandeggscom delivery and the quality of their products. 
Lamb chops on the stove. 
I… https://t.co/7cj5W15KCI</t>
  </si>
  <si>
    <t>@AmandaLauren @milkandeggscom _xD83D__xDE0A__xD83D__xDE0A__xD83D__xDE0A_</t>
  </si>
  <si>
    <t>TODAYS SNACK: The perfect crunchy snack to get you through the doldrums of Friday. @Magees Raw Energy Mix ( 8 oz):… https://t.co/SjstjBHPPA</t>
  </si>
  <si>
    <t>Love my farm fresh food from @milkandeggscom LA's Online Farmer's Market.  You have to check them out! Bananas for… https://t.co/2JWZ1jACjG</t>
  </si>
  <si>
    <t>Love my farm fresh food from @milkandeggscom LA's Online Farmer's Market. IT'S SO EASY!  https://t.co/ElGzwaF5qM</t>
  </si>
  <si>
    <t>Love my farm fresh food from @milkandeggscom LA's Online Farmer's Market.  You have to check them out! Bananas for 15¢ and eggs for 99¢ :-) https://t.co/YNbVGjpWmr</t>
  </si>
  <si>
    <t>Hold up SoCal– Have you heard of @milkandeggscom yet? I don't have to run around to the 3 farmers markets I frequent on different days since now they come directly to my door. Now I have more time to make the great cocktails you love. You *must* check them out! _xD83D__xDECD_ #sponsored https://t.co/HuWZXEpBwX</t>
  </si>
  <si>
    <t>#LARain Don’t go to the grocery store today. Instead, stay home and get it all delivered from @milkandeggscom https://t.co/dIe4PBN1sj</t>
  </si>
  <si>
    <t>RT @AmandaLauren: #LARain Don’t go to the grocery store today. Instead, stay home and get it all delivered from @milkandeggscom https://t.c…</t>
  </si>
  <si>
    <t>Just got $70 worth of food for free. S/o @milkandeggscom &amp;amp; @honey &amp;amp; @vegoutla https://t.co/YQ71lD8H2l</t>
  </si>
  <si>
    <t>RT @OGRoshyBaby: Just got $70 worth of food for free. S/o @milkandeggscom &amp;amp; @honey &amp;amp; @vegoutla https://t.co/YQ71lD8H2l</t>
  </si>
  <si>
    <t>its 2019 people! let's become more efficient with our time! get your groceries delivered from @milkandeggscom! https://t.co/cdbEmAjhS1</t>
  </si>
  <si>
    <t>Live Life on the Sunny Side Up _xD83C__xDF73_ @milkandeggscom .
.
Snaps cblank_visual 
.
.
#MilkandEggs #MilkandEggsCom #ViciCollab #ViciDolls #Brunch #Groceries #Food #Foodie #Fit #Fresh #FarmFresh… https://t.co/xvkPw76Dy5</t>
  </si>
  <si>
    <t>Healthy Recipes For A Healthy Lifestyle:
https://t.co/y0uYeVuHOG
Featuring: @milkandeggscom, @thackernyc, &amp;amp;… https://t.co/vokYIiBaRb</t>
  </si>
  <si>
    <t>Now that the holidays are over, I started juicing _xD83E__xDD64_ regularly. It's easy to stick to this plan with @milkandeggscom… https://t.co/gqCnQTVmJA</t>
  </si>
  <si>
    <t>RT @KristinCruz: Got this New Year in the bag_xD83D__xDE09_
Join me in taking the vow for a Vegan January 2019- We call it #Veganuary !
With some new he…</t>
  </si>
  <si>
    <t>Got this New Year in the bag_xD83D__xDE09_
Join me in taking the vow for a Vegan January 2019- We call it #Veganuary !
With some… https://t.co/Eg3BXeHbTM</t>
  </si>
  <si>
    <t>Excited to get the week started.  Canâ€™t  wait to get back in there, and do what I love @Virusintl @teamoyama  @milkandeggscom @FCConditioning https://t.co/TEE5XWlzfd</t>
  </si>
  <si>
    <t>“My life may be crazy
My lack of the lazy has let me do _xD83D__xDCA9_ that I love on the daily” - vacation dirty heads… https://t.co/pQJBTLJd71</t>
  </si>
  <si>
    <t>“Don't ever try to judge me, dude
You don't know what the f*** I've been through”- eminem @Virusintl @teamoyama… https://t.co/NRK865zZbH</t>
  </si>
  <si>
    <t>Packing my nutrition first for #avalon50.
#vital4u #energy @Vital4U 
#stryvebiltong @stryvebiltong 
#superfoods @milkandeggscom 
#drinkdripdrop @drinkdripdrop https://t.co/iTfFk9KmP1</t>
  </si>
  <si>
    <t>Welcome to delicious organic dog meals prepared fresh and delivered by @milkandeggscom. My pups love them! // #milkandeggs #milkandeggscom https://t.co/3a2u4R4yD9</t>
  </si>
  <si>
    <t>Itâ€™s race week again! Going to load up on my organic superfoods to recover faster and freshen the machine for my ultra this Saturday. // @milkandeggscom #milkandeggs #organic #superfoods https://t.co/iR3S70qxfD</t>
  </si>
  <si>
    <t>Carboloading isnâ€™t important the night before. How you fuel the entire week before as you taper is important. Be mindful how you are nourishing your body. // 3 days till my 15th ultra. Fuel ingredients @milkandeggscom #milkandeggs https://t.co/842XsGb0Zb</t>
  </si>
  <si>
    <t>How you periodize your eating lifestyle matters too. Carboloading is not just for the night before. Spaced out heal… https://t.co/8G50Aiqcnc</t>
  </si>
  <si>
    <t>@LetMeEatCake @milkandeggscom @breadlounge Those look yummy!</t>
  </si>
  <si>
    <t>Using my latest @milkandeggscom grocery haul to whip up a super easy afternoon treat for this rainy day ☺️. Dipped… https://t.co/CzFDJE7uww</t>
  </si>
  <si>
    <t>Love my farm fresh food from @milkandeggscom LA's Online Farmer's Market.  You have to check them out! Bananas for… https://t.co/QVgmrWFGO3</t>
  </si>
  <si>
    <t>RT @milkandeggscom: Save on plant-based! Use code "PLANTLOVE" for 10% off anything in our Vegan category (https://t.co/Ry937ZQiMw).
#disco…</t>
  </si>
  <si>
    <t>Morning breakfast was so good thanks to @milkandeggscom for provide fresh fruit on @food_for_life _xD83D__xDCAF_ fight camp is going well and I can’t wait _xD83D__xDC4A__xD83C__xDFFB_ #ufc235 https://t.co/YJKCb01EhV</t>
  </si>
  <si>
    <t>RT @chitoveraUFC: Morning breakfast was so good thanks to @milkandeggscom for provide fresh fruit on @food_for_life _xD83D__xDCAF_ fight camp is going w…</t>
  </si>
  <si>
    <t>@milkandeggscom @DuvergerMacaron Thank you! â˜º</t>
  </si>
  <si>
    <t>@TanayasTable @DuvergerMacaron Omg that looks amazing https://t.co/pcPI07nHRk</t>
  </si>
  <si>
    <t>May your life be as sweet and your dreams be as tall as this macaron tower made by yours truly to kick off the new… https://t.co/RaeT96ibNy</t>
  </si>
  <si>
    <t>Thereâ€™s always an opening somewhere... 
@gfuelenergy 
@defensesoap 
@defendhawaii 
@virusintl 
@skvi_official 
@asics 
@Venumfight 
@teamoyama 
@iridiumsports
@ocfightdocs 
@sal_triolo 
@teamratpack 
@milkandeggscom
@theterphouse https://t.co/dqVvDcrTp3</t>
  </si>
  <si>
    <t>@LASTSAMURAIUFC @GFuelEnergy @DefenseSoap @DefendHawaii @VIRUSintl @skvi_official @asics @Venumfight @TeamOyama @IridiumSports @OCFIGHTDOCS @sal_triolo @teamratpack @theterphouse ðŸ˜²ðŸ˜²ðŸ˜ðŸ¤©ðŸ¤©</t>
  </si>
  <si>
    <t>Attention all fresh bread lovers! We now carry @breadbar_la ! 
Shop a variety of local, fresh bread and pastries delivered right to your door: https://t.co/HcwfLl3n5B
#freshbread #freshfood #ocfood #eaterla #buzzfeastfood #laeats #infatuationla #chefsroll #groceryshopping https://t.co/e2xY2JdCnH</t>
  </si>
  <si>
    <t>This year, we are excited to continue to bring you fresh food straight to your door so you can continue to cook all of your favorite meals.
_xD83D__xDCF7_: @andrewchg 
#newyears2019 #freshfruit #freshveggies #groceryhaul #grocerydelivery #ocfood #eaterla #laeats #infatuationla #chefsroll https://t.co/OoAhVHHzjc</t>
  </si>
  <si>
    <t>Lemony kale and white bean soup with @beyondmeat sausage is perfect to keep you healthy in this cold weather. 
See… https://t.co/zWdoDUmKH4</t>
  </si>
  <si>
    <t>@harmlessharvest products are discounted for a limited time! Shop now and check out the low prices (on BOTH sizes!): https://t.co/RIdPEKzelw
#discount #harmlessharvest #sale #coconutwater #healthdrink #ocfood #eaterla #buzzfeastfood #laeats #infatuationla #chefsroll https://t.co/plqdPC3nhM</t>
  </si>
  <si>
    <t>Want local farm fresh foods &amp;amp; @drinksolti delivered to your door? Enter on Instagram for a $50 gift card to Milk &amp;amp; Eggs PLUS a mixed case of Organic, Glass Bottled Sol-ti SuperAde, VitaliTea, &amp;amp; CBD+ Tea
Enter here: https://t.co/UpSoDCShGh
#drinksolti #letyourselfshine https://t.co/vP4eeckY00</t>
  </si>
  <si>
    <t>Love my farm fresh food from @milkandeggscom LA's Online Farmer's Market.  $0 off your order using this link https://t.co/34bRQG7CvT  https://t.co/n0IBAXx3z0</t>
  </si>
  <si>
    <t>RT @hannahcormier_: Love my farm fresh food from @milkandeggscom LA's Online Farmer's Market.  $0 off your order using this link https://t.â€¦</t>
  </si>
  <si>
    <t>Craving  that_xD83E__xDD51_goodness. 
Eat with your eyes. Freshly baked fig bread sliced from @milkandeggscom 
Drizzle that sw… https://t.co/xr7hDLA22J</t>
  </si>
  <si>
    <t>So in _xD83D__xDC97_. #Marrow me already _xD83D__xDE0B_ _xD83D__xDC70_
Bone marrow ordered using @milkandeggscom from marcondasmeats _xD83E__xDD69_ 
#moo #appetizers… https://t.co/WeNkzGGM47</t>
  </si>
  <si>
    <t>Love my farm fresh food from @milkandeggscom LA's Online Farmer's Market.  You have to check them out! Bananas for… https://t.co/rUNYGdRHe6</t>
  </si>
  <si>
    <t>RT @lilfishfoodie: Love my farm fresh food from @milkandeggscom LA's Online Farmer's Market.  You have to check them out! Bananas for 15¢ a…</t>
  </si>
  <si>
    <t>We want to help you start the year off right. 
Use code NewYear20 for $20 off your order (restrictions apply). https://t.co/2uK2JikPf0
#newyeardiscount #discountcode #newyearnewme #healthyfood #freshfruit #freshveggies #ocfood #eaterla #laeats #infatuationla #chefsroll https://t.co/IhQ2kko9wk</t>
  </si>
  <si>
    <t>Move over avocado toast! Mushroom toast is the next big thing.
#healthyfood #fancytoast #mushroomtoast #avocadotoast #freshfood #ocfood #eaterla #laeats #infatuationla #chefsroll #groceryshopping #noleftovers #foodilysm #thekitchen #epicurious #inmykitchen #myopenkitchen https://t.co/9XLOf4Pzz9</t>
  </si>
  <si>
    <t>Starting this week strong with a Health Elixir: cold pressed using our organic juice cleanse fruit and veggie pack. 
Shop now: https://t.co/7Ov07MspHJ
#healthyfood #pressedjuice #juicerecipe #juicecleanse #freshfood #ocfood #eaterla #laeats #thekitchen #epicurious #inmykitchen https://t.co/pE7xVWyDSf</t>
  </si>
  <si>
    <t>Time to order all your ingredients for your green juice or other feel-good meals!
#newyears2019 #greenjuice #freshfruit #freshveggies #groceryhaul #grocerydelivery #ocfood #eaterla #buzzfeastfood #laeats #infatuationla #chefsroll #groceryshopping https://t.co/Vu1t1iShSv</t>
  </si>
  <si>
    <t>A healthier take on our favorite #TacoTuesday. Full of delicious roasted veggies!
#healthyfood #healthytacos #tacorecipe #freshfood #ocfood #eaterla #laeats #chefsroll #noleftovers #foodilysm #thekitchen #epicurious #inmykitchen #myopenkitchen https://t.co/pMZM0pWmfj</t>
  </si>
  <si>
    <t>You can take small steps to a healthier lifestyle by making small substitutions, like this cauli-rice stir fry (topped with juicy tenderloin).
#healthyfood #cauliflowerice #caulirice #nocarbs #freshfood #ocfood #eaterla #laeats #chefsroll #groceryshopping #noleftovers #foodilysm https://t.co/bwnzrTJrto</t>
  </si>
  <si>
    <t>What healthy food do you keep reaching for? We want to hear your favorites!
#healthyfood #freshfruit #freshveggies #groceryhaul #grocerydelivery #ocfood #eaterla #laeats #chefsroll #groceryshopping #noleftovers #foodilysm #eatersanonymous #dailyfoodfeed #mycommontable #dinela https://t.co/aRukwbwCEn</t>
  </si>
  <si>
    <t>Good morning, world! Perfect breakfast to wake up to.
#breakfastrecipe #breakfastbagels #loxandbagels #freshfood… https://t.co/3f9Hl98R7W</t>
  </si>
  <si>
    <t>Today on the blog, @prbossbabe talks about baby solids and healthy feeding tips as a busy mom:… https://t.co/FmvzjprWkA</t>
  </si>
  <si>
    <t>One-pan meals are perfect for when you are short on time or just plain tired. Search "one pan" on our blog to find… https://t.co/WpWrEgNhdd</t>
  </si>
  <si>
    <t>Beautiful grocery haul! What's in your cart?
#groceryhaul #groceryshopping #farmersmarket #ocfood #eaterla #buzzfeastfood #laeats #infatuationla #chefsroll #groceryshopping #noleftovers #foodilysm #thekitchen #epicurious #inmykitchen #myopenkitchen #mycommontable #dinela https://t.co/7SCX2KIB59</t>
  </si>
  <si>
    <t>Save on plant-based! Use code "PLANTLOVE" for 10% off anything in our Vegan category (https://t.co/Ry937ZQiMw).… https://t.co/7qi3kItMay</t>
  </si>
  <si>
    <t>When you don't have to actually go to the grocery store anymore, you can just play make-believe instead! Lucy's mom… https://t.co/IzhxqkgPqP</t>
  </si>
  <si>
    <t>I’m really bad at making the time to go grocery shopping, which is why @milkandeggscom is so brilliant! You can ord… https://t.co/tUaKglqORo</t>
  </si>
  <si>
    <t>https://milkandeggs.com/</t>
  </si>
  <si>
    <t>https://www.instagram.com/p/BsSHhURFmVj/?utm_source=ig_twitter_share&amp;igshid=1aj3zhbtnh87</t>
  </si>
  <si>
    <t>https://www.instagram.com/p/BsW3WOAFUgc/?utm_source=ig_twitter_share&amp;igshid=s4i6tej232c</t>
  </si>
  <si>
    <t>https://www.christinascucina.com/5-minute-lentil-soup/ https://milkandeggs.com/?utm_content=buffer148d3&amp;utm_medium=social&amp;utm_source=twitter.com&amp;utm_campaign=buffer</t>
  </si>
  <si>
    <t>https://www.instagram.com/p/BsYZEtMgM46/</t>
  </si>
  <si>
    <t>https://www.instagram.com/p/BsYriSghcqI/?utm_source=ig_twitter_share&amp;igshid=1k9fa51xd8zeu</t>
  </si>
  <si>
    <t>https://www.instagram.com/p/BsYu92KABaH/?utm_source=ig_twitter_share&amp;igshid=hb2bvc75vzf1</t>
  </si>
  <si>
    <t>https://www.instagram.com/p/BsW1i0RgHBE/?utm_source=ig_twitter_share&amp;igshid=1a04ous9i1o63</t>
  </si>
  <si>
    <t>https://www.instagram.com/p/BsZHBESAlHR/?utm_source=ig_twitter_share&amp;igshid=6ktau19ksfcd</t>
  </si>
  <si>
    <t>https://www.instagram.com/p/Bsd3p5HAbZX/?utm_source=ig_twitter_share&amp;igshid=hsb486577eix</t>
  </si>
  <si>
    <t>https://twitter.com/i/web/status/1083553696489697280</t>
  </si>
  <si>
    <t>https://twitter.com/i/web/status/1083710283133173760</t>
  </si>
  <si>
    <t>https://twitter.com/i/web/status/1083789963521490944</t>
  </si>
  <si>
    <t>https://www.instagram.com/p/Bsqa2O-l5Iz/?utm_source=ig_twitter_share&amp;igshid=xuf0envc5kzf</t>
  </si>
  <si>
    <t>https://www.instagram.com/p/BsqhQ_6B9t7/?utm_source=ig_twitter_share&amp;igshid=1r0quxys6j8dd</t>
  </si>
  <si>
    <t>http://www.missmisschelle.com/blog/2019/1/15/healthy-recipes-for-a-healthy-lifestyle https://twitter.com/i/web/status/1085258234934378496</t>
  </si>
  <si>
    <t>https://twitter.com/i/web/status/1085655514191556611</t>
  </si>
  <si>
    <t>https://twitter.com/i/web/status/1085773555332235264</t>
  </si>
  <si>
    <t>https://www.instagram.com/p/BsT18oFnG-Q/?utm_source=ig_twitter_share&amp;igshid=1jxxqw0bz5x5m</t>
  </si>
  <si>
    <t>https://twitter.com/i/web/status/1084998549320990722</t>
  </si>
  <si>
    <t>https://twitter.com/i/web/status/1085956095439486977</t>
  </si>
  <si>
    <t>https://twitter.com/i/web/status/1086012834209660928</t>
  </si>
  <si>
    <t>https://twitter.com/i/web/status/1085990451365187585</t>
  </si>
  <si>
    <t>https://twitter.com/i/web/status/1086054338655592448</t>
  </si>
  <si>
    <t>https://milkandeggs.com/collections/vegan</t>
  </si>
  <si>
    <t>https://www.instagram.com/p/BsyStR_g_Ur/?utm_source=ig_twitter_share&amp;igshid=1qpxtyq9e9fn5</t>
  </si>
  <si>
    <t>https://twitter.com/i/web/status/1081425999521140736</t>
  </si>
  <si>
    <t>https://milkandeggs.com/collections/breadbar</t>
  </si>
  <si>
    <t>https://twitter.com/i/web/status/1083816153775030272</t>
  </si>
  <si>
    <t>https://milkandeggs.com/pages/search-results-page?q=harmless+harvest</t>
  </si>
  <si>
    <t>https://instagram.com/milkandeggscom</t>
  </si>
  <si>
    <t>https://milkandeggs.com?smile_referral_code=MHCOxY26&amp;st_intent=st%3Areferrals%3Acustomer-offers%3AMHCOxY26&amp;utm_campaign=smileio_referrals&amp;utm_medium=referral_url https://milkandeggs.com/</t>
  </si>
  <si>
    <t>https://twitter.com/i/web/status/1085634733780975628</t>
  </si>
  <si>
    <t>https://twitter.com/i/web/status/1086066111798480898</t>
  </si>
  <si>
    <t>https://twitter.com/i/web/status/1086405181841915904</t>
  </si>
  <si>
    <t>http://milkandeggs.com/?utm_source=social&amp;utm_medium=influencer&amp;utm_campaign=milkandeggscom</t>
  </si>
  <si>
    <t>https://milkandeggs.com/products/organic-cleanse-fruit-and-veggie-12-lb-box</t>
  </si>
  <si>
    <t>https://twitter.com/i/web/status/1084510557514940417</t>
  </si>
  <si>
    <t>https://twitter.com/i/web/status/1084933399880630272</t>
  </si>
  <si>
    <t>https://twitter.com/i/web/status/1085341019216990208</t>
  </si>
  <si>
    <t>https://milkandeggs.com/collections/vegan https://twitter.com/i/web/status/1086050710192615424</t>
  </si>
  <si>
    <t>https://twitter.com/i/web/status/1086352866498043909</t>
  </si>
  <si>
    <t>https://twitter.com/i/web/status/1086422723121827840</t>
  </si>
  <si>
    <t>milkandeggs.com</t>
  </si>
  <si>
    <t>instagram.com</t>
  </si>
  <si>
    <t>christinascucina.com milkandeggs.com</t>
  </si>
  <si>
    <t>twitter.com</t>
  </si>
  <si>
    <t>missmisschelle.com twitter.com</t>
  </si>
  <si>
    <t>milkandeggs.com milkandeggs.com</t>
  </si>
  <si>
    <t>milkandeggs.com twitter.com</t>
  </si>
  <si>
    <t>livefirerepublic recipe food52 f52grams foodbloggers foodlove goodeats igfood homecooking foodphotography thehappynow healthy fresh gri</t>
  </si>
  <si>
    <t>soup easyrecipes veggies ad</t>
  </si>
  <si>
    <t>howsyapie</t>
  </si>
  <si>
    <t>omad</t>
  </si>
  <si>
    <t>noshame</t>
  </si>
  <si>
    <t>newyearnewme sponsored</t>
  </si>
  <si>
    <t>sponsored</t>
  </si>
  <si>
    <t>larain</t>
  </si>
  <si>
    <t>milkandeggs milkandeggscom vicicollab vicidolls brunch groceries food foodie fit fresh farmfresh</t>
  </si>
  <si>
    <t>veganuary</t>
  </si>
  <si>
    <t>avalon50 vital4u energy stryvebiltong superfoods drinkdripdrop</t>
  </si>
  <si>
    <t>milkandeggs milkandeggscom</t>
  </si>
  <si>
    <t>milkandeggs organic superfoods</t>
  </si>
  <si>
    <t>milkandeggs</t>
  </si>
  <si>
    <t>ufc235</t>
  </si>
  <si>
    <t>freshbread freshfood ocfood eaterla buzzfeastfood laeats infatuationla chefsroll groceryshopping</t>
  </si>
  <si>
    <t>newyears2019 freshfruit freshveggies groceryhaul grocerydelivery ocfood eaterla laeats infatuationla chefsroll</t>
  </si>
  <si>
    <t>discount harmlessharvest sale coconutwater healthdrink ocfood eaterla buzzfeastfood laeats infatuationla chefsroll</t>
  </si>
  <si>
    <t>drinksolti letyourselfshine</t>
  </si>
  <si>
    <t>marrow moo appetizers</t>
  </si>
  <si>
    <t>newyeardiscount discountcode newyearnewme healthyfood freshfruit freshveggies ocfood eaterla laeats infatuationla chefsroll</t>
  </si>
  <si>
    <t>healthyfood fancytoast mushroomtoast avocadotoast freshfood ocfood eaterla laeats infatuationla chefsroll groceryshopping noleftovers foodilysm thekitchen epicurious inmykitchen myopenkitchen</t>
  </si>
  <si>
    <t>healthyfood pressedjuice juicerecipe juicecleanse freshfood ocfood eaterla laeats thekitchen epicurious inmykitchen</t>
  </si>
  <si>
    <t>newyears2019 greenjuice freshfruit freshveggies groceryhaul grocerydelivery ocfood eaterla buzzfeastfood laeats infatuationla chefsroll groceryshopping</t>
  </si>
  <si>
    <t>tacotuesday healthyfood healthytacos tacorecipe freshfood ocfood eaterla laeats chefsroll noleftovers foodilysm thekitchen epicurious inmykitchen myopenkitchen</t>
  </si>
  <si>
    <t>healthyfood cauliflowerice caulirice nocarbs freshfood ocfood eaterla laeats chefsroll groceryshopping noleftovers foodilysm</t>
  </si>
  <si>
    <t>healthyfood freshfruit freshveggies groceryhaul grocerydelivery ocfood eaterla laeats chefsroll groceryshopping noleftovers foodilysm eatersanonymous dailyfoodfeed mycommontable dinela</t>
  </si>
  <si>
    <t>breakfastrecipe breakfastbagels loxandbagels freshfood</t>
  </si>
  <si>
    <t>groceryhaul groceryshopping farmersmarket ocfood eaterla buzzfeastfood laeats infatuationla chefsroll groceryshopping noleftovers foodilysm thekitchen epicurious inmykitchen myopenkitchen mycommontable dinela</t>
  </si>
  <si>
    <t>https://pbs.twimg.com/media/DwXP8WUXQAAzM-e.jpg</t>
  </si>
  <si>
    <t>https://pbs.twimg.com/media/DvppS1PVsAE8Mge.jpg</t>
  </si>
  <si>
    <t>https://pbs.twimg.com/media/DwaECHtWoAM4hlS.jpg</t>
  </si>
  <si>
    <t>https://pbs.twimg.com/media/DwaRKGUUUAApiBI.jpg</t>
  </si>
  <si>
    <t>https://pbs.twimg.com/ext_tw_video_thumb/1083239010430939136/pu/img/O8XrXymD5FyZQ1xr.jpg</t>
  </si>
  <si>
    <t>https://pbs.twimg.com/ext_tw_video_thumb/1083445115723476992/pu/img/aQmC3itdNzxwkN4S.jpg</t>
  </si>
  <si>
    <t>https://pbs.twimg.com/media/DwuneFZXgAAAz7E.jpg</t>
  </si>
  <si>
    <t>https://pbs.twimg.com/tweet_video_thumb/DwvAbRaVsAATvcj.jpg</t>
  </si>
  <si>
    <t>https://pbs.twimg.com/tweet_video_thumb/Dw13KPsVAAEFssK.jpg</t>
  </si>
  <si>
    <t>https://pbs.twimg.com/media/DwlTaeOV4AAFQNI.jpg</t>
  </si>
  <si>
    <t>https://pbs.twimg.com/ext_tw_video_thumb/1082364854386647040/pu/img/NwB5a0heq6G4FcQe.jpg</t>
  </si>
  <si>
    <t>https://pbs.twimg.com/media/DwZtJiYUcAACY7N.jpg</t>
  </si>
  <si>
    <t>https://pbs.twimg.com/media/DwgZaZcU8AAithJ.jpg</t>
  </si>
  <si>
    <t>https://pbs.twimg.com/tweet_video_thumb/DwVplqzVAAA72Ad.jpg</t>
  </si>
  <si>
    <t>https://pbs.twimg.com/media/Dv8EnWJVsAEUeFU.jpg</t>
  </si>
  <si>
    <t>https://pbs.twimg.com/media/Dwfpw0KXcAE3Q3E.jpg</t>
  </si>
  <si>
    <t>https://pbs.twimg.com/media/DwlOy5SXcAA9H91.jpg</t>
  </si>
  <si>
    <t>https://pbs.twimg.com/media/Dwvh42DWoAAOfUk.jpg</t>
  </si>
  <si>
    <t>https://pbs.twimg.com/media/Dw-jWmdX4AAPQo4.jpg</t>
  </si>
  <si>
    <t>https://pbs.twimg.com/media/Dv8rMExWsAAl2t3.jpg</t>
  </si>
  <si>
    <t>https://pbs.twimg.com/media/DwLseV2WkAEEpJ3.jpg</t>
  </si>
  <si>
    <t>https://pbs.twimg.com/media/DwPjx56WkAASevy.jpg</t>
  </si>
  <si>
    <t>https://pbs.twimg.com/media/DwV_uqvXgAAUTjl.jpg</t>
  </si>
  <si>
    <t>https://pbs.twimg.com/media/Dwbkws7WsAELzAA.jpg</t>
  </si>
  <si>
    <t>https://pbs.twimg.com/media/Dwg8CT-W0AU1sZx.jpg</t>
  </si>
  <si>
    <t>https://pbs.twimg.com/media/DwudZuQX4AAHCjh.jpg</t>
  </si>
  <si>
    <t>https://pbs.twimg.com/media/DxEjv-vWwAAQX9G.jpg</t>
  </si>
  <si>
    <t>http://pbs.twimg.com/profile_images/971280882735689728/bA8pC2TP_normal.jpg</t>
  </si>
  <si>
    <t>http://pbs.twimg.com/profile_images/1080813683750518784/vFUFD-d6_normal.jpg</t>
  </si>
  <si>
    <t>http://pbs.twimg.com/profile_images/644546861492146176/qwhl30AH_normal.jpg</t>
  </si>
  <si>
    <t>http://pbs.twimg.com/profile_images/847425189247827968/IG829F3d_normal.jpg</t>
  </si>
  <si>
    <t>http://pbs.twimg.com/profile_images/378800000716546584/f1a10802a0f38929c2d3c763ef06d64a_normal.jpeg</t>
  </si>
  <si>
    <t>http://pbs.twimg.com/profile_images/1021969269125513218/wnkpYdQi_normal.jpg</t>
  </si>
  <si>
    <t>http://pbs.twimg.com/profile_images/733776132084879360/nO4g6Pc8_normal.jpg</t>
  </si>
  <si>
    <t>http://pbs.twimg.com/profile_images/683443584457023489/8dLuCpXk_normal.jpg</t>
  </si>
  <si>
    <t>http://pbs.twimg.com/profile_images/1047981023051440128/yy7cSz9K_normal.jpg</t>
  </si>
  <si>
    <t>http://pbs.twimg.com/profile_images/1056465297580806144/jKnlBPuK_normal.jpg</t>
  </si>
  <si>
    <t>http://pbs.twimg.com/profile_images/1069753081150074880/eATv9xSB_normal.jpg</t>
  </si>
  <si>
    <t>http://pbs.twimg.com/profile_images/1054865024018087937/1xscAd4H_normal.jpg</t>
  </si>
  <si>
    <t>http://pbs.twimg.com/profile_images/895425095723823105/rn8Gs_7J_normal.jpg</t>
  </si>
  <si>
    <t>http://abs.twimg.com/sticky/default_profile_images/default_profile_normal.png</t>
  </si>
  <si>
    <t>http://pbs.twimg.com/profile_images/1031588370135142400/LXQlBJuo_normal.jpg</t>
  </si>
  <si>
    <t>http://pbs.twimg.com/profile_images/1053739328986324993/6XvbfPf__normal.jpg</t>
  </si>
  <si>
    <t>http://pbs.twimg.com/profile_images/581666093313339392/nhnqiDUD_normal.jpg</t>
  </si>
  <si>
    <t>http://pbs.twimg.com/profile_images/1083576027761106944/KLndJohc_normal.jpg</t>
  </si>
  <si>
    <t>http://pbs.twimg.com/profile_images/589862073066205185/tsxhjNZD_normal.jpg</t>
  </si>
  <si>
    <t>http://pbs.twimg.com/profile_images/869902246657613824/DUK1VHjy_normal.jpg</t>
  </si>
  <si>
    <t>http://pbs.twimg.com/profile_images/1064503328585830400/w8-VOl0y_normal.jpg</t>
  </si>
  <si>
    <t>http://pbs.twimg.com/profile_images/623776052511244288/EyOSc4dB_normal.jpg</t>
  </si>
  <si>
    <t>http://pbs.twimg.com/profile_images/576338217189785600/Bp1fXLZn_normal.jpeg</t>
  </si>
  <si>
    <t>http://pbs.twimg.com/profile_images/811848188625719296/7gAJSgxe_normal.jpg</t>
  </si>
  <si>
    <t>http://pbs.twimg.com/profile_images/227159912/AAA_Spring_Semi_047_normal.JPG</t>
  </si>
  <si>
    <t>http://pbs.twimg.com/profile_images/1082501359629287424/wxvBLPtH_normal.jpg</t>
  </si>
  <si>
    <t>http://pbs.twimg.com/profile_images/744943952818642944/1iCYDx3J_normal.jpg</t>
  </si>
  <si>
    <t>http://pbs.twimg.com/profile_images/733407419657674752/dpAdWzag_normal.jpg</t>
  </si>
  <si>
    <t>http://pbs.twimg.com/profile_images/576640972559253504/CvqBnuzI_normal.jpeg</t>
  </si>
  <si>
    <t>http://pbs.twimg.com/profile_images/3542402281/1c8d04d3763a62561cdfb5872fa4624e_normal.jpeg</t>
  </si>
  <si>
    <t>http://pbs.twimg.com/profile_images/997344761647251456/ec9y8IjQ_normal.jpg</t>
  </si>
  <si>
    <t>http://pbs.twimg.com/profile_images/823775665367306240/oxNdTH4i_normal.jpg</t>
  </si>
  <si>
    <t>http://pbs.twimg.com/profile_images/864234976816107521/walbcCFJ_normal.jpg</t>
  </si>
  <si>
    <t>http://pbs.twimg.com/profile_images/1051546749762863104/ni3valhh_normal.jpg</t>
  </si>
  <si>
    <t>http://pbs.twimg.com/profile_images/1032723792622014469/3tj2UT3n_normal.jpg</t>
  </si>
  <si>
    <t>http://pbs.twimg.com/profile_images/952992300510208000/7jQg_C49_normal.jpg</t>
  </si>
  <si>
    <t>http://pbs.twimg.com/profile_images/668651824111443968/XhX8naB9_normal.jpg</t>
  </si>
  <si>
    <t>http://pbs.twimg.com/profile_images/915974973100929024/XqVLjZGd_normal.jpg</t>
  </si>
  <si>
    <t>http://pbs.twimg.com/profile_images/791712742163877889/MwO0akWe_normal.jpg</t>
  </si>
  <si>
    <t>http://pbs.twimg.com/profile_images/949260765806067712/ySLPh3or_normal.jpg</t>
  </si>
  <si>
    <t>http://pbs.twimg.com/profile_images/112457876/fishfoodlogo_normal.jpg</t>
  </si>
  <si>
    <t>http://pbs.twimg.com/profile_images/971147183977189376/pS7JkUaw_normal.jpg</t>
  </si>
  <si>
    <t>https://twitter.com/#!/mmataxman/status/1081614322072092672</t>
  </si>
  <si>
    <t>https://twitter.com/#!/tracywh96168104/status/1081972085314998274</t>
  </si>
  <si>
    <t>https://twitter.com/#!/livingwithlyn/status/1082144256075001858</t>
  </si>
  <si>
    <t>https://twitter.com/#!/tintinbeligan/status/1081799965024894976</t>
  </si>
  <si>
    <t>https://twitter.com/#!/tintinbeligan/status/1082468076879298562</t>
  </si>
  <si>
    <t>https://twitter.com/#!/livefirerepublc/status/1082499922245677057</t>
  </si>
  <si>
    <t>https://twitter.com/#!/christinacucina/status/1079290838063009798</t>
  </si>
  <si>
    <t>https://twitter.com/#!/christinacucina/status/1081672751834750976</t>
  </si>
  <si>
    <t>https://twitter.com/#!/miggylovesfood/status/1082554552166039552</t>
  </si>
  <si>
    <t>https://twitter.com/#!/grimydiapers/status/1082697933491978241</t>
  </si>
  <si>
    <t>https://twitter.com/#!/powerlevelpro/status/1082715834173149189</t>
  </si>
  <si>
    <t>https://twitter.com/#!/forkinaussiepie/status/1082723671427313664</t>
  </si>
  <si>
    <t>https://twitter.com/#!/naturalysweetrd/status/1082731144108478465</t>
  </si>
  <si>
    <t>https://twitter.com/#!/ketofyme/status/1082464119251501056</t>
  </si>
  <si>
    <t>https://twitter.com/#!/ketofyme/status/1082784070608789504</t>
  </si>
  <si>
    <t>https://twitter.com/#!/curiousjoi/status/1082713239857684481</t>
  </si>
  <si>
    <t>https://twitter.com/#!/geekyglamorous/status/1082747483975872513</t>
  </si>
  <si>
    <t>https://twitter.com/#!/yumewarlock/status/1083065291733590016</t>
  </si>
  <si>
    <t>https://twitter.com/#!/geekyglamorous/status/1083067383365885952</t>
  </si>
  <si>
    <t>https://twitter.com/#!/geekyglamorous/status/1082712366775623681</t>
  </si>
  <si>
    <t>https://twitter.com/#!/thomasgouard/status/1083144844384616448</t>
  </si>
  <si>
    <t>https://twitter.com/#!/la_foodiegirl/status/1083239029791907840</t>
  </si>
  <si>
    <t>https://twitter.com/#!/hsuerica/status/1083430964095643648</t>
  </si>
  <si>
    <t>https://twitter.com/#!/basiqqbaguette/status/1083454132986499073</t>
  </si>
  <si>
    <t>https://twitter.com/#!/carlasnuggs/status/1083445148665536512</t>
  </si>
  <si>
    <t>https://twitter.com/#!/hdaabsh/status/1083473760726982657</t>
  </si>
  <si>
    <t>https://twitter.com/#!/occomestibles/status/1083553696489697280</t>
  </si>
  <si>
    <t>https://twitter.com/#!/717njvkwuy0pbu3/status/1083575065248071680</t>
  </si>
  <si>
    <t>https://twitter.com/#!/thequestforit/status/1083710283133173760</t>
  </si>
  <si>
    <t>https://twitter.com/#!/drchibilee/status/1083789963521490944</t>
  </si>
  <si>
    <t>https://twitter.com/#!/drchibilee/status/1083791559831674880</t>
  </si>
  <si>
    <t>https://twitter.com/#!/karen4the19/status/1084132251129049088</t>
  </si>
  <si>
    <t>https://twitter.com/#!/danmagro/status/1084144274009194498</t>
  </si>
  <si>
    <t>https://twitter.com/#!/amandalauren/status/1084171720301305856</t>
  </si>
  <si>
    <t>https://twitter.com/#!/hermanbecker7/status/1084634506634637312</t>
  </si>
  <si>
    <t>https://twitter.com/#!/ogroshybaby/status/1084654112338194433</t>
  </si>
  <si>
    <t>https://twitter.com/#!/sjmx_/status/1084654365799936000</t>
  </si>
  <si>
    <t>https://twitter.com/#!/bubbajenkinsmma/status/1085220164323475460</t>
  </si>
  <si>
    <t>https://twitter.com/#!/styleandsociety/status/1085234279930580992</t>
  </si>
  <si>
    <t>https://twitter.com/#!/missmisschelle/status/1085258234934378496</t>
  </si>
  <si>
    <t>https://twitter.com/#!/adineaway/status/1085655514191556611</t>
  </si>
  <si>
    <t>https://twitter.com/#!/researchmrx/status/1085774270989516800</t>
  </si>
  <si>
    <t>https://twitter.com/#!/kristincruz/status/1085773555332235264</t>
  </si>
  <si>
    <t>https://twitter.com/#!/mishinvalya/status/1085802076771364865</t>
  </si>
  <si>
    <t>https://twitter.com/#!/alexperezmma/status/1082042831278166016</t>
  </si>
  <si>
    <t>https://twitter.com/#!/alexperezmma/status/1084998549320990722</t>
  </si>
  <si>
    <t>https://twitter.com/#!/alexperezmma/status/1085956095439486977</t>
  </si>
  <si>
    <t>https://twitter.com/#!/irongirlnadia/status/1083488904466984962</t>
  </si>
  <si>
    <t>https://twitter.com/#!/irongirlnadia/status/1082364908040142848</t>
  </si>
  <si>
    <t>https://twitter.com/#!/irongirlnadia/status/1082672776727543809</t>
  </si>
  <si>
    <t>https://twitter.com/#!/irongirlnadia/status/1083143656847040517</t>
  </si>
  <si>
    <t>https://twitter.com/#!/irongirlnadia/status/1086012834209660928</t>
  </si>
  <si>
    <t>https://twitter.com/#!/hinsonsaburo/status/1086018430560399360</t>
  </si>
  <si>
    <t>https://twitter.com/#!/letmeeatcake/status/1085990451365187585</t>
  </si>
  <si>
    <t>https://twitter.com/#!/zandrya01/status/1086054338655592448</t>
  </si>
  <si>
    <t>https://twitter.com/#!/kimlaiyingling/status/1086055806154399746</t>
  </si>
  <si>
    <t>https://twitter.com/#!/chitoveraufc/status/1086328181613748225</t>
  </si>
  <si>
    <t>https://twitter.com/#!/francisazul90/status/1086329136002457603</t>
  </si>
  <si>
    <t>https://twitter.com/#!/tanayastable/status/1082720458800168960</t>
  </si>
  <si>
    <t>https://twitter.com/#!/milkandeggscom/status/1082387396023308288</t>
  </si>
  <si>
    <t>https://twitter.com/#!/tanayastable/status/1081425999521140736</t>
  </si>
  <si>
    <t>https://twitter.com/#!/lastsamuraiufc/status/1080587513876570113</t>
  </si>
  <si>
    <t>https://twitter.com/#!/milkandeggscom/status/1082387611509899264</t>
  </si>
  <si>
    <t>https://twitter.com/#!/milkandeggscom/status/1083091262549491713</t>
  </si>
  <si>
    <t>https://twitter.com/#!/milkandeggscom/status/1083483823843786752</t>
  </si>
  <si>
    <t>https://twitter.com/#!/milkandeggscom/status/1083816153775030272</t>
  </si>
  <si>
    <t>https://twitter.com/#!/milkandeggscom/status/1084208503785484288</t>
  </si>
  <si>
    <t>https://twitter.com/#!/milkandeggscom/status/1085265646374531072</t>
  </si>
  <si>
    <t>https://twitter.com/#!/hannahcormier_/status/1081762119593283584</t>
  </si>
  <si>
    <t>https://twitter.com/#!/farm_machinery_/status/1081762301294841856</t>
  </si>
  <si>
    <t>https://twitter.com/#!/lilfishfoodie/status/1085634733780975628</t>
  </si>
  <si>
    <t>https://twitter.com/#!/lilfishfoodie/status/1086066111798480898</t>
  </si>
  <si>
    <t>https://twitter.com/#!/lilfishfoodie/status/1086405181841915904</t>
  </si>
  <si>
    <t>https://twitter.com/#!/farm_machinery_/status/1086405394757373952</t>
  </si>
  <si>
    <t>https://twitter.com/#!/milkandeggscom/status/1080629923910508544</t>
  </si>
  <si>
    <t>https://twitter.com/#!/milkandeggscom/status/1081686868264185859</t>
  </si>
  <si>
    <t>https://twitter.com/#!/milkandeggscom/status/1081958783818043394</t>
  </si>
  <si>
    <t>https://twitter.com/#!/milkandeggscom/status/1082411726979637253</t>
  </si>
  <si>
    <t>https://twitter.com/#!/milkandeggscom/status/1082804287942651905</t>
  </si>
  <si>
    <t>https://twitter.com/#!/milkandeggscom/status/1083181722550894592</t>
  </si>
  <si>
    <t>https://twitter.com/#!/milkandeggscom/status/1084133202439127047</t>
  </si>
  <si>
    <t>https://twitter.com/#!/milkandeggscom/status/1084510557514940417</t>
  </si>
  <si>
    <t>https://twitter.com/#!/milkandeggscom/status/1084933399880630272</t>
  </si>
  <si>
    <t>https://twitter.com/#!/milkandeggscom/status/1085341019216990208</t>
  </si>
  <si>
    <t>https://twitter.com/#!/milkandeggscom/status/1085688294309007360</t>
  </si>
  <si>
    <t>https://twitter.com/#!/milkandeggscom/status/1086050710192615424</t>
  </si>
  <si>
    <t>https://twitter.com/#!/milkandeggscom/status/1086352866498043909</t>
  </si>
  <si>
    <t>https://twitter.com/#!/wanderabode/status/1086422723121827840</t>
  </si>
  <si>
    <t>1081614322072092672</t>
  </si>
  <si>
    <t>1081972085314998274</t>
  </si>
  <si>
    <t>1082144256075001858</t>
  </si>
  <si>
    <t>1081799965024894976</t>
  </si>
  <si>
    <t>1082468076879298562</t>
  </si>
  <si>
    <t>1082499922245677057</t>
  </si>
  <si>
    <t>1079290838063009798</t>
  </si>
  <si>
    <t>1081672751834750976</t>
  </si>
  <si>
    <t>1082554552166039552</t>
  </si>
  <si>
    <t>1082697933491978241</t>
  </si>
  <si>
    <t>1082715834173149189</t>
  </si>
  <si>
    <t>1082723671427313664</t>
  </si>
  <si>
    <t>1082731144108478465</t>
  </si>
  <si>
    <t>1082464119251501056</t>
  </si>
  <si>
    <t>1082784070608789504</t>
  </si>
  <si>
    <t>1082713239857684481</t>
  </si>
  <si>
    <t>1082747483975872513</t>
  </si>
  <si>
    <t>1083065291733590016</t>
  </si>
  <si>
    <t>1083067383365885952</t>
  </si>
  <si>
    <t>1082712366775623681</t>
  </si>
  <si>
    <t>1083144844384616448</t>
  </si>
  <si>
    <t>1083239029791907840</t>
  </si>
  <si>
    <t>1083430964095643648</t>
  </si>
  <si>
    <t>1083454132986499073</t>
  </si>
  <si>
    <t>1083445148665536512</t>
  </si>
  <si>
    <t>1083473760726982657</t>
  </si>
  <si>
    <t>1083553696489697280</t>
  </si>
  <si>
    <t>1083575065248071680</t>
  </si>
  <si>
    <t>1083710283133173760</t>
  </si>
  <si>
    <t>1083789963521490944</t>
  </si>
  <si>
    <t>1083791559831674880</t>
  </si>
  <si>
    <t>1084132251129049088</t>
  </si>
  <si>
    <t>1084144274009194498</t>
  </si>
  <si>
    <t>1084171720301305856</t>
  </si>
  <si>
    <t>1084634506634637312</t>
  </si>
  <si>
    <t>1084654112338194433</t>
  </si>
  <si>
    <t>1084654365799936000</t>
  </si>
  <si>
    <t>1085220164323475460</t>
  </si>
  <si>
    <t>1085234279930580992</t>
  </si>
  <si>
    <t>1085258234934378496</t>
  </si>
  <si>
    <t>1085655514191556611</t>
  </si>
  <si>
    <t>1085774270989516800</t>
  </si>
  <si>
    <t>1085773555332235264</t>
  </si>
  <si>
    <t>1085802076771364865</t>
  </si>
  <si>
    <t>1082042831278166016</t>
  </si>
  <si>
    <t>1084998549320990722</t>
  </si>
  <si>
    <t>1085956095439486977</t>
  </si>
  <si>
    <t>1083488904466984962</t>
  </si>
  <si>
    <t>1082364908040142848</t>
  </si>
  <si>
    <t>1082672776727543809</t>
  </si>
  <si>
    <t>1083143656847040517</t>
  </si>
  <si>
    <t>1086012834209660928</t>
  </si>
  <si>
    <t>1086018430560399360</t>
  </si>
  <si>
    <t>1085990451365187585</t>
  </si>
  <si>
    <t>1086054338655592448</t>
  </si>
  <si>
    <t>1086055806154399746</t>
  </si>
  <si>
    <t>1086328181613748225</t>
  </si>
  <si>
    <t>1086329136002457603</t>
  </si>
  <si>
    <t>1082720458800168960</t>
  </si>
  <si>
    <t>1082387396023308288</t>
  </si>
  <si>
    <t>1081425999521140736</t>
  </si>
  <si>
    <t>1080587513876570113</t>
  </si>
  <si>
    <t>1082387611509899264</t>
  </si>
  <si>
    <t>1083091262549491713</t>
  </si>
  <si>
    <t>1083483823843786752</t>
  </si>
  <si>
    <t>1083816153775030272</t>
  </si>
  <si>
    <t>1084208503785484288</t>
  </si>
  <si>
    <t>1085265646374531072</t>
  </si>
  <si>
    <t>1081762119593283584</t>
  </si>
  <si>
    <t>1081762301294841856</t>
  </si>
  <si>
    <t>1085634733780975628</t>
  </si>
  <si>
    <t>1086066111798480898</t>
  </si>
  <si>
    <t>1086405181841915904</t>
  </si>
  <si>
    <t>1086405394757373952</t>
  </si>
  <si>
    <t>1080629923910508544</t>
  </si>
  <si>
    <t>1081686868264185859</t>
  </si>
  <si>
    <t>1081958783818043394</t>
  </si>
  <si>
    <t>1082411726979637253</t>
  </si>
  <si>
    <t>1082804287942651905</t>
  </si>
  <si>
    <t>1083181722550894592</t>
  </si>
  <si>
    <t>1084133202439127047</t>
  </si>
  <si>
    <t>1084510557514940417</t>
  </si>
  <si>
    <t>1084933399880630272</t>
  </si>
  <si>
    <t>1085341019216990208</t>
  </si>
  <si>
    <t>1085688294309007360</t>
  </si>
  <si>
    <t>1086050710192615424</t>
  </si>
  <si>
    <t>1086352866498043909</t>
  </si>
  <si>
    <t>1086422723121827840</t>
  </si>
  <si>
    <t>1080488607649980416</t>
  </si>
  <si>
    <t>1078480483086934016</t>
  </si>
  <si>
    <t/>
  </si>
  <si>
    <t>2115801</t>
  </si>
  <si>
    <t>345775985</t>
  </si>
  <si>
    <t>17770551</t>
  </si>
  <si>
    <t>24051414</t>
  </si>
  <si>
    <t>21736838</t>
  </si>
  <si>
    <t>29646382</t>
  </si>
  <si>
    <t>3972470534</t>
  </si>
  <si>
    <t>21343403</t>
  </si>
  <si>
    <t>2615886966</t>
  </si>
  <si>
    <t>183375788</t>
  </si>
  <si>
    <t>en</t>
  </si>
  <si>
    <t>und</t>
  </si>
  <si>
    <t>1082126825797627904</t>
  </si>
  <si>
    <t>Twitter for iPhone</t>
  </si>
  <si>
    <t>Twitter for Android</t>
  </si>
  <si>
    <t>Instagram</t>
  </si>
  <si>
    <t>IFTTT</t>
  </si>
  <si>
    <t>Twitter Lite</t>
  </si>
  <si>
    <t>Twitter Web Client</t>
  </si>
  <si>
    <t>Hootsuite Inc.</t>
  </si>
  <si>
    <t>drobapi</t>
  </si>
  <si>
    <t>Buffer</t>
  </si>
  <si>
    <t>Farm Machinery</t>
  </si>
  <si>
    <t>Retweet</t>
  </si>
  <si>
    <t>-118.668404,33.704538 
-118.155409,33.704538 
-118.155409,34.337041 
-118.668404,34.337041</t>
  </si>
  <si>
    <t>-118.25819849967957,34.049725970782816 
-118.25819849967957,34.049725970782816 
-118.25819849967957,34.049725970782816 
-118.25819849967957,34.049725970782816</t>
  </si>
  <si>
    <t>-117.985941,33.853881 
-117.985941,33.924814 
-117.863844,33.924814 
-117.863844,33.853881</t>
  </si>
  <si>
    <t>-118.668404,33.704538 
-118.668404,34.337041 
-118.155409,34.337041 
-118.155409,33.704538</t>
  </si>
  <si>
    <t>-117.868940,33.606077 
-117.868940,33.773387 
-117.695781,33.773387 
-117.695781,33.606077</t>
  </si>
  <si>
    <t>United States</t>
  </si>
  <si>
    <t>US</t>
  </si>
  <si>
    <t>Los Angeles, CA</t>
  </si>
  <si>
    <t>InterContinental Los Angeles Downtown</t>
  </si>
  <si>
    <t>Fullerton, CA</t>
  </si>
  <si>
    <t>Irvine, CA</t>
  </si>
  <si>
    <t>3b77caf94bfc81fe</t>
  </si>
  <si>
    <t>0bfb394e0e54d000</t>
  </si>
  <si>
    <t>2feb76248fd9c581</t>
  </si>
  <si>
    <t>3d533362cdab8107</t>
  </si>
  <si>
    <t>Los Angeles</t>
  </si>
  <si>
    <t>Fullerton</t>
  </si>
  <si>
    <t>Irvine</t>
  </si>
  <si>
    <t>city</t>
  </si>
  <si>
    <t>poi</t>
  </si>
  <si>
    <t>https://api.twitter.com/1.1/geo/id/3b77caf94bfc81fe.json</t>
  </si>
  <si>
    <t>https://api.twitter.com/1.1/geo/id/0bfb394e0e54d000.json</t>
  </si>
  <si>
    <t>https://api.twitter.com/1.1/geo/id/2feb76248fd9c581.json</t>
  </si>
  <si>
    <t>https://api.twitter.com/1.1/geo/id/3d533362cdab8107.json</t>
  </si>
  <si>
    <t>asicsa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</si>
  <si>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</si>
  <si>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</si>
  <si>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</si>
  <si>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</si>
  <si>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</si>
  <si>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</si>
  <si>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</si>
  <si>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</si>
  <si>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</si>
  <si>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</si>
  <si>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</si>
  <si>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</si>
  <si>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</si>
  <si>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</si>
  <si>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</si>
  <si>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</si>
  <si>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</si>
  <si>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</si>
  <si>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</si>
  <si>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</si>
  <si>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</si>
  <si>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 To Z Accounting Financial Services</t>
  </si>
  <si>
    <t>SKVI</t>
  </si>
  <si>
    <t>VIRUS</t>
  </si>
  <si>
    <t>Defend Hawaii</t>
  </si>
  <si>
    <t>Guy Sako, Owner</t>
  </si>
  <si>
    <t>G FUEL® _xD83D__xDE80_ #PAXSOUTH</t>
  </si>
  <si>
    <t>Louis Smolka</t>
  </si>
  <si>
    <t>Tracy White</t>
  </si>
  <si>
    <t>Lynn Chen</t>
  </si>
  <si>
    <t>Milk And Eggs</t>
  </si>
  <si>
    <t>Evelyn Sanchez</t>
  </si>
  <si>
    <t>TinTin_Beligan</t>
  </si>
  <si>
    <t>Live Fire Republic</t>
  </si>
  <si>
    <t>Miss Tiffy Baby _xD83C__xDF6D_</t>
  </si>
  <si>
    <t>Christina's Cucina</t>
  </si>
  <si>
    <t>_xD83C__xDF74_ Miggy Loves Food _xD83C__xDDEC__xD83C__xDDE7_ _xD83C__xDDEA__xD83C__xDDF8_</t>
  </si>
  <si>
    <t>Sandra Olinger</t>
  </si>
  <si>
    <t>Power Level ⚡️_xD83D__xDC99_</t>
  </si>
  <si>
    <t>Mandie Roman</t>
  </si>
  <si>
    <t>Fork-In Aussie Pies®</t>
  </si>
  <si>
    <t>Courtney Woo, MS, RD</t>
  </si>
  <si>
    <t>Lele</t>
  </si>
  <si>
    <t xml:space="preserve">Pearle </t>
  </si>
  <si>
    <t>Wendy's</t>
  </si>
  <si>
    <t>Curiousjoi _xD83D__xDCA5_</t>
  </si>
  <si>
    <t>Yume Warlock, Anime Being</t>
  </si>
  <si>
    <t>The gAzelle</t>
  </si>
  <si>
    <t>Nadia Ruiz</t>
  </si>
  <si>
    <t>LosAngelesFoodieGirl</t>
  </si>
  <si>
    <t>Erica Hsu</t>
  </si>
  <si>
    <t>Basiqq Baguette</t>
  </si>
  <si>
    <t>Carla Snuggs</t>
  </si>
  <si>
    <t>مُـنْسَـهِـجٌ</t>
  </si>
  <si>
    <t>OC COMESTIBLES</t>
  </si>
  <si>
    <t>محمد ناصر الدین بھیان</t>
  </si>
  <si>
    <t>Amanda Lauren</t>
  </si>
  <si>
    <t>The Quest for "it"®</t>
  </si>
  <si>
    <t>Rachel Magee</t>
  </si>
  <si>
    <t>Ewklee</t>
  </si>
  <si>
    <t>Karen</t>
  </si>
  <si>
    <t>Dan Magro</t>
  </si>
  <si>
    <t>Herman Becker</t>
  </si>
  <si>
    <t>®</t>
  </si>
  <si>
    <t>VegOut Los Angeles</t>
  </si>
  <si>
    <t>m. juliet_xD83C__xDF1B_</t>
  </si>
  <si>
    <t>Honey</t>
  </si>
  <si>
    <t>Bubba Jenkins</t>
  </si>
  <si>
    <t>STYLE &amp; SOCIETY</t>
  </si>
  <si>
    <t>Michelle Sun</t>
  </si>
  <si>
    <t>THACKER NYC</t>
  </si>
  <si>
    <t>Ada Li</t>
  </si>
  <si>
    <t>MRX</t>
  </si>
  <si>
    <t>KRISTIN CRUZ</t>
  </si>
  <si>
    <t>⠞⠕⠝⠽</t>
  </si>
  <si>
    <t>Alex Perez</t>
  </si>
  <si>
    <t>FCConditioning</t>
  </si>
  <si>
    <t>Team Oyama MMA</t>
  </si>
  <si>
    <t>DripDrop ORS</t>
  </si>
  <si>
    <t>Stryvebiltong</t>
  </si>
  <si>
    <t>Vital4U</t>
  </si>
  <si>
    <t>Michael Hinson</t>
  </si>
  <si>
    <t>BREAD LOUNGE</t>
  </si>
  <si>
    <t>Nastassia Johnson</t>
  </si>
  <si>
    <t>zandrya phillips</t>
  </si>
  <si>
    <t>★ KIMLAI ★</t>
  </si>
  <si>
    <t>Chito Vera</t>
  </si>
  <si>
    <t>Food for Life Baking</t>
  </si>
  <si>
    <t>Franchesco_xD83D__xDE0E_</t>
  </si>
  <si>
    <t>Tanaya's Table</t>
  </si>
  <si>
    <t>Duverger Macarons</t>
  </si>
  <si>
    <t>The Terphouse</t>
  </si>
  <si>
    <t>Fernando Serratos</t>
  </si>
  <si>
    <t>Gamma Sal</t>
  </si>
  <si>
    <t>Doc Kessler</t>
  </si>
  <si>
    <t>Jason House</t>
  </si>
  <si>
    <t>VENUM</t>
  </si>
  <si>
    <t>姚锦程</t>
  </si>
  <si>
    <t>BREADBAR</t>
  </si>
  <si>
    <t>Andrew Cheung</t>
  </si>
  <si>
    <t>Beyond Meat</t>
  </si>
  <si>
    <t>Harmless Harvest</t>
  </si>
  <si>
    <t>Solti</t>
  </si>
  <si>
    <t>Hannah Cormier</t>
  </si>
  <si>
    <t>lil fish foodie</t>
  </si>
  <si>
    <t>Katie Stuart</t>
  </si>
  <si>
    <t>ゆかり</t>
  </si>
  <si>
    <t>Taking care of all your financial needs, from A To Z. Income Tax, Bookkeeping, &amp; Notary Services. When your heart aches for a tax break _xD83D__xDC99__xD83D__xDCB8__xD83D__xDCB0__xD83D__xDCB5_</t>
  </si>
  <si>
    <t>Premium Boxer Briefs</t>
  </si>
  <si>
    <t>VIRUS // The passion that defines you.</t>
  </si>
  <si>
    <t>Creator of Defense Soap. The Combat Athlete's Soap. Offense wins matches. Defense keeps you on the mat. Defend what you have built.</t>
  </si>
  <si>
    <t>The Official Energy Drink of esports® #GFUEL⚡️ | #GFUELH2O_xD83D__xDCA7_| #GFUELPOP_xD83D__xDCA5_| For Help With Your Order : @GFUEL_Support _xD83D__xDEE0_</t>
  </si>
  <si>
    <t>#TeamOyama #HawaiiEliteMMA #TechnicsJiujitsu #HumanInnovation #PerformanceRehabOrtho #TeamIridium #DefendHawaii #VAsport</t>
  </si>
  <si>
    <t>comforter, philosopher and lifelong mate • @IWMYMFilm</t>
  </si>
  <si>
    <t>Better Foods. Better Health</t>
  </si>
  <si>
    <t>Social media is my game</t>
  </si>
  <si>
    <t>Follow me on Instagram: TinTin_Beligan Food Blogger https://t.co/wuUykmBsih Contributor for Girls On Food https://t.co/RP81zMrsg1</t>
  </si>
  <si>
    <t>Live. Love. Wander. Grill. Eat. Repeat. American TV Chef. Social Media Influencer. International Adventurer. Formerly A Bachelor&amp;His Grill.
PR Agent :@LisaEkus</t>
  </si>
  <si>
    <t>Influencer✖️Mama
Owner/Content Creator for:
✖️@tastethisnext
✖️@noodleworship
✖️@surfnoturf
_xD83D__xDCEE_info@tastethisnext.com</t>
  </si>
  <si>
    <t>Christina Conte, Scottish-Italian food &amp; travel writer in LA. Just back from Italy and Switzerland! See my pics/story on INSTAGRAM christinascucina</t>
  </si>
  <si>
    <t>_xD83C__xDF73_Trilingual foodie. _xD83D__xDE0D_No fancy plates, just REAL food. _xD83D__xDCC3_My recipes blog. Add your recipe too!_xD83D__xDC47_#MiggyLovesFood</t>
  </si>
  <si>
    <t>_xD83C__xDFB6_ Founder / Editor @GrimyGoods _xD83D__xDC97_ Wife, Mommy to Victoria Bowie. ✈️ Travel, Music, Fashion and LA life.</t>
  </si>
  <si>
    <t>Relationship counselors between fans and brands ⚡_xD83D__xDC99_</t>
  </si>
  <si>
    <t>Host/On Camera Talent/Gaming Merch Maven _xD83C__xDFAE__xD83D__xDC9C_ 
geekyglamorous at gmail dot com</t>
  </si>
  <si>
    <t>5 ways to get our 3 days to make, “Chopped” Champion Chef, reinvented, gourmet savory pies. #1 rated in USA on Yelp.</t>
  </si>
  <si>
    <t>A Registered Dietitian balancing sweets in a healthy lifestyle || faith, food, {love}, fitness ||</t>
  </si>
  <si>
    <t>Designer/Developer. #Keto lover. Mommy. Geek. Foodie. Gamer ♥️</t>
  </si>
  <si>
    <t>We like our tweets the same way we like to make hamburgers: better than anyone expects from a fast food joint.</t>
  </si>
  <si>
    <t>A lover of many things.... the things I love just so happen to be in the geeky world... I know...SHOCKER! _xD83E__xDD17_</t>
  </si>
  <si>
    <t>Aging goth _xD83E__xDD87_ 
Space Viking Otaku cat-mom trapped in Midgard_xD83D__xDC0D_
OPINIONS ARE MY OWN, especially the v. salty ones</t>
  </si>
  <si>
    <t>A #military #veteran; #mentalhealth student and #fitness addict(#run #cycling). Fueled by the word of #God; endorphins and laughter #WWE &amp; #Illini fan #pisces ♡</t>
  </si>
  <si>
    <t>Educator, Endurance Coach, Speaker //               UCLA B.S. Biology, M.Ed // #nadiacoaching</t>
  </si>
  <si>
    <t>LA based blogger/ influencer / content creator</t>
  </si>
  <si>
    <t>Always Hungry _xD83C__xDF7D_
Go Hard On Carbs _xD83C__xDF5E_
Noodle Duchess _xD83C__xDF5C__xD83D__xDC78__xD83C__xDFFC_
Los Angeles Based _xD83C__xDF34_
Inquires: basiqqbaguettepr@gmail.com_xD83D__xDCE7_
#BasiqqBaguette_xD83E__xDD56_</t>
  </si>
  <si>
    <t>Lifestyle, beauty &amp; travel blogger. essential oils wellness advocate
Next: _xD83D__xDCCD_#PalmSprings
Insta: https://t.co/k0MEeeuoXF Email: carla@poshbeautyblog.com</t>
  </si>
  <si>
    <t>الرتويت أسبابه كثيرة ؛ ليس من ضمنها الموافقة ؛ بالضرورة .</t>
  </si>
  <si>
    <t>Capturing the delectable foods of Orange County (CA), and some home cooking. Occomestibles@gmail.com</t>
  </si>
  <si>
    <t>{@ف@}</t>
  </si>
  <si>
    <t>Jackie of all trades. Marilyn of none.℠ Creator. My podcast, Things We're Too Lazy To Blog About is on iTunes https://t.co/a5yHBVBTiH
@itsamandalauren on IG</t>
  </si>
  <si>
    <t>It's ALL about the quest...art, fashion, media &amp; beyond! INSTAGRAM: @thequestforit</t>
  </si>
  <si>
    <t>_xD83E__xDDB4__xD83D__xDD28_</t>
  </si>
  <si>
    <t>_xD83C__xDF0A__xD83C__xDF0A__xD83C__xDF0A_. (#NeuroNurse #NASCAR #{N)kucklehead) Connecting w/others who do #Vegan #RescueDogs #proUnion #SocialJustice #resist #nurse #NotMyPresident #PPFA #NDP</t>
  </si>
  <si>
    <t>Author of “Suck It Up: Extraordinary Cocktails for Everyday People” • Exec Producer @HelloGiggles • @BuzzFeed Alum • Effervescent wit meets 80-proof personality</t>
  </si>
  <si>
    <t>Love Nature, simple guy, don't like drog addicts, love music</t>
  </si>
  <si>
    <t>Do you want a book or an album? Be Love. @sjmx__xD83D__xDC51__xD83D__xDC8D__xD83C__xDF19_ watch that_xD83D__xDC47_</t>
  </si>
  <si>
    <t>Bringing you the best vegan things to eat, see, and do in Los Angeles!</t>
  </si>
  <si>
    <t>_xD83C__xDFF3_️‍_xD83C__xDF08_// ♍️_xD83C__xDF1E_//♈️_xD83C__xDF1D_</t>
  </si>
  <si>
    <t>The simplest way to save. Install at https://t.co/Ut66rAm88G. Also available for pre-order on iOS: https://t.co/9458U4JXEt</t>
  </si>
  <si>
    <t>Born A Fighter; Live As A Fighter; Fighting Aint What I Do- Its Who I Am. For Business Hit Me Up! #Relentless #TeamMMA4Life #WinMoments</t>
  </si>
  <si>
    <t>STYLE &amp; SOCIETY Magazine covers the best in lifestyle, entertainment, fashion, food, travel &amp; events. Watch 'The StyleList' Weekly TV Series.</t>
  </si>
  <si>
    <t>Inspiring the everyday individual to create the life &amp; office of their dreams ✨Instagram/YouTube: @missmisschelle</t>
  </si>
  <si>
    <t>Build an effortless capsule wardrobe with our collection of modern essentials. Posts from the #thackergirlgang</t>
  </si>
  <si>
    <t>Small town-turned-city girl who loves to share anything food related.</t>
  </si>
  <si>
    <t>Fine turning our vision , products, and services for a plant based economy. #medicalmarijuana #wellness #plantbased #cannabis</t>
  </si>
  <si>
    <t>ҒORMER KOST 103.5 M◎RNΙNG RΑDI◎ SHOW #ONAIR #HOST ➼Media #SPOKESMOM #CONTRIBUTOR @TODAYShow @HLNTV @MOMAngeles &amp; more ➼Founder @MomsInMedia ➼LA #LATINA</t>
  </si>
  <si>
    <t>#OldSoul #DieHard #TeamMinaj #FemaleRapEnthusiast #Socialite</t>
  </si>
  <si>
    <t>•All American Wrestler • Pro MMA Fighter •TeamIridium •HGT Athlete</t>
  </si>
  <si>
    <t>FREE Report: https://t.co/zL3H2X5ngX Strength n Conditioning for Fighters n Grapplers</t>
  </si>
  <si>
    <t>We are the premiere MMA and Fitness gym in Orange County. Our world-class fighters and instructors maintain a fun, challenging, and welcoming environment</t>
  </si>
  <si>
    <t>Professional grade hydration _xD83D__xDCAA_ When water &amp; sports drinks aren't enough #hydratelikeapro</t>
  </si>
  <si>
    <t>STRYVE high-protein snacks provide wholesome and healthy nutrition to help you achieve all of your goals.</t>
  </si>
  <si>
    <t>Convenient health and energy products without compromising quality. Made for your busy and active lifestyle.</t>
  </si>
  <si>
    <t>SF born and raised. Likes Kelly Clarkson and Taylor Swift. Loves playing tennis</t>
  </si>
  <si>
    <t>We are an Artisan bakery bringing European style pastries and bread to the Art's District in DTLA.Mon-Thrs 7am-5:30, Fri-Sat 7am-6:30, Sun 8-5:30.  213-327-0782</t>
  </si>
  <si>
    <t>Dessert Expert | Hospitality &amp; Digital Marketing Consultant | Co-founded the @ManilaMachine | Instagram @LetMeEatCake | Snapchat @ms.LetMeEatCake |</t>
  </si>
  <si>
    <t>come visit a world full of surprises.</t>
  </si>
  <si>
    <t>Catch me on Cooking Channels Food: Fact or Fiction? #food #travel #lifestyle Culinary Producer/Host #ChompOnThis ⭐️ NEW VID https://youtu.be/9w_yG74yMSw</t>
  </si>
  <si>
    <t>dad &amp; husband/Ecuatoriano_xD83C__xDDEA__xD83C__xDDE8_ smile and work hard, also Im your new favorite fighter:)</t>
  </si>
  <si>
    <t>Home of the world famous organic sprouted whole grain foods.</t>
  </si>
  <si>
    <t>La meta es el cielo_xD83D__xDE07__xD83D__xDE03_</t>
  </si>
  <si>
    <t>Food &amp; travel editor, video host. Writer, adventurer. Tanaya's Table founder. Worldwide jetsetter, music lover. PR gal w/ a passion for living life to the max!</t>
  </si>
  <si>
    <t>Duverger is dedicated to the confection of the best authentic all-natural French Macarons in the US. #glutenfree #natural #wholesale #LosAngeles</t>
  </si>
  <si>
    <t>#gotterps? CBD (Cannabidiol) is the most effective natural medicine we have, and no one knows about it.  Jump On Board.</t>
  </si>
  <si>
    <t>Lead Director of Branding &amp; Marketing for @GFUELEnergy - #GSquad</t>
  </si>
  <si>
    <t>Kessler Family Wellness 1431 Warner Ave. Suite D ,Tustin, CA 92780 714-258-7116</t>
  </si>
  <si>
    <t>Christian. CEO of Iridium Sports Agency. NFLPA Certified Agent. Everyday is the best day of my life! Living the Dream. #TeamIridium #TheDarkside</t>
  </si>
  <si>
    <t>The #1 Combat Sports Brand in the World. Sponsoring athletes in MMA, Boxing, BJJ, Muay Thai, Karate, Kickboxing and Training.</t>
  </si>
  <si>
    <t>互联网从业者，曾经创办过风云网，商务中国，下班网和厦门小鱼网，下一步是。。。？</t>
  </si>
  <si>
    <t>Raising the TASTEBAR !</t>
  </si>
  <si>
    <t>Planting The Future of Protein with 100% plant-based products that take the animal out of the equation – without sacrificing taste or satisfaction.</t>
  </si>
  <si>
    <t>POSITIVE FEEDBACK LOOPS BETWEEN PEOPLE + PLANTS.</t>
  </si>
  <si>
    <t>The ONLY glass bottled juice.</t>
  </si>
  <si>
    <t>LA Clippers Dance Squad | NBA Dancer | Former NFL Cheerleader | Louisiana Native | IG: hannahcormier &amp; SC: hannahcormier : hannahscormier@gmail.com</t>
  </si>
  <si>
    <t>Tweeting all things farm machinery &amp; equipment including arable, cultivation, tractors, ploughs, min tillage, seed drills, livestock trailers #FarmMachinery #Ag</t>
  </si>
  <si>
    <t>Bites from all over. One munch at a time.
A fish's fondness for foreign foods</t>
  </si>
  <si>
    <t>believer // life + style blogger // content creator // adventurer // Orange County, CA</t>
  </si>
  <si>
    <t>女子高時代からの彼女がいます♪   共感できる人、お友達になってね♡普段は会社の受付嬢してるよ☆ある意味、処女ですが、エロはお断り！</t>
  </si>
  <si>
    <t>Rancho Cucamonga</t>
  </si>
  <si>
    <t>HB, CA</t>
  </si>
  <si>
    <t>Cleveland OH</t>
  </si>
  <si>
    <t>New York, USA</t>
  </si>
  <si>
    <t>Iowa City, Iowa</t>
  </si>
  <si>
    <t>Grand Rapids, MI</t>
  </si>
  <si>
    <t xml:space="preserve">Los Angeles, California </t>
  </si>
  <si>
    <t>Spain</t>
  </si>
  <si>
    <t>Long Beach, CA</t>
  </si>
  <si>
    <t>11918 Aviation Blvd, Inglewood</t>
  </si>
  <si>
    <t>southern california</t>
  </si>
  <si>
    <t>Asgard, The realm of gods</t>
  </si>
  <si>
    <t>Chicago, IL</t>
  </si>
  <si>
    <t xml:space="preserve">تابعني أتابعك </t>
  </si>
  <si>
    <t>Development Hell/Los Angeles</t>
  </si>
  <si>
    <t>New York, NY</t>
  </si>
  <si>
    <t>West Hollywood</t>
  </si>
  <si>
    <t>PANTS LOW, Chasing a BELT</t>
  </si>
  <si>
    <t>Laguna Niguel, CA</t>
  </si>
  <si>
    <t>NYC</t>
  </si>
  <si>
    <t>New Jersey</t>
  </si>
  <si>
    <t>Born and Raised *323* LA</t>
  </si>
  <si>
    <t>16632 Hale Ave Irvine Ca 92606</t>
  </si>
  <si>
    <t>Oakland, CA</t>
  </si>
  <si>
    <t>Dallas, TX</t>
  </si>
  <si>
    <t>Southern California</t>
  </si>
  <si>
    <t>Fremont, CA</t>
  </si>
  <si>
    <t>700 S. Santa Fe Ave. 90021</t>
  </si>
  <si>
    <t>Los Angeles   90027</t>
  </si>
  <si>
    <t xml:space="preserve">Intermational </t>
  </si>
  <si>
    <t>California, USA</t>
  </si>
  <si>
    <t>Guayaquil-Ecuador</t>
  </si>
  <si>
    <t>18925 John F Kennedy Dr, Riverside, CA 92508, USA</t>
  </si>
  <si>
    <t>long island, ny</t>
  </si>
  <si>
    <t>Orange County, CA</t>
  </si>
  <si>
    <t>Diamond Bar, CA</t>
  </si>
  <si>
    <t>Paris, France</t>
  </si>
  <si>
    <t>24.460574,118.09361</t>
  </si>
  <si>
    <t>701 E. El Segundo blvd 90245</t>
  </si>
  <si>
    <t>El Segundo, CA</t>
  </si>
  <si>
    <t>San Francisco California</t>
  </si>
  <si>
    <t>Huntington Beach, CA</t>
  </si>
  <si>
    <t>England, United Kingdom</t>
  </si>
  <si>
    <t>I swim in the bay area</t>
  </si>
  <si>
    <t>OC</t>
  </si>
  <si>
    <t>DM:大阪</t>
  </si>
  <si>
    <t>https://t.co/NKREa7dyU7</t>
  </si>
  <si>
    <t>http://skvi.com</t>
  </si>
  <si>
    <t>http://www.virusintl.com</t>
  </si>
  <si>
    <t>http://t.co/4nonCeNVqS</t>
  </si>
  <si>
    <t>http://GFUEL.com</t>
  </si>
  <si>
    <t>https://www.gofundme.com/carseats-for-babies?member=732954</t>
  </si>
  <si>
    <t>http://lynnchen.com</t>
  </si>
  <si>
    <t>http://www.milkandeggs.com</t>
  </si>
  <si>
    <t>https://t.co/wuUykmBsih</t>
  </si>
  <si>
    <t>http://www.abachelorandhisgrill.com</t>
  </si>
  <si>
    <t>http://tastethisnext.com</t>
  </si>
  <si>
    <t>http://t.co/ui5qvi0CTm</t>
  </si>
  <si>
    <t>https://t.co/22D2q0KAxr</t>
  </si>
  <si>
    <t>https://t.co/ZpsHuDBM76</t>
  </si>
  <si>
    <t>https://t.co/UzkVf6HjLX</t>
  </si>
  <si>
    <t>https://t.co/ErRbRfPNzn</t>
  </si>
  <si>
    <t>https://t.co/slFdw26Qmw</t>
  </si>
  <si>
    <t>http://naturallysweetRD.com</t>
  </si>
  <si>
    <t>https://t.co/QVkgSmNzOK</t>
  </si>
  <si>
    <t>http://www.wendys.com</t>
  </si>
  <si>
    <t>https://t.co/dCo4TFoSnS</t>
  </si>
  <si>
    <t>http://instagram.com/yumewarlock</t>
  </si>
  <si>
    <t>https://tgouard.wordpress.com</t>
  </si>
  <si>
    <t>http://www.nadiatherunner.blogspot.com</t>
  </si>
  <si>
    <t>https://t.co/XFsJytBde1</t>
  </si>
  <si>
    <t>https://t.co/7twVJWHY0i</t>
  </si>
  <si>
    <t>https://t.co/qnCcLhSgxm</t>
  </si>
  <si>
    <t>https://t.co/JFicX4q8lG</t>
  </si>
  <si>
    <t>http://www.thequestforit.com/the_quest_for_it/2018/02/we-tried-milk-and-eggs-and-you-should-too.html</t>
  </si>
  <si>
    <t>http://www.danmagro.com</t>
  </si>
  <si>
    <t>https://youtu.be/yaZhBBLz1Vk</t>
  </si>
  <si>
    <t>http://vegoutlosangeles.com</t>
  </si>
  <si>
    <t>http://t.co/Ut66rAm88G</t>
  </si>
  <si>
    <t>http://www.gobubbajenkins.com</t>
  </si>
  <si>
    <t>https://t.co/VrG2MzfwmS</t>
  </si>
  <si>
    <t>http://www.missmisschelle.com</t>
  </si>
  <si>
    <t>https://t.co/T3cboDk91m</t>
  </si>
  <si>
    <t>http://morefoodpls.wordpress.com/</t>
  </si>
  <si>
    <t>https://t.co/WERB2FL1rh</t>
  </si>
  <si>
    <t>http://www.kristincruz.me</t>
  </si>
  <si>
    <t>https://t.co/3Yh1bAGw6n</t>
  </si>
  <si>
    <t>http://teamoyama.com</t>
  </si>
  <si>
    <t>https://t.co/NdAdQ8xTB2</t>
  </si>
  <si>
    <t>https://t.co/N9N7r2g6L2</t>
  </si>
  <si>
    <t>http://vital4u.com</t>
  </si>
  <si>
    <t>http://t.co/UY48ojYCkq</t>
  </si>
  <si>
    <t>http://www.theletmeeatcake.com</t>
  </si>
  <si>
    <t>http://www.eatinasian.com</t>
  </si>
  <si>
    <t>https://t.co/RBSB26Npxd</t>
  </si>
  <si>
    <t>http://t.co/EjpMCjF2kf</t>
  </si>
  <si>
    <t>https://t.co/2Rx33aVdYu</t>
  </si>
  <si>
    <t>http://www.duvergermacarons.com</t>
  </si>
  <si>
    <t>https://theterphouse.com</t>
  </si>
  <si>
    <t>https://t.co/LFGchwb70K</t>
  </si>
  <si>
    <t>http://www.ocfightdoc.com/</t>
  </si>
  <si>
    <t>http://IridiumSportsAgency.com</t>
  </si>
  <si>
    <t>https://t.co/1LiSk17mjT</t>
  </si>
  <si>
    <t>http://www.breadbar.net</t>
  </si>
  <si>
    <t>http://t.co/4ZbzGc2iMf</t>
  </si>
  <si>
    <t>http://t.co/tZneF2iEME</t>
  </si>
  <si>
    <t>https://t.co/bAaTFl3aJH</t>
  </si>
  <si>
    <t>https://t.co/HHwUWOslqE</t>
  </si>
  <si>
    <t>http://facebook.com/jesswords8</t>
  </si>
  <si>
    <t>http://www.allglammedupstyle.com</t>
  </si>
  <si>
    <t>Pacific Time (US &amp; Canada)</t>
  </si>
  <si>
    <t>Alaska</t>
  </si>
  <si>
    <t>London</t>
  </si>
  <si>
    <t>Paris</t>
  </si>
  <si>
    <t>Beijing</t>
  </si>
  <si>
    <t>https://pbs.twimg.com/profile_banners/1590088950/1518281482</t>
  </si>
  <si>
    <t>https://pbs.twimg.com/profile_banners/2922291068/1420853583</t>
  </si>
  <si>
    <t>https://pbs.twimg.com/profile_banners/284217246/1489259595</t>
  </si>
  <si>
    <t>https://pbs.twimg.com/profile_banners/41054963/1434482667</t>
  </si>
  <si>
    <t>https://pbs.twimg.com/profile_banners/1206216140/1542822156</t>
  </si>
  <si>
    <t>https://pbs.twimg.com/profile_banners/2615886966/1405016154</t>
  </si>
  <si>
    <t>https://pbs.twimg.com/profile_banners/1078290114562932736/1546520783</t>
  </si>
  <si>
    <t>https://pbs.twimg.com/profile_banners/2115801/1537905444</t>
  </si>
  <si>
    <t>https://pbs.twimg.com/profile_banners/3972470534/1506719392</t>
  </si>
  <si>
    <t>https://pbs.twimg.com/profile_banners/3229045368/1442506921</t>
  </si>
  <si>
    <t>https://pbs.twimg.com/profile_banners/2569913119/1486456455</t>
  </si>
  <si>
    <t>https://pbs.twimg.com/profile_banners/456213722/1534621706</t>
  </si>
  <si>
    <t>https://pbs.twimg.com/profile_banners/93710898/1529039090</t>
  </si>
  <si>
    <t>https://pbs.twimg.com/profile_banners/843007556/1546157270</t>
  </si>
  <si>
    <t>https://pbs.twimg.com/profile_banners/1021964912514482177/1546848533</t>
  </si>
  <si>
    <t>https://pbs.twimg.com/profile_banners/931925161959342081/1545377063</t>
  </si>
  <si>
    <t>https://pbs.twimg.com/profile_banners/822544902932271104/1498953647</t>
  </si>
  <si>
    <t>https://pbs.twimg.com/profile_banners/345775985/1546479283</t>
  </si>
  <si>
    <t>https://pbs.twimg.com/profile_banners/2489872772/1463781236</t>
  </si>
  <si>
    <t>https://pbs.twimg.com/profile_banners/1511998627/1451780634</t>
  </si>
  <si>
    <t>https://pbs.twimg.com/profile_banners/811651927930867712/1483584534</t>
  </si>
  <si>
    <t>https://pbs.twimg.com/profile_banners/59553554/1541180404</t>
  </si>
  <si>
    <t>https://pbs.twimg.com/profile_banners/17770551/1527789640</t>
  </si>
  <si>
    <t>https://pbs.twimg.com/profile_banners/24051414/1497909733</t>
  </si>
  <si>
    <t>https://pbs.twimg.com/profile_banners/736164150/1545307379</t>
  </si>
  <si>
    <t>https://pbs.twimg.com/profile_banners/1171175335/1511816636</t>
  </si>
  <si>
    <t>https://pbs.twimg.com/profile_banners/3275312828/1442335001</t>
  </si>
  <si>
    <t>https://pbs.twimg.com/profile_banners/1031587511359819781/1534784811</t>
  </si>
  <si>
    <t>https://pbs.twimg.com/profile_banners/19940419/1439336853</t>
  </si>
  <si>
    <t>https://pbs.twimg.com/profile_banners/473067372/1539547306</t>
  </si>
  <si>
    <t>https://pbs.twimg.com/profile_banners/1076300511014342656/1547179633</t>
  </si>
  <si>
    <t>https://pbs.twimg.com/profile_banners/21736838/1483650153</t>
  </si>
  <si>
    <t>https://pbs.twimg.com/profile_banners/15837202/1545283462</t>
  </si>
  <si>
    <t>https://pbs.twimg.com/profile_banners/17655222/1529612010</t>
  </si>
  <si>
    <t>https://pbs.twimg.com/profile_banners/769363152928665600/1475553234</t>
  </si>
  <si>
    <t>https://pbs.twimg.com/profile_banners/20348384/1525968752</t>
  </si>
  <si>
    <t>https://pbs.twimg.com/profile_banners/1584837781/1544061898</t>
  </si>
  <si>
    <t>https://pbs.twimg.com/profile_banners/747247500159946752/1482853869</t>
  </si>
  <si>
    <t>https://pbs.twimg.com/profile_banners/357006948/1527321150</t>
  </si>
  <si>
    <t>https://pbs.twimg.com/profile_banners/909576260/1511905195</t>
  </si>
  <si>
    <t>https://pbs.twimg.com/profile_banners/220913174/1506409599</t>
  </si>
  <si>
    <t>https://pbs.twimg.com/profile_banners/96088898/1514052662</t>
  </si>
  <si>
    <t>https://pbs.twimg.com/profile_banners/3330916514/1476780968</t>
  </si>
  <si>
    <t>https://pbs.twimg.com/profile_banners/2865663048/1522874475</t>
  </si>
  <si>
    <t>https://pbs.twimg.com/profile_banners/2256664812/1546922991</t>
  </si>
  <si>
    <t>https://pbs.twimg.com/profile_banners/19912367/1469075858</t>
  </si>
  <si>
    <t>https://pbs.twimg.com/profile_banners/729221504030941184/1463692930</t>
  </si>
  <si>
    <t>https://pbs.twimg.com/profile_banners/2995121486/1423508402</t>
  </si>
  <si>
    <t>https://pbs.twimg.com/profile_banners/774808626/1507299163</t>
  </si>
  <si>
    <t>https://pbs.twimg.com/profile_banners/344218624/1452704065</t>
  </si>
  <si>
    <t>https://pbs.twimg.com/profile_banners/183002364/1492543023</t>
  </si>
  <si>
    <t>https://pbs.twimg.com/profile_banners/846788648490151937/1528481171</t>
  </si>
  <si>
    <t>https://pbs.twimg.com/profile_banners/28824120/1516392571</t>
  </si>
  <si>
    <t>https://pbs.twimg.com/profile_banners/1921085868/1488090783</t>
  </si>
  <si>
    <t>https://pbs.twimg.com/profile_banners/358813072/1377101250</t>
  </si>
  <si>
    <t>https://pbs.twimg.com/profile_banners/29646382/1415416243</t>
  </si>
  <si>
    <t>https://pbs.twimg.com/profile_banners/23259995/1539551310</t>
  </si>
  <si>
    <t>https://pbs.twimg.com/profile_banners/174532709/1523762193</t>
  </si>
  <si>
    <t>https://pbs.twimg.com/profile_banners/42101874/1481676134</t>
  </si>
  <si>
    <t>https://pbs.twimg.com/profile_banners/1123074794/1516045611</t>
  </si>
  <si>
    <t>https://pbs.twimg.com/profile_banners/21343403/1412287034</t>
  </si>
  <si>
    <t>https://pbs.twimg.com/profile_banners/1380184404/1501002092</t>
  </si>
  <si>
    <t>https://pbs.twimg.com/profile_banners/820087971835543552/1484362341</t>
  </si>
  <si>
    <t>https://pbs.twimg.com/profile_banners/93808891/1538077516</t>
  </si>
  <si>
    <t>https://pbs.twimg.com/profile_banners/48258261/1402723102</t>
  </si>
  <si>
    <t>https://pbs.twimg.com/profile_banners/98469378/1399743348</t>
  </si>
  <si>
    <t>https://pbs.twimg.com/profile_banners/74470348/1455250387</t>
  </si>
  <si>
    <t>https://pbs.twimg.com/profile_banners/40037534/1528408938</t>
  </si>
  <si>
    <t>https://pbs.twimg.com/profile_banners/569714177/1546463505</t>
  </si>
  <si>
    <t>https://pbs.twimg.com/profile_banners/183375788/1531500822</t>
  </si>
  <si>
    <t>https://pbs.twimg.com/profile_banners/1699677896/1469569348</t>
  </si>
  <si>
    <t>https://pbs.twimg.com/profile_banners/262525083/1489038990</t>
  </si>
  <si>
    <t>https://pbs.twimg.com/profile_banners/949239291284205569/1515153082</t>
  </si>
  <si>
    <t>https://pbs.twimg.com/profile_banners/34177553/1478661255</t>
  </si>
  <si>
    <t>ar</t>
  </si>
  <si>
    <t>ru</t>
  </si>
  <si>
    <t>es</t>
  </si>
  <si>
    <t>http://abs.twimg.com/images/themes/theme1/bg.png</t>
  </si>
  <si>
    <t>http://pbs.twimg.com/profile_background_images/281237489/Twitter-Background2.jpg</t>
  </si>
  <si>
    <t>http://abs.twimg.com/images/themes/theme9/bg.gif</t>
  </si>
  <si>
    <t>http://abs.twimg.com/images/themes/theme3/bg.gif</t>
  </si>
  <si>
    <t>http://abs.twimg.com/images/themes/theme15/bg.png</t>
  </si>
  <si>
    <t>http://abs.twimg.com/images/themes/theme16/bg.gif</t>
  </si>
  <si>
    <t>http://abs.twimg.com/images/themes/theme7/bg.gif</t>
  </si>
  <si>
    <t>http://abs.twimg.com/images/themes/theme10/bg.gif</t>
  </si>
  <si>
    <t>http://abs.twimg.com/images/themes/theme11/bg.gif</t>
  </si>
  <si>
    <t>http://abs.twimg.com/images/themes/theme6/bg.gif</t>
  </si>
  <si>
    <t>http://abs.twimg.com/images/themes/theme17/bg.gif</t>
  </si>
  <si>
    <t>http://pbs.twimg.com/profile_background_images/467010023940300800/LWBJFwp1.jpeg</t>
  </si>
  <si>
    <t>http://abs.twimg.com/images/themes/theme14/bg.gif</t>
  </si>
  <si>
    <t>http://pbs.twimg.com/profile_background_images/378800000090776961/b41a3a2ba4b2036fe520ca5368f70b77.png</t>
  </si>
  <si>
    <t>http://pbs.twimg.com/profile_background_images/567035365286879232/rPjJlC0x.jpeg</t>
  </si>
  <si>
    <t>http://abs.twimg.com/images/themes/theme4/bg.gif</t>
  </si>
  <si>
    <t>http://abs.twimg.com/images/themes/theme13/bg.gif</t>
  </si>
  <si>
    <t>http://pbs.twimg.com/profile_background_images/522032276935155712/hFDeawKn.jpeg</t>
  </si>
  <si>
    <t>http://abs.twimg.com/images/themes/theme5/bg.gif</t>
  </si>
  <si>
    <t>http://pbs.twimg.com/profile_images/553726169258790912/OmK_gHKo_normal.jpeg</t>
  </si>
  <si>
    <t>http://pbs.twimg.com/profile_images/3536648216/a8e1919999474b965d64cc3349dd547b_normal.jpeg</t>
  </si>
  <si>
    <t>http://pbs.twimg.com/profile_images/610886295624134656/ECzGHTbo_normal.jpg</t>
  </si>
  <si>
    <t>http://pbs.twimg.com/profile_images/1065299497021071361/7xYEb_tK_normal.jpg</t>
  </si>
  <si>
    <t>http://pbs.twimg.com/profile_images/487299188305043456/VrkHZZRt_normal.jpeg</t>
  </si>
  <si>
    <t>http://pbs.twimg.com/profile_images/925534097673293824/fbQmKe7o_normal.jpg</t>
  </si>
  <si>
    <t>http://pbs.twimg.com/profile_images/1029570039031242754/6UzpPc9T_normal.jpg</t>
  </si>
  <si>
    <t>http://pbs.twimg.com/profile_images/1007378352821264385/pXF7AN5Z_normal.jpg</t>
  </si>
  <si>
    <t>http://pbs.twimg.com/profile_images/1076015502621736960/_5OdBeUw_normal.jpg</t>
  </si>
  <si>
    <t>http://pbs.twimg.com/profile_images/881301661712437248/89BacI0__normal.jpg</t>
  </si>
  <si>
    <t>http://pbs.twimg.com/profile_images/1445352874/27032011_normal.jpg</t>
  </si>
  <si>
    <t>http://pbs.twimg.com/profile_images/1019447050595897344/BJa8z7Sd_normal.jpg</t>
  </si>
  <si>
    <t>http://pbs.twimg.com/profile_images/836279594374213633/TYrZPXb-_normal.jpg</t>
  </si>
  <si>
    <t>http://pbs.twimg.com/profile_images/989957856601427968/-ahDwmLP_normal.jpg</t>
  </si>
  <si>
    <t>http://pbs.twimg.com/profile_images/847519886205100033/_3an46Op_normal.jpg</t>
  </si>
  <si>
    <t>http://pbs.twimg.com/profile_images/1009879182871027713/1ZiGj1X2_normal.jpg</t>
  </si>
  <si>
    <t>http://pbs.twimg.com/profile_images/994611302097084417/qqOj4ig-_normal.jpg</t>
  </si>
  <si>
    <t>http://pbs.twimg.com/profile_images/1043236281520541697/3iP-pYYd_normal.jpg</t>
  </si>
  <si>
    <t>http://pbs.twimg.com/profile_images/747247804179877889/K58aBOQ4_normal.jpg</t>
  </si>
  <si>
    <t>http://pbs.twimg.com/profile_images/1049334418102317057/D-FHjbd0_normal.jpg</t>
  </si>
  <si>
    <t>http://pbs.twimg.com/profile_images/793223460189200384/sEIiqgre_normal.jpg</t>
  </si>
  <si>
    <t>http://pbs.twimg.com/profile_images/901521471289176068/k7L_zN-H_normal.jpg</t>
  </si>
  <si>
    <t>http://pbs.twimg.com/profile_images/916305214096924672/XAWe-bDn_normal.jpg</t>
  </si>
  <si>
    <t>http://pbs.twimg.com/profile_images/1804759853/oyama_graphics_normal.jpg</t>
  </si>
  <si>
    <t>http://pbs.twimg.com/profile_images/563868106020245504/BqVzwJpo_normal.jpeg</t>
  </si>
  <si>
    <t>http://pbs.twimg.com/profile_images/954379987095764992/G8NPxwSJ_normal.jpg</t>
  </si>
  <si>
    <t>http://pbs.twimg.com/profile_images/918541985639628800/ZI7_FVqo_normal.jpg</t>
  </si>
  <si>
    <t>http://pbs.twimg.com/profile_images/2331547256/Chachi_BL_normal.JPG</t>
  </si>
  <si>
    <t>http://pbs.twimg.com/profile_images/808835508210012161/EPK08hO__normal.jpg</t>
  </si>
  <si>
    <t>http://pbs.twimg.com/profile_images/889894152359432192/UYfSgS3j_normal.jpg</t>
  </si>
  <si>
    <t>http://pbs.twimg.com/profile_images/959670631561232384/Fvtm4mCc_normal.jpg</t>
  </si>
  <si>
    <t>http://pbs.twimg.com/profile_images/378800000659392094/e8a7d7f52dca8a4b821f0870fbfe1a9b_normal.jpeg</t>
  </si>
  <si>
    <t>http://pbs.twimg.com/profile_images/887322740910428161/rUW9iMUg_normal.jpg</t>
  </si>
  <si>
    <t>http://pbs.twimg.com/profile_images/561124687661375489/Lq8iClBa_normal.png</t>
  </si>
  <si>
    <t>http://pbs.twimg.com/profile_images/1051840450070437889/W9dbtZKh_normal.jpg</t>
  </si>
  <si>
    <t>http://pbs.twimg.com/profile_images/522033127170908161/su39KEKc_normal.png</t>
  </si>
  <si>
    <t>http://pbs.twimg.com/profile_images/1349191374/jimmy_asics_normal.jpg</t>
  </si>
  <si>
    <t>http://pbs.twimg.com/profile_images/1004845157714255873/Ct4GfN-2_normal.jpg</t>
  </si>
  <si>
    <t>http://pbs.twimg.com/profile_images/871992024467087360/5qaFE8jn_normal.jpg</t>
  </si>
  <si>
    <t>http://pbs.twimg.com/profile_images/734879173919969280/7IQUZSVF_normal.jpg</t>
  </si>
  <si>
    <t>http://pbs.twimg.com/profile_images/1010325204529119233/1mfE4BKL_normal.jpg</t>
  </si>
  <si>
    <t>http://pbs.twimg.com/profile_images/758907428301701121/Zb-znIHW_normal.jpg</t>
  </si>
  <si>
    <t>http://pbs.twimg.com/profile_images/1049831100/kix0a_normal.jpg</t>
  </si>
  <si>
    <t>Open Twitter Page for This Person</t>
  </si>
  <si>
    <t>https://twitter.com/mmataxman</t>
  </si>
  <si>
    <t>https://twitter.com/skvi_official</t>
  </si>
  <si>
    <t>https://twitter.com/virusintl</t>
  </si>
  <si>
    <t>https://twitter.com/defendhawaii</t>
  </si>
  <si>
    <t>https://twitter.com/defensesoap</t>
  </si>
  <si>
    <t>https://twitter.com/gfuelenergy</t>
  </si>
  <si>
    <t>https://twitter.com/lastsamuraiufc</t>
  </si>
  <si>
    <t>https://twitter.com/tracywh96168104</t>
  </si>
  <si>
    <t>https://twitter.com/mslynnchen</t>
  </si>
  <si>
    <t>https://twitter.com/milkandeggscom</t>
  </si>
  <si>
    <t>https://twitter.com/livingwithlyn</t>
  </si>
  <si>
    <t>https://twitter.com/tintinbeligan</t>
  </si>
  <si>
    <t>https://twitter.com/livefirerepublc</t>
  </si>
  <si>
    <t>https://twitter.com/soseductiff</t>
  </si>
  <si>
    <t>https://twitter.com/christinacucina</t>
  </si>
  <si>
    <t>https://twitter.com/miggylovesfood</t>
  </si>
  <si>
    <t>https://twitter.com/grimydiapers</t>
  </si>
  <si>
    <t>https://twitter.com/powerlevelpro</t>
  </si>
  <si>
    <t>https://twitter.com/geekyglamorous</t>
  </si>
  <si>
    <t>https://twitter.com/forkinaussiepie</t>
  </si>
  <si>
    <t>https://twitter.com/naturalysweetrd</t>
  </si>
  <si>
    <t>https://twitter.com/ketofyme</t>
  </si>
  <si>
    <t>https://twitter.com/matchalove</t>
  </si>
  <si>
    <t>https://twitter.com/wendys</t>
  </si>
  <si>
    <t>https://twitter.com/curiousjoi</t>
  </si>
  <si>
    <t>https://twitter.com/yumewarlock</t>
  </si>
  <si>
    <t>https://twitter.com/thomasgouard</t>
  </si>
  <si>
    <t>https://twitter.com/irongirlnadia</t>
  </si>
  <si>
    <t>https://twitter.com/la_foodiegirl</t>
  </si>
  <si>
    <t>https://twitter.com/hsuerica</t>
  </si>
  <si>
    <t>https://twitter.com/basiqqbaguette</t>
  </si>
  <si>
    <t>https://twitter.com/carlasnuggs</t>
  </si>
  <si>
    <t>https://twitter.com/hdaabsh</t>
  </si>
  <si>
    <t>https://twitter.com/occomestibles</t>
  </si>
  <si>
    <t>https://twitter.com/717njvkwuy0pbu3</t>
  </si>
  <si>
    <t>https://twitter.com/amandalauren</t>
  </si>
  <si>
    <t>https://twitter.com/thequestforit</t>
  </si>
  <si>
    <t>https://twitter.com/magees</t>
  </si>
  <si>
    <t>https://twitter.com/drchibilee</t>
  </si>
  <si>
    <t>https://twitter.com/karen4the19</t>
  </si>
  <si>
    <t>https://twitter.com/danmagro</t>
  </si>
  <si>
    <t>https://twitter.com/hermanbecker7</t>
  </si>
  <si>
    <t>https://twitter.com/ogroshybaby</t>
  </si>
  <si>
    <t>https://twitter.com/vegoutla</t>
  </si>
  <si>
    <t>https://twitter.com/sjmx_</t>
  </si>
  <si>
    <t>https://twitter.com/honey</t>
  </si>
  <si>
    <t>https://twitter.com/bubbajenkinsmma</t>
  </si>
  <si>
    <t>https://twitter.com/styleandsociety</t>
  </si>
  <si>
    <t>https://twitter.com/missmisschelle</t>
  </si>
  <si>
    <t>https://twitter.com/thackernyc</t>
  </si>
  <si>
    <t>https://twitter.com/adineaway</t>
  </si>
  <si>
    <t>https://twitter.com/researchmrx</t>
  </si>
  <si>
    <t>https://twitter.com/kristincruz</t>
  </si>
  <si>
    <t>https://twitter.com/mishinvalya</t>
  </si>
  <si>
    <t>https://twitter.com/alexperezmma</t>
  </si>
  <si>
    <t>https://twitter.com/fcconditioning</t>
  </si>
  <si>
    <t>https://twitter.com/teamoyama</t>
  </si>
  <si>
    <t>https://twitter.com/drinkdripdrop</t>
  </si>
  <si>
    <t>https://twitter.com/stryvebiltong</t>
  </si>
  <si>
    <t>https://twitter.com/vital4u</t>
  </si>
  <si>
    <t>https://twitter.com/hinsonsaburo</t>
  </si>
  <si>
    <t>https://twitter.com/breadlounge</t>
  </si>
  <si>
    <t>https://twitter.com/letmeeatcake</t>
  </si>
  <si>
    <t>https://twitter.com/zandrya01</t>
  </si>
  <si>
    <t>https://twitter.com/kimlaiyingling</t>
  </si>
  <si>
    <t>https://twitter.com/chitoveraufc</t>
  </si>
  <si>
    <t>https://twitter.com/food_for_life</t>
  </si>
  <si>
    <t>https://twitter.com/francisazul90</t>
  </si>
  <si>
    <t>https://twitter.com/tanayastable</t>
  </si>
  <si>
    <t>https://twitter.com/duvergermacaron</t>
  </si>
  <si>
    <t>https://twitter.com/theterphouse</t>
  </si>
  <si>
    <t>https://twitter.com/teamratpack</t>
  </si>
  <si>
    <t>https://twitter.com/sal_triolo</t>
  </si>
  <si>
    <t>https://twitter.com/ocfightdocs</t>
  </si>
  <si>
    <t>https://twitter.com/iridiumsports</t>
  </si>
  <si>
    <t>https://twitter.com/venumfight</t>
  </si>
  <si>
    <t>https://twitter.com/asics</t>
  </si>
  <si>
    <t>https://twitter.com/breadbar_la</t>
  </si>
  <si>
    <t>https://twitter.com/andrewchg</t>
  </si>
  <si>
    <t>https://twitter.com/beyondmeat</t>
  </si>
  <si>
    <t>https://twitter.com/harmlessharvest</t>
  </si>
  <si>
    <t>https://twitter.com/drinksolti</t>
  </si>
  <si>
    <t>https://twitter.com/hannahcormier_</t>
  </si>
  <si>
    <t>https://twitter.com/farm_machinery_</t>
  </si>
  <si>
    <t>https://twitter.com/lilfishfoodie</t>
  </si>
  <si>
    <t>https://twitter.com/wanderabode</t>
  </si>
  <si>
    <t>https://twitter.com/asicsa</t>
  </si>
  <si>
    <t>mmataxman
RT @LASTSAMURAIUFC: Thereâ€™s always
an opening somewhere... @gfuelenergy
@defensesoap @defendhawaii @virusintl
@skvi_official @asicsâ€¦</t>
  </si>
  <si>
    <t xml:space="preserve">skvi_official
</t>
  </si>
  <si>
    <t xml:space="preserve">virusintl
</t>
  </si>
  <si>
    <t xml:space="preserve">defendhawaii
</t>
  </si>
  <si>
    <t xml:space="preserve">defensesoap
</t>
  </si>
  <si>
    <t xml:space="preserve">gfuelenergy
</t>
  </si>
  <si>
    <t>lastsamuraiufc
Thereâ€™s always an opening somewhere...
@gfuelenergy @defensesoap @defendhawaii
@virusintl @skvi_official @asics
@Venumfight @teamoyama @iridiumsports
@ocfightdocs @sal_triolo @teamratpack
@milkandeggscom @theterphouse https://t.co/dqVvDcrTp3</t>
  </si>
  <si>
    <t>tracywh96168104
@MsLynnChen @milkandeggscom Lol!
omg the bubbles, though.....</t>
  </si>
  <si>
    <t xml:space="preserve">mslynnchen
</t>
  </si>
  <si>
    <t>milkandeggscom
When you don't have to actually
go to the grocery store anymore,
you can just play make-believe
instead! Lucy's mom… https://t.co/IzhxqkgPqP</t>
  </si>
  <si>
    <t>livingwithlyn
Love my farm fresh food from @milkandeggscom
LA's Online Farmer's Market. You
have to check them out! Bananas
for 15Â¢ and eggs for 99Â¢ :-)
https://t.co/xwdetHvCSz</t>
  </si>
  <si>
    <t>tintinbeligan
I was thrilled to see that @milkandeggscom
carried Korean Short Rib. Itâ€™s
definitely a nice 1/4 cut. It was
so easy to make. I just added some
Korean BBQ sauce and baked it for
15 mins atâ€¦ https://t.co/gB5YgJa9Xw</t>
  </si>
  <si>
    <t>livefirerepublc
The never-ending platter of perfectly
grilled Scallops. Does life get
any better??!! . Courtesy: @soseductiff
@milkandeggscom #livefirerepublic
#recipe #food52 #f52grams #foodbloggers
#foodlove #goodeats #igfood #homecooking
#foodphotography #thehappynow #healthy
#fresh #griâ€¦ https://t.co/GaXg5MSjuE</t>
  </si>
  <si>
    <t xml:space="preserve">soseductiff
</t>
  </si>
  <si>
    <t>christinacucina
RT @milkandeggscom: We want to
help you start the year off right.
Use code NewYear20 for $20 off
your order (restrictions apply).
https://â€¦</t>
  </si>
  <si>
    <t>miggylovesfood
RT @ChristinaCucina: Start 2019
off right with simple, healthy
recipes (like soups) using WHOLE
ingredients. It's easy with @milkandeggscoâ€¦</t>
  </si>
  <si>
    <t>grimydiapers
GIVEAWAY! That look she gives when
she not only drank all of her milk,
but Daddyâ€™s milk too! Iâ€™m giving
away a $100 gift card to @milkandeggscom.
If youâ€™re in the Los Angeles
/ Orange County areas, I canâ€™t
tell you how awesome this online
grocery servâ€¦ https://t.co/SvA1mtIvB6
https://t.co/91DoH7wZfw</t>
  </si>
  <si>
    <t>powerlevelpro
RT @geekyglamorous: Pretty damn
proud of my GG themed bento using
ingredients from @milkandeggscom.
ðŸ˜‹ðŸŽ®ðŸ± https://t.co/yI3U7URDtJ</t>
  </si>
  <si>
    <t>geekyglamorous
@yumewarlock @milkandeggscom #noshame
that shit is delicious</t>
  </si>
  <si>
    <t>forkinaussiepie
Aussie Pies at any time ðŸ™Œ Shipping
nationwide through @golbelly or
if you're an LA/OC local check
out @milkandeggscom for grocery
delivery! #howsyapie @ Los Angeles,
California https://t.co/ljq3lgzcYV</t>
  </si>
  <si>
    <t>naturalysweetrd
New year, new breakfast ðŸ³...
almost! I had raspberries left
from my @milkandeggscom delivery
ðŸšš and thought Iâ€™d bring back
the chia pudding! Usually Iâ€™ll
make it with any of the tasty andâ€¦
https://t.co/EAfm7XWfuP</t>
  </si>
  <si>
    <t>ketofyme
Keto Grocery Haul from @milkandeggscom
â™¥ï¸ Hereâ€™s what I got! This
will last about 3 weeks (but the
condiments usually last a lot longer).
We eat a lot of eggs ðŸ³ ðŸ˜…
Rylan loves eggs. Iâ€™mâ€¦ https://t.co/fivSU7IDjo</t>
  </si>
  <si>
    <t xml:space="preserve">matchalove
</t>
  </si>
  <si>
    <t xml:space="preserve">wendys
</t>
  </si>
  <si>
    <t>curiousjoi
@geekyglamorous @milkandeggscom
Cute and heathy!</t>
  </si>
  <si>
    <t>yumewarlock
@geekyglamorous @milkandeggscom
Damn millenials and their avocado
toast salads</t>
  </si>
  <si>
    <t>thomasgouard
RT @IrongirlNadia: Carboloading
isn’t important the night before.
How you fuel the entire week before
as you taper is important. Be mindful…</t>
  </si>
  <si>
    <t>irongirlnadia
How you periodize your eating lifestyle
matters too. Carboloading is not
just for the night before. Spaced
out heal… https://t.co/8G50Aiqcnc</t>
  </si>
  <si>
    <t>la_foodiegirl
How many of you love seeing grill
marks on your veggies?? Get $15
of $30 using my code: lafoodiegirl
@milkandeggscom https://t.co/kHFe7Fu0vg</t>
  </si>
  <si>
    <t>hsuerica
Love my farm fresh food from @milkandeggscom
LA's Online Farmer's Market. You
have to check them out! Bananas
for 15¢ and eggs for 99¢ :-) https://t.co/zlyaPA9gsD</t>
  </si>
  <si>
    <t>basiqqbaguette
I don’t think I’ve ever made pasta
this good! Thanks to @milkandeggscom
I was able to put a nice fettuccini
arrabbiata _xD83C__xDF5D_Milk and Eggs makes
grocery shopping much easier! Especially
for… https://t.co/jpwtQNPmYd</t>
  </si>
  <si>
    <t>carlasnuggs
I loved starting out 2019 with
my Lucky New Year's Meal. Collard
greens &amp;amp; black-eyed peas are
a must. @milkandeggscom has beautiful
organic collard greens and everything
you need to meet your #newyearnewme
goals.  Get $15 off your order
using code "carlasnuggs". #sponsored
https://t.co/HpzzrNUBFm</t>
  </si>
  <si>
    <t>hdaabsh
RT @CarlaSnuggs: I loved starting
out 2019 with my Lucky New Year's
Meal. Collard greens &amp;amp; black-eyed peas
are a must. @milkandeggscom has…</t>
  </si>
  <si>
    <t>occomestibles
I love the conveniences of @milkandeggscom
delivery and the quality of their
products. Lamb chops on the stove.
I… https://t.co/7cj5W15KCI</t>
  </si>
  <si>
    <t>717njvkwuy0pbu3
@AmandaLauren @milkandeggscom _xD83D__xDE0A__xD83D__xDE0A__xD83D__xDE0A_</t>
  </si>
  <si>
    <t>amandalauren
#LARain Don’t go to the grocery
store today. Instead, stay home
and get it all delivered from @milkandeggscom
https://t.co/dIe4PBN1sj</t>
  </si>
  <si>
    <t>thequestforit
TODAYS SNACK: The perfect crunchy
snack to get you through the doldrums
of Friday. @Magees Raw Energy Mix
( 8 oz):… https://t.co/SjstjBHPPA</t>
  </si>
  <si>
    <t xml:space="preserve">magees
</t>
  </si>
  <si>
    <t>drchibilee
Love my farm fresh food from @milkandeggscom
LA's Online Farmer's Market. IT'S
SO EASY! https://t.co/ElGzwaF5qM</t>
  </si>
  <si>
    <t>karen4the19
Love my farm fresh food from @milkandeggscom
LA's Online Farmer's Market. You
have to check them out! Bananas
for 15¢ and eggs for 99¢ :-) https://t.co/YNbVGjpWmr</t>
  </si>
  <si>
    <t>danmagro
Hold up SoCal– Have you heard of
@milkandeggscom yet? I don't have
to run around to the 3 farmers
markets I frequent on different
days since now they come directly
to my door. Now I have more time
to make the great cocktails you
love. You *must* check them out!
_xD83D__xDECD_ #sponsored https://t.co/HuWZXEpBwX</t>
  </si>
  <si>
    <t>hermanbecker7
RT @AmandaLauren: #LARain Don’t
go to the grocery store today.
Instead, stay home and get it all
delivered from @milkandeggscom
https://t.c…</t>
  </si>
  <si>
    <t>ogroshybaby
Just got $70 worth of food for
free. S/o @milkandeggscom &amp;amp;
@honey &amp;amp; @vegoutla https://t.co/YQ71lD8H2l</t>
  </si>
  <si>
    <t xml:space="preserve">vegoutla
</t>
  </si>
  <si>
    <t>sjmx_
RT @OGRoshyBaby: Just got $70 worth
of food for free. S/o @milkandeggscom
&amp;amp; @honey &amp;amp; @vegoutla https://t.co/YQ71lD8H2l</t>
  </si>
  <si>
    <t xml:space="preserve">honey
</t>
  </si>
  <si>
    <t>bubbajenkinsmma
its 2019 people! let's become more
efficient with our time! get your
groceries delivered from @milkandeggscom!
https://t.co/cdbEmAjhS1</t>
  </si>
  <si>
    <t>styleandsociety
Live Life on the Sunny Side Up
_xD83C__xDF73_ @milkandeggscom . . Snaps cblank_visual
. . #MilkandEggs #MilkandEggsCom
#ViciCollab #ViciDolls #Brunch
#Groceries #Food #Foodie #Fit #Fresh
#FarmFresh… https://t.co/xvkPw76Dy5</t>
  </si>
  <si>
    <t>missmisschelle
Healthy Recipes For A Healthy Lifestyle:
https://t.co/y0uYeVuHOG Featuring:
@milkandeggscom, @thackernyc, &amp;amp;…
https://t.co/vokYIiBaRb</t>
  </si>
  <si>
    <t xml:space="preserve">thackernyc
</t>
  </si>
  <si>
    <t>adineaway
Now that the holidays are over,
I started juicing _xD83E__xDD64_ regularly.
It's easy to stick to this plan
with @milkandeggscom… https://t.co/gqCnQTVmJA</t>
  </si>
  <si>
    <t>researchmrx
RT @KristinCruz: Got this New Year
in the bag_xD83D__xDE09_ Join me in taking
the vow for a Vegan January 2019-
We call it #Veganuary ! With some
new he…</t>
  </si>
  <si>
    <t>kristincruz
Got this New Year in the bag_xD83D__xDE09_
Join me in taking the vow for a
Vegan January 2019- We call it
#Veganuary ! With some… https://t.co/Eg3BXeHbTM</t>
  </si>
  <si>
    <t>mishinvalya
RT @KristinCruz: Got this New Year
in the bag_xD83D__xDE09_ Join me in taking
the vow for a Vegan January 2019-
We call it #Veganuary ! With some
new he…</t>
  </si>
  <si>
    <t>alexperezmma
“Don't ever try to judge me, dude
You don't know what the f*** I've
been through”- eminem @Virusintl
@teamoyama… https://t.co/NRK865zZbH</t>
  </si>
  <si>
    <t xml:space="preserve">fcconditioning
</t>
  </si>
  <si>
    <t xml:space="preserve">teamoyama
</t>
  </si>
  <si>
    <t xml:space="preserve">drinkdripdrop
</t>
  </si>
  <si>
    <t xml:space="preserve">stryvebiltong
</t>
  </si>
  <si>
    <t xml:space="preserve">vital4u
</t>
  </si>
  <si>
    <t>hinsonsaburo
@LetMeEatCake @milkandeggscom @breadlounge
Those look yummy!</t>
  </si>
  <si>
    <t xml:space="preserve">breadlounge
</t>
  </si>
  <si>
    <t>letmeeatcake
Using my latest @milkandeggscom
grocery haul to whip up a super
easy afternoon treat for this rainy
day ☺️. Dipped… https://t.co/CzFDJE7uww</t>
  </si>
  <si>
    <t>zandrya01
Love my farm fresh food from @milkandeggscom
LA's Online Farmer's Market. You
have to check them out! Bananas
for… https://t.co/QVgmrWFGO3</t>
  </si>
  <si>
    <t>kimlaiyingling
RT @milkandeggscom: Save on plant-based!
Use code "PLANTLOVE" for 10% off
anything in our Vegan category
(https://t.co/Ry937ZQiMw). #disco…</t>
  </si>
  <si>
    <t>chitoveraufc
Morning breakfast was so good thanks
to @milkandeggscom for provide
fresh fruit on @food_for_life _xD83D__xDCAF_
fight camp is going well and I
can’t wait _xD83D__xDC4A__xD83C__xDFFB_ #ufc235 https://t.co/YJKCb01EhV</t>
  </si>
  <si>
    <t xml:space="preserve">food_for_life
</t>
  </si>
  <si>
    <t>francisazul90
RT @chitoveraUFC: Morning breakfast
was so good thanks to @milkandeggscom
for provide fresh fruit on @food_for_life
_xD83D__xDCAF_ fight camp is going w…</t>
  </si>
  <si>
    <t>tanayastable
@milkandeggscom @DuvergerMacaron
Thank you! â˜º</t>
  </si>
  <si>
    <t xml:space="preserve">duvergermacaron
</t>
  </si>
  <si>
    <t xml:space="preserve">theterphouse
</t>
  </si>
  <si>
    <t xml:space="preserve">teamratpack
</t>
  </si>
  <si>
    <t xml:space="preserve">sal_triolo
</t>
  </si>
  <si>
    <t xml:space="preserve">ocfightdocs
</t>
  </si>
  <si>
    <t xml:space="preserve">iridiumsports
</t>
  </si>
  <si>
    <t xml:space="preserve">venumfight
</t>
  </si>
  <si>
    <t xml:space="preserve">asics
</t>
  </si>
  <si>
    <t xml:space="preserve">breadbar_la
</t>
  </si>
  <si>
    <t xml:space="preserve">andrewchg
</t>
  </si>
  <si>
    <t xml:space="preserve">beyondmeat
</t>
  </si>
  <si>
    <t xml:space="preserve">harmlessharvest
</t>
  </si>
  <si>
    <t xml:space="preserve">drinksolti
</t>
  </si>
  <si>
    <t>hannahcormier_
Love my farm fresh food from @milkandeggscom
LA's Online Farmer's Market. $0
off your order using this link
https://t.co/34bRQG7CvT https://t.co/n0IBAXx3z0</t>
  </si>
  <si>
    <t>farm_machinery_
RT @lilfishfoodie: Love my farm
fresh food from @milkandeggscom
LA's Online Farmer's Market. You
have to check them out! Bananas
for 15¢ a…</t>
  </si>
  <si>
    <t>lilfishfoodie
Love my farm fresh food from @milkandeggscom
LA's Online Farmer's Market. You
have to check them out! Bananas
for… https://t.co/rUNYGdRHe6</t>
  </si>
  <si>
    <t>wanderabode
I’m really bad at making the time
to go grocery shopping, which is
why @milkandeggscom is so brilliant!
You can ord… https://t.co/tUaKglqORo</t>
  </si>
  <si>
    <t xml:space="preserve">asicsa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</si>
  <si>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</si>
  <si>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</si>
  <si>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</si>
  <si>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</si>
  <si>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</si>
  <si>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</si>
  <si>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</si>
  <si>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</si>
  <si>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</si>
  <si>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</si>
  <si>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</si>
  <si>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</si>
  <si>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</si>
  <si>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</si>
  <si>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</si>
  <si>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</si>
  <si>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</si>
  <si>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</si>
  <si>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</si>
  <si>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</si>
  <si>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</si>
  <si>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</si>
  <si>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</si>
  <si>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</si>
  <si>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</si>
  <si>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</si>
  <si>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</si>
  <si>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</si>
  <si>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</si>
  <si>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</si>
  <si>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</si>
  <si>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</si>
  <si>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</si>
  <si>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</si>
  <si>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</si>
  <si>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</si>
  <si>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</si>
  <si>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</si>
  <si>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</si>
  <si>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</si>
  <si>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</si>
  <si>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</si>
  <si>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</si>
  <si>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</si>
  <si>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</si>
  <si>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</si>
  <si>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</si>
  <si>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</si>
  <si>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</si>
  <si>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</si>
  <si>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</si>
  <si>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</si>
  <si>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</si>
  <si>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</si>
  <si>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</si>
  <si>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</si>
  <si>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</si>
  <si>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</si>
  <si>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</si>
  <si>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</si>
  <si>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</si>
  <si>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</si>
  <si>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</si>
  <si>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</si>
  <si>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</si>
  <si>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</si>
  <si>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</si>
  <si>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</si>
  <si>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</si>
  <si>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</si>
  <si>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</si>
  <si>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</si>
  <si>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</si>
  <si>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</si>
  <si>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</si>
  <si>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</si>
  <si>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</si>
  <si>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</si>
  <si>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https://milkandeggs.com?smile_referral_code=MHCOxY26&amp;st_intent=st%3Areferrals%3Acustomer-offers%3AMHCOxY26&amp;utm_campaign=smileio_referrals&amp;utm_medium=referral_url</t>
  </si>
  <si>
    <t>Entire Graph Count</t>
  </si>
  <si>
    <t>Top URLs in Tweet in G1</t>
  </si>
  <si>
    <t>https://twitter.com/i/web/status/1086050710192615424</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</si>
  <si>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</si>
  <si>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</si>
  <si>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</si>
  <si>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</si>
  <si>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</si>
  <si>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</si>
  <si>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</si>
  <si>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</si>
  <si>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</si>
  <si>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</si>
  <si>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</si>
  <si>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</si>
  <si>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</si>
  <si>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</si>
  <si>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</si>
  <si>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</si>
  <si>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</si>
  <si>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</si>
  <si>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http://www.missmisschelle.com/blog/2019/1/15/healthy-recipes-for-a-healthy-lifestyle</t>
  </si>
  <si>
    <t>https://twitter.com/i/web/status/1085258234934378496</t>
  </si>
  <si>
    <t>G10 Count</t>
  </si>
  <si>
    <t>Top URLs in Tweet</t>
  </si>
  <si>
    <t>https://milkandeggs.com/ https://milkandeggs.com/collections/vegan https://twitter.com/i/web/status/1086422723121827840 https://instagram.com/milkandeggscom http://milkandeggs.com/?utm_source=social&amp;utm_medium=influencer&amp;utm_campaign=milkandeggscom https://milkandeggs.com/products/organic-cleanse-fruit-and-veggie-12-lb-box https://twitter.com/i/web/status/1084510557514940417 https://twitter.com/i/web/status/1084933399880630272 https://twitter.com/i/web/status/1085341019216990208 https://twitter.com/i/web/status/1086050710192615424</t>
  </si>
  <si>
    <t>https://twitter.com/i/web/status/1085956095439486977 https://twitter.com/i/web/status/1084998549320990722 https://www.instagram.com/p/BsT18oFnG-Q/?utm_source=ig_twitter_share&amp;igshid=1jxxqw0bz5x5m</t>
  </si>
  <si>
    <t>https://www.instagram.com/p/BsW1i0RgHBE/?utm_source=ig_twitter_share&amp;igshid=1a04ous9i1o63 https://www.instagram.com/p/BsZHBESAlHR/?utm_source=ig_twitter_share&amp;igshid=6ktau19ksfcd</t>
  </si>
  <si>
    <t>Top Domains in Tweet in Entire Graph</t>
  </si>
  <si>
    <t>missmisschelle.com</t>
  </si>
  <si>
    <t>christinascucina.com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</si>
  <si>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</si>
  <si>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</si>
  <si>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</si>
  <si>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</si>
  <si>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</si>
  <si>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</si>
  <si>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</si>
  <si>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</si>
  <si>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</si>
  <si>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</si>
  <si>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</si>
  <si>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milkandeggs.com instagram.com</t>
  </si>
  <si>
    <t>twitter.com instagram.com</t>
  </si>
  <si>
    <t>Top Hashtags in Tweet in Entire Graph</t>
  </si>
  <si>
    <t>ocfood</t>
  </si>
  <si>
    <t>eaterla</t>
  </si>
  <si>
    <t>laeats</t>
  </si>
  <si>
    <t>chefsroll</t>
  </si>
  <si>
    <t>infatuationla</t>
  </si>
  <si>
    <t>groceryshopping</t>
  </si>
  <si>
    <t>freshfood</t>
  </si>
  <si>
    <t>healthyfood</t>
  </si>
  <si>
    <t>noleftovers</t>
  </si>
  <si>
    <t>foodilysm</t>
  </si>
  <si>
    <t>Top Hashtags in Tweet in G1</t>
  </si>
  <si>
    <t>Top Hashtags in Tweet in G2</t>
  </si>
  <si>
    <t>Top Hashtags in Tweet in G3</t>
  </si>
  <si>
    <t>superfoods</t>
  </si>
  <si>
    <t>avalon50</t>
  </si>
  <si>
    <t>energy</t>
  </si>
  <si>
    <t>organic</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</si>
  <si>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</si>
  <si>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</si>
  <si>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</si>
  <si>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</si>
  <si>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</si>
  <si>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</si>
  <si>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</si>
  <si>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</si>
  <si>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ocfood eaterla laeats chefsroll infatuationla groceryshopping healthyfood freshfood noleftovers foodilysm</t>
  </si>
  <si>
    <t>milkandeggs superfoods avalon50 vital4u energy stryvebiltong drinkdripdrop milkandeggscom organic</t>
  </si>
  <si>
    <t>livefirerepublic recipe food52 f52grams foodbloggers foodlove goodeats igfood homecooking foodphotography</t>
  </si>
  <si>
    <t>Top Words in Tweet in Entire Graph</t>
  </si>
  <si>
    <t>Words in Sentiment List#1: Positive</t>
  </si>
  <si>
    <t>Words in Sentiment List#2: Negative</t>
  </si>
  <si>
    <t>Words in Sentiment List#3: Angry/Violent</t>
  </si>
  <si>
    <t>Non-categorized Words</t>
  </si>
  <si>
    <t>Total Words</t>
  </si>
  <si>
    <t>fresh</t>
  </si>
  <si>
    <t>love</t>
  </si>
  <si>
    <t>food</t>
  </si>
  <si>
    <t>ðÿ</t>
  </si>
  <si>
    <t>Top Words in Tweet in G1</t>
  </si>
  <si>
    <t>out</t>
  </si>
  <si>
    <t>farm</t>
  </si>
  <si>
    <t>Top Words in Tweet in G2</t>
  </si>
  <si>
    <t>thereâ</t>
  </si>
  <si>
    <t>s</t>
  </si>
  <si>
    <t>always</t>
  </si>
  <si>
    <t>opening</t>
  </si>
  <si>
    <t>somewhere</t>
  </si>
  <si>
    <t>Top Words in Tweet in G3</t>
  </si>
  <si>
    <t>before</t>
  </si>
  <si>
    <t>important</t>
  </si>
  <si>
    <t>week</t>
  </si>
  <si>
    <t>carboloading</t>
  </si>
  <si>
    <t>night</t>
  </si>
  <si>
    <t>fuel</t>
  </si>
  <si>
    <t>Top Words in Tweet in G4</t>
  </si>
  <si>
    <t>70</t>
  </si>
  <si>
    <t>worth</t>
  </si>
  <si>
    <t>free</t>
  </si>
  <si>
    <t>Top Words in Tweet in G5</t>
  </si>
  <si>
    <t>morning</t>
  </si>
  <si>
    <t>breakfast</t>
  </si>
  <si>
    <t>good</t>
  </si>
  <si>
    <t>thanks</t>
  </si>
  <si>
    <t>provide</t>
  </si>
  <si>
    <t>fruit</t>
  </si>
  <si>
    <t>fight</t>
  </si>
  <si>
    <t>Top Words in Tweet in G6</t>
  </si>
  <si>
    <t>Top Words in Tweet in G7</t>
  </si>
  <si>
    <t>new</t>
  </si>
  <si>
    <t>year</t>
  </si>
  <si>
    <t>bag</t>
  </si>
  <si>
    <t>join</t>
  </si>
  <si>
    <t>taking</t>
  </si>
  <si>
    <t>vow</t>
  </si>
  <si>
    <t>vegan</t>
  </si>
  <si>
    <t>january</t>
  </si>
  <si>
    <t>2019</t>
  </si>
  <si>
    <t>call</t>
  </si>
  <si>
    <t>Top Words in Tweet in G8</t>
  </si>
  <si>
    <t>don</t>
  </si>
  <si>
    <t>t</t>
  </si>
  <si>
    <t>go</t>
  </si>
  <si>
    <t>grocery</t>
  </si>
  <si>
    <t>store</t>
  </si>
  <si>
    <t>today</t>
  </si>
  <si>
    <t>instead</t>
  </si>
  <si>
    <t>Top Words in Tweet in G9</t>
  </si>
  <si>
    <t>double</t>
  </si>
  <si>
    <t>â</t>
  </si>
  <si>
    <t>ï</t>
  </si>
  <si>
    <t>last</t>
  </si>
  <si>
    <t>lot</t>
  </si>
  <si>
    <t>eggs</t>
  </si>
  <si>
    <t>Top Words in Tweet in G10</t>
  </si>
  <si>
    <t>healthy</t>
  </si>
  <si>
    <t>Top Words in Tweet</t>
  </si>
  <si>
    <t>milkandeggscom fresh food love ðÿ out farm ocfood eaterla laeats</t>
  </si>
  <si>
    <t>virusintl teamoyama thereâ s always opening somewhere gfuelenergy defensesoap defendhawaii</t>
  </si>
  <si>
    <t>milkandeggscom before important superfoods organic milkandeggs week carboloading night fuel</t>
  </si>
  <si>
    <t>70 worth food free s milkandeggscom honey vegoutla</t>
  </si>
  <si>
    <t>morning breakfast good thanks milkandeggscom provide fresh fruit food_for_life fight</t>
  </si>
  <si>
    <t>new year bag join taking vow vegan january 2019 call</t>
  </si>
  <si>
    <t>milkandeggscom amandalauren larain don t go grocery store today instead</t>
  </si>
  <si>
    <t>double milkandeggscom â ï last lot eggs ðÿ</t>
  </si>
  <si>
    <t>snack</t>
  </si>
  <si>
    <t>start right using 2019 simple healthy recipes soups whole ingredients</t>
  </si>
  <si>
    <t>Top Word Pairs in Tweet in Entire Graph</t>
  </si>
  <si>
    <t>farm,fresh</t>
  </si>
  <si>
    <t>fresh,food</t>
  </si>
  <si>
    <t>ocfood,eaterla</t>
  </si>
  <si>
    <t>love,farm</t>
  </si>
  <si>
    <t>food,milkandeggscom</t>
  </si>
  <si>
    <t>milkandeggscom,la's</t>
  </si>
  <si>
    <t>la's,online</t>
  </si>
  <si>
    <t>online,farmer's</t>
  </si>
  <si>
    <t>farmer's,market</t>
  </si>
  <si>
    <t>check,out</t>
  </si>
  <si>
    <t>Top Word Pairs in Tweet in G1</t>
  </si>
  <si>
    <t>Top Word Pairs in Tweet in G2</t>
  </si>
  <si>
    <t>thereâ,s</t>
  </si>
  <si>
    <t>s,always</t>
  </si>
  <si>
    <t>always,opening</t>
  </si>
  <si>
    <t>opening,somewhere</t>
  </si>
  <si>
    <t>somewhere,gfuelenergy</t>
  </si>
  <si>
    <t>gfuelenergy,defensesoap</t>
  </si>
  <si>
    <t>defensesoap,defendhawaii</t>
  </si>
  <si>
    <t>defendhawaii,virusintl</t>
  </si>
  <si>
    <t>virusintl,skvi_official</t>
  </si>
  <si>
    <t>virusintl,teamoyama</t>
  </si>
  <si>
    <t>Top Word Pairs in Tweet in G3</t>
  </si>
  <si>
    <t>night,before</t>
  </si>
  <si>
    <t>organic,superfoods</t>
  </si>
  <si>
    <t>milkandeggscom,milkandeggs</t>
  </si>
  <si>
    <t>t,important</t>
  </si>
  <si>
    <t>important,night</t>
  </si>
  <si>
    <t>before,fuel</t>
  </si>
  <si>
    <t>fuel,entire</t>
  </si>
  <si>
    <t>entire,week</t>
  </si>
  <si>
    <t>week,before</t>
  </si>
  <si>
    <t>before,taper</t>
  </si>
  <si>
    <t>Top Word Pairs in Tweet in G4</t>
  </si>
  <si>
    <t>70,worth</t>
  </si>
  <si>
    <t>worth,food</t>
  </si>
  <si>
    <t>food,free</t>
  </si>
  <si>
    <t>free,s</t>
  </si>
  <si>
    <t>s,milkandeggscom</t>
  </si>
  <si>
    <t>milkandeggscom,honey</t>
  </si>
  <si>
    <t>honey,vegoutla</t>
  </si>
  <si>
    <t>Top Word Pairs in Tweet in G5</t>
  </si>
  <si>
    <t>morning,breakfast</t>
  </si>
  <si>
    <t>breakfast,good</t>
  </si>
  <si>
    <t>good,thanks</t>
  </si>
  <si>
    <t>thanks,milkandeggscom</t>
  </si>
  <si>
    <t>milkandeggscom,provide</t>
  </si>
  <si>
    <t>provide,fresh</t>
  </si>
  <si>
    <t>fresh,fruit</t>
  </si>
  <si>
    <t>fruit,food_for_life</t>
  </si>
  <si>
    <t>food_for_life,fight</t>
  </si>
  <si>
    <t>fight,camp</t>
  </si>
  <si>
    <t>Top Word Pairs in Tweet in G6</t>
  </si>
  <si>
    <t>Top Word Pairs in Tweet in G7</t>
  </si>
  <si>
    <t>new,year</t>
  </si>
  <si>
    <t>year,bag</t>
  </si>
  <si>
    <t>bag,join</t>
  </si>
  <si>
    <t>join,taking</t>
  </si>
  <si>
    <t>taking,vow</t>
  </si>
  <si>
    <t>vow,vegan</t>
  </si>
  <si>
    <t>vegan,january</t>
  </si>
  <si>
    <t>january,2019</t>
  </si>
  <si>
    <t>2019,call</t>
  </si>
  <si>
    <t>call,veganuary</t>
  </si>
  <si>
    <t>Top Word Pairs in Tweet in G8</t>
  </si>
  <si>
    <t>larain,don</t>
  </si>
  <si>
    <t>don,t</t>
  </si>
  <si>
    <t>t,go</t>
  </si>
  <si>
    <t>go,grocery</t>
  </si>
  <si>
    <t>grocery,store</t>
  </si>
  <si>
    <t>store,today</t>
  </si>
  <si>
    <t>today,instead</t>
  </si>
  <si>
    <t>instead,stay</t>
  </si>
  <si>
    <t>stay,home</t>
  </si>
  <si>
    <t>home,delivered</t>
  </si>
  <si>
    <t>Top Word Pairs in Tweet in G9</t>
  </si>
  <si>
    <t>milkandeggscom,â</t>
  </si>
  <si>
    <t>â,ï</t>
  </si>
  <si>
    <t>Top Word Pairs in Tweet in G10</t>
  </si>
  <si>
    <t>Top Word Pairs in Tweet</t>
  </si>
  <si>
    <t>farm,fresh  ocfood,eaterla  fresh,food  check,out  love,farm  food,milkandeggscom  milkandeggscom,la's  la's,online  online,farmer's  farmer's,market</t>
  </si>
  <si>
    <t>thereâ,s  s,always  always,opening  opening,somewhere  somewhere,gfuelenergy  gfuelenergy,defensesoap  defensesoap,defendhawaii  defendhawaii,virusintl  virusintl,skvi_official  virusintl,teamoyama</t>
  </si>
  <si>
    <t>night,before  organic,superfoods  milkandeggscom,milkandeggs  t,important  important,night  before,fuel  fuel,entire  entire,week  week,before  before,taper</t>
  </si>
  <si>
    <t>70,worth  worth,food  food,free  free,s  s,milkandeggscom  milkandeggscom,honey  honey,vegoutla</t>
  </si>
  <si>
    <t>morning,breakfast  breakfast,good  good,thanks  thanks,milkandeggscom  milkandeggscom,provide  provide,fresh  fresh,fruit  fruit,food_for_life  food_for_life,fight  fight,camp</t>
  </si>
  <si>
    <t>new,year  year,bag  bag,join  join,taking  taking,vow  vow,vegan  vegan,january  january,2019  2019,call  call,veganuary</t>
  </si>
  <si>
    <t>larain,don  don,t  t,go  go,grocery  grocery,store  store,today  today,instead  instead,stay  stay,home  home,delivered</t>
  </si>
  <si>
    <t>milkandeggscom,â  â,ï</t>
  </si>
  <si>
    <t>start,2019  2019,right  right,simple  simple,healthy  healthy,recipes  recipes,soups  soups,using  using,whole  whole,ingredients  ingredients,easy</t>
  </si>
  <si>
    <t>Top Replied-To in Entire Graph</t>
  </si>
  <si>
    <t>Top Mentioned in Entire Graph</t>
  </si>
  <si>
    <t>Top Replied-To in G1</t>
  </si>
  <si>
    <t>Top Replied-To in G2</t>
  </si>
  <si>
    <t>Top Mentioned in G1</t>
  </si>
  <si>
    <t>prbossbabe</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</si>
  <si>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</si>
  <si>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</si>
  <si>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</si>
  <si>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</si>
  <si>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</si>
  <si>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</si>
  <si>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</si>
  <si>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</si>
  <si>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</si>
  <si>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</si>
  <si>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</si>
  <si>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</si>
  <si>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</si>
  <si>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</si>
  <si>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</si>
  <si>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</si>
  <si>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</si>
  <si>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</si>
  <si>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geekyglamorous tanayastable lastsamuraiufc harmlessharvest milkandeggscom yumewarlock curiousjoi</t>
  </si>
  <si>
    <t>Top Mentioned in Tweet</t>
  </si>
  <si>
    <t>milkandeggscom duvergermacaron drinksolti prbossbabe gfuelenergy defensesoap defendhawaii virusintl skvi_official asics</t>
  </si>
  <si>
    <t>virusintl teamoyama gfuelenergy defensesoap defendhawaii skvi_official milkandeggscom asics venumfight iridiumsports</t>
  </si>
  <si>
    <t>milkandeggscom vital4u stryvebiltong drinkdripdrop irongirlnadia</t>
  </si>
  <si>
    <t>milkandeggscom honey vegoutla ogroshybaby</t>
  </si>
  <si>
    <t>milkandeggscom food_for_life chitoveraufc</t>
  </si>
  <si>
    <t>milkandeggscom breadlounge</t>
  </si>
  <si>
    <t>milkandeggscom amandalauren</t>
  </si>
  <si>
    <t>milkandeggscom wendys matchalove</t>
  </si>
  <si>
    <t>milkandeggscom thackernyc</t>
  </si>
  <si>
    <t>milkandeggscom christinacucina milkandeggscoâ</t>
  </si>
  <si>
    <t>soseductiff milkandeggscom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</si>
  <si>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</si>
  <si>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</si>
  <si>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</si>
  <si>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</si>
  <si>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</si>
  <si>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</si>
  <si>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</si>
  <si>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</si>
  <si>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</si>
  <si>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</si>
  <si>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</si>
  <si>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</si>
  <si>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hdaabsh farm_machinery_ curiousjoi beyondmeat kimlaiyingling harmlessharvest wanderabode danmagro styleandsociety geekyglamorous</t>
  </si>
  <si>
    <t>gfuelenergy iridiumsports venumfight defensesoap lastsamuraiufc ocfightdocs fcconditioning teamoyama virusintl sal_triolo</t>
  </si>
  <si>
    <t>thomasgouard irongirlnadia drinkdripdrop vital4u stryvebiltong</t>
  </si>
  <si>
    <t>sjmx_ honey ogroshybaby vegoutla</t>
  </si>
  <si>
    <t>chitoveraufc food_for_life francisazul90</t>
  </si>
  <si>
    <t>letmeeatcake hinsonsaburo breadlounge</t>
  </si>
  <si>
    <t>kristincruz researchmrx mishinvalya</t>
  </si>
  <si>
    <t>amandalauren hermanbecker7 717njvkwuy0pbu3</t>
  </si>
  <si>
    <t>wendys ketofyme matchalove</t>
  </si>
  <si>
    <t>missmisschelle thackernyc</t>
  </si>
  <si>
    <t>thequestforit magees</t>
  </si>
  <si>
    <t>christinacucina miggylovesfood</t>
  </si>
  <si>
    <t>soseductiff livefirerepublc</t>
  </si>
  <si>
    <t>mslynnchen tracywh96168104</t>
  </si>
  <si>
    <t>Top URLs in Tweet by Count</t>
  </si>
  <si>
    <t>https://instagram.com/milkandeggscom https://milkandeggs.com/pages/search-results-page?q=harmless+harvest https://twitter.com/i/web/status/1083816153775030272 https://milkandeggs.com/collections/breadbar https://twitter.com/i/web/status/1086352866498043909 https://milkandeggs.com/collections/vegan https://twitter.com/i/web/status/1086050710192615424 https://twitter.com/i/web/status/1085341019216990208 https://twitter.com/i/web/status/1084933399880630272 https://twitter.com/i/web/status/1084510557514940417</t>
  </si>
  <si>
    <t>https://www.instagram.com/p/BsW3WOAFUgc/?utm_source=ig_twitter_share&amp;igshid=s4i6tej232c https://www.instagram.com/p/BsSHhURFmVj/?utm_source=ig_twitter_share&amp;igshid=1aj3zhbtnh87</t>
  </si>
  <si>
    <t>https://milkandeggs.com/ https://twitter.com/i/web/status/1083789963521490944</t>
  </si>
  <si>
    <t>https://twitter.com/i/web/status/1085956095439486977 https://www.instagram.com/p/BsT18oFnG-Q/?utm_source=ig_twitter_share&amp;igshid=1jxxqw0bz5x5m https://twitter.com/i/web/status/1084998549320990722</t>
  </si>
  <si>
    <t>https://twitter.com/i/web/status/1086405181841915904 https://twitter.com/i/web/status/1086066111798480898 https://twitter.com/i/web/status/1085634733780975628</t>
  </si>
  <si>
    <t>Top URLs in Tweet by Salience</t>
  </si>
  <si>
    <t>Top Domains in Tweet by Count</t>
  </si>
  <si>
    <t>Top Domains in Tweet by Salience</t>
  </si>
  <si>
    <t>milkandeggs.com twitter.com instagram.com</t>
  </si>
  <si>
    <t>instagram.com twitter.com</t>
  </si>
  <si>
    <t>Top Hashtags in Tweet by Count</t>
  </si>
  <si>
    <t>ocfood eaterla laeats chefsroll infatuationla groceryshopping freshfood healthyfood noleftovers foodilysm</t>
  </si>
  <si>
    <t>milkandeggs superfoods avalon50 vital4u energy stryvebiltong drinkdripdrop organic milkandeggscom</t>
  </si>
  <si>
    <t>milkandeggs milkandeggscom vicicollab vicidolls brunch groceries food foodie fit fresh</t>
  </si>
  <si>
    <t>Top Hashtags in Tweet by Salience</t>
  </si>
  <si>
    <t>groceryshopping noleftovers foodilysm buzzfeastfood freshfruit freshveggies groceryhaul thekitchen epicurious inmykitchen</t>
  </si>
  <si>
    <t>superfoods avalon50 vital4u energy stryvebiltong drinkdripdrop organic milkandeggscom milkandeggs</t>
  </si>
  <si>
    <t>Top Words in Tweet by Count</t>
  </si>
  <si>
    <t>lastsamuraiufc thereâ s always opening somewhere gfuelenergy defensesoap defendhawaii virusintl</t>
  </si>
  <si>
    <t>thereâ s always opening somewhere gfuelenergy defensesoap defendhawaii virusintl skvi_official</t>
  </si>
  <si>
    <t>mslynnchen lol omg bubbles though</t>
  </si>
  <si>
    <t>ocfood eaterla laeats chefsroll infatuationla groceryshopping freshfood healthyfood ðÿ noleftovers</t>
  </si>
  <si>
    <t>love farm fresh food la's online farmer's market check out</t>
  </si>
  <si>
    <t>korean make thrilled see carried short rib itâ s definitely</t>
  </si>
  <si>
    <t>never ending platter perfectly grilled scallops life better courtesy soseductiff</t>
  </si>
  <si>
    <t>start right code 20 using want help year use newyear20</t>
  </si>
  <si>
    <t>christinacucina start 2019 right simple healthy recipes soups using whole</t>
  </si>
  <si>
    <t>milk giveaway look gives drank daddyâ s iâ m giving</t>
  </si>
  <si>
    <t>ðÿ geekyglamorous pretty damn proud gg themed bento using ingredients</t>
  </si>
  <si>
    <t>ðÿ yumewarlock noshame shit delicious curiousjoi life motto pretty damn</t>
  </si>
  <si>
    <t>aussie pies time ðÿ œ shipping nationwide through golbelly la</t>
  </si>
  <si>
    <t>new iâ year breakfast ðÿ raspberries left delivery ðÿšš thought</t>
  </si>
  <si>
    <t>double â ï last lot eggs ðÿ omad protein style</t>
  </si>
  <si>
    <t>geekyglamorous cute heathy</t>
  </si>
  <si>
    <t>geekyglamorous damn millenials avocado toast salads</t>
  </si>
  <si>
    <t>important before irongirlnadia carboloading isn t night fuel entire week</t>
  </si>
  <si>
    <t>superfoods before milkandeggs organic vital4u stryvebiltong drinkdripdrop carboloading night important</t>
  </si>
  <si>
    <t>many love seeing grill marks veggies 15 30 using code</t>
  </si>
  <si>
    <t>don t think ve made pasta good thanks put nice</t>
  </si>
  <si>
    <t>collard greens loved starting out 2019 lucky new year's meal</t>
  </si>
  <si>
    <t>carlasnuggs loved starting out 2019 lucky new year's meal collard</t>
  </si>
  <si>
    <t>love conveniences delivery quality products lamb chops stove</t>
  </si>
  <si>
    <t>larain don t go grocery store today instead stay home</t>
  </si>
  <si>
    <t>snack todays perfect crunchy through doldrums friday magees raw energy</t>
  </si>
  <si>
    <t>love farm fresh food la's online farmer's market easy check</t>
  </si>
  <si>
    <t>now hold up socal heard run around 3 farmers markets</t>
  </si>
  <si>
    <t>amandalauren larain don t go grocery store today instead stay</t>
  </si>
  <si>
    <t>70 worth food free s o honey vegoutla</t>
  </si>
  <si>
    <t>ogroshybaby 70 worth food free s o honey vegoutla</t>
  </si>
  <si>
    <t>2019 people let's become more efficient time groceries delivered</t>
  </si>
  <si>
    <t>live life sunny side up snaps cblank_visual milkandeggs vicicollab vicidolls</t>
  </si>
  <si>
    <t>healthy recipes lifestyle featuring thackernyc</t>
  </si>
  <si>
    <t>now holidays over started juicing regularly easy stick plan</t>
  </si>
  <si>
    <t>new kristincruz year bag join taking vow vegan january 2019</t>
  </si>
  <si>
    <t>virusintl teamoyama love try judge dude know f through eminem</t>
  </si>
  <si>
    <t>letmeeatcake breadlounge those look yummy</t>
  </si>
  <si>
    <t>using latest grocery haul whip up super easy afternoon treat</t>
  </si>
  <si>
    <t>save plant based use code plantlove 10 anything vegan category</t>
  </si>
  <si>
    <t>morning breakfast good thanks provide fresh fruit food_for_life fight camp</t>
  </si>
  <si>
    <t>chitoveraufc morning breakfast good thanks provide fresh fruit food_for_life fight</t>
  </si>
  <si>
    <t>duvergermacaron thank â º life sweet dreams tall macaron tower</t>
  </si>
  <si>
    <t>love farm fresh food la's online farmer's market 0 order</t>
  </si>
  <si>
    <t>love farm fresh food la's online farmer's market lilfishfoodie check</t>
  </si>
  <si>
    <t>marrow love farm fresh food la's online farmer's market check</t>
  </si>
  <si>
    <t>m really bad making time go grocery shopping brilliant ord</t>
  </si>
  <si>
    <t>Top Words in Tweet by Salience</t>
  </si>
  <si>
    <t>ðÿ groceryshopping fresh infatuationla freshfood healthyfood chefsroll noleftovers foodilysm ocfood</t>
  </si>
  <si>
    <t>korean thrilled see carried short rib itâ s definitely nice</t>
  </si>
  <si>
    <t>using want help year use newyear20 order restrictions apply 2019</t>
  </si>
  <si>
    <t>double last lot eggs ðÿ omad protein style burger special</t>
  </si>
  <si>
    <t>vital4u stryvebiltong drinkdripdrop important fuel superfoods before organic carboloading night</t>
  </si>
  <si>
    <t>easy check out bananas love farm fresh food la's online</t>
  </si>
  <si>
    <t>try judge dude know f through eminem excited week started</t>
  </si>
  <si>
    <t>lilfishfoodie check out bananas 15 hannahcormier_ 0 order using link</t>
  </si>
  <si>
    <t>Top Word Pairs in Tweet by Count</t>
  </si>
  <si>
    <t>lastsamuraiufc,thereâ  thereâ,s  s,always  always,opening  opening,somewhere  somewhere,gfuelenergy  gfuelenergy,defensesoap  defensesoap,defendhawaii  defendhawaii,virusintl  virusintl,skvi_official</t>
  </si>
  <si>
    <t>thereâ,s  s,always  always,opening  opening,somewhere  somewhere,gfuelenergy  gfuelenergy,defensesoap  defensesoap,defendhawaii  defendhawaii,virusintl  virusintl,skvi_official  skvi_official,asics</t>
  </si>
  <si>
    <t>mslynnchen,milkandeggscom  milkandeggscom,lol  lol,omg  omg,bubbles  bubbles,though</t>
  </si>
  <si>
    <t>ocfood,eaterla  laeats,infatuationla  infatuationla,chefsroll  eaterla,laeats  chefsroll,groceryshopping  freshfood,ocfood  noleftovers,foodilysm  eaterla,buzzfeastfood  buzzfeastfood,laeats  freshfruit,freshveggies</t>
  </si>
  <si>
    <t>love,farm  farm,fresh  fresh,food  food,milkandeggscom  milkandeggscom,la's  la's,online  online,farmer's  farmer's,market  market,check  check,out</t>
  </si>
  <si>
    <t>thrilled,see  see,milkandeggscom  milkandeggscom,carried  carried,korean  korean,short  short,rib  rib,itâ  itâ,s  s,definitely  definitely,nice</t>
  </si>
  <si>
    <t>never,ending  ending,platter  platter,perfectly  perfectly,grilled  grilled,scallops  scallops,life  life,better  better,courtesy  courtesy,soseductiff  soseductiff,milkandeggscom</t>
  </si>
  <si>
    <t>milkandeggscom,want  want,help  help,start  start,year  year,right  right,use  use,code  code,newyear20  newyear20,20  20,order</t>
  </si>
  <si>
    <t>christinacucina,start  start,2019  2019,right  right,simple  simple,healthy  healthy,recipes  recipes,soups  soups,using  using,whole  whole,ingredients</t>
  </si>
  <si>
    <t>giveaway,look  look,gives  gives,drank  drank,milk  milk,daddyâ  daddyâ,s  s,milk  milk,iâ  iâ,m  m,giving</t>
  </si>
  <si>
    <t>geekyglamorous,pretty  pretty,damn  damn,proud  proud,gg  gg,themed  themed,bento  bento,using  using,ingredients  ingredients,milkandeggscom  milkandeggscom,ðÿ</t>
  </si>
  <si>
    <t>yumewarlock,milkandeggscom  milkandeggscom,noshame  noshame,shit  shit,delicious  curiousjoi,milkandeggscom  milkandeggscom,life  life,motto  motto,ðÿ  pretty,damn  damn,proud</t>
  </si>
  <si>
    <t>aussie,pies  pies,time  time,ðÿ  ðÿ,œ  œ,shipping  shipping,nationwide  nationwide,through  through,golbelly  golbelly,la  la,oc</t>
  </si>
  <si>
    <t>new,year  year,new  new,breakfast  breakfast,ðÿ  ðÿ,raspberries  raspberries,left  left,milkandeggscom  milkandeggscom,delivery  delivery,ðÿšš  ðÿšš,thought</t>
  </si>
  <si>
    <t>milkandeggscom,â  â,ï  omad,double  double,double  double,protein  protein,style  style,burger  burger,special  special,sauce  sauce,inandout</t>
  </si>
  <si>
    <t>geekyglamorous,milkandeggscom  milkandeggscom,cute  cute,heathy</t>
  </si>
  <si>
    <t>geekyglamorous,milkandeggscom  milkandeggscom,damn  damn,millenials  millenials,avocado  avocado,toast  toast,salads</t>
  </si>
  <si>
    <t>irongirlnadia,carboloading  carboloading,isn  isn,t  t,important  important,night  night,before  before,fuel  fuel,entire  entire,week  week,before</t>
  </si>
  <si>
    <t>night,before  milkandeggscom,milkandeggs  organic,superfoods  packing,nutrition  nutrition,first  first,avalon50  avalon50,vital4u  vital4u,energy  energy,vital4u  vital4u,stryvebiltong</t>
  </si>
  <si>
    <t>many,love  love,seeing  seeing,grill  grill,marks  marks,veggies  veggies,15  15,30  30,using  using,code  code,lafoodiegirl</t>
  </si>
  <si>
    <t>don,t  t,think  think,ve  ve,made  made,pasta  pasta,good  good,thanks  thanks,milkandeggscom  milkandeggscom,put  put,nice</t>
  </si>
  <si>
    <t>collard,greens  loved,starting  starting,out  out,2019  2019,lucky  lucky,new  new,year's  year's,meal  meal,collard  greens,black</t>
  </si>
  <si>
    <t>carlasnuggs,loved  loved,starting  starting,out  out,2019  2019,lucky  lucky,new  new,year's  year's,meal  meal,collard  collard,greens</t>
  </si>
  <si>
    <t>love,conveniences  conveniences,milkandeggscom  milkandeggscom,delivery  delivery,quality  quality,products  products,lamb  lamb,chops  chops,stove</t>
  </si>
  <si>
    <t>amandalauren,milkandeggscom</t>
  </si>
  <si>
    <t>todays,snack  snack,perfect  perfect,crunchy  crunchy,snack  snack,through  through,doldrums  doldrums,friday  friday,magees  magees,raw  raw,energy</t>
  </si>
  <si>
    <t>love,farm  farm,fresh  fresh,food  food,milkandeggscom  milkandeggscom,la's  la's,online  online,farmer's  farmer's,market  market,easy  market,check</t>
  </si>
  <si>
    <t>hold,up  up,socal  socal,heard  heard,milkandeggscom  milkandeggscom,run  run,around  around,3  3,farmers  farmers,markets  markets,frequent</t>
  </si>
  <si>
    <t>amandalauren,larain  larain,don  don,t  t,go  go,grocery  grocery,store  store,today  today,instead  instead,stay  stay,home</t>
  </si>
  <si>
    <t>70,worth  worth,food  food,free  free,s  s,o  o,milkandeggscom  milkandeggscom,honey  honey,vegoutla</t>
  </si>
  <si>
    <t>ogroshybaby,70  70,worth  worth,food  food,free  free,s  s,o  o,milkandeggscom  milkandeggscom,honey  honey,vegoutla</t>
  </si>
  <si>
    <t>2019,people  people,let's  let's,become  become,more  more,efficient  efficient,time  time,groceries  groceries,delivered  delivered,milkandeggscom</t>
  </si>
  <si>
    <t>live,life  life,sunny  sunny,side  side,up  up,milkandeggscom  milkandeggscom,snaps  snaps,cblank_visual  cblank_visual,milkandeggs  milkandeggs,milkandeggscom  milkandeggscom,vicicollab</t>
  </si>
  <si>
    <t>healthy,recipes  recipes,healthy  healthy,lifestyle  lifestyle,featuring  featuring,milkandeggscom  milkandeggscom,thackernyc</t>
  </si>
  <si>
    <t>now,holidays  holidays,over  over,started  started,juicing  juicing,regularly  regularly,easy  easy,stick  stick,plan  plan,milkandeggscom</t>
  </si>
  <si>
    <t>kristincruz,new  new,year  year,bag  bag,join  join,taking  taking,vow  vow,vegan  vegan,january  january,2019  2019,call</t>
  </si>
  <si>
    <t>virusintl,teamoyama  try,judge  judge,dude  dude,know  know,f  f,through  through,eminem  eminem,virusintl  excited,week  week,started</t>
  </si>
  <si>
    <t>letmeeatcake,milkandeggscom  milkandeggscom,breadlounge  breadlounge,those  those,look  look,yummy</t>
  </si>
  <si>
    <t>using,latest  latest,milkandeggscom  milkandeggscom,grocery  grocery,haul  haul,whip  whip,up  up,super  super,easy  easy,afternoon  afternoon,treat</t>
  </si>
  <si>
    <t>milkandeggscom,save  save,plant  plant,based  based,use  use,code  code,plantlove  plantlove,10  10,anything  anything,vegan  vegan,category</t>
  </si>
  <si>
    <t>chitoveraufc,morning  morning,breakfast  breakfast,good  good,thanks  thanks,milkandeggscom  milkandeggscom,provide  provide,fresh  fresh,fruit  fruit,food_for_life  food_for_life,fight</t>
  </si>
  <si>
    <t>milkandeggscom,duvergermacaron  duvergermacaron,thank  thank,â  â,º  life,sweet  sweet,dreams  dreams,tall  tall,macaron  macaron,tower  tower,made</t>
  </si>
  <si>
    <t>love,farm  farm,fresh  fresh,food  food,milkandeggscom  milkandeggscom,la's  la's,online  online,farmer's  farmer's,market  market,0  0,order</t>
  </si>
  <si>
    <t>love,farm  farm,fresh  fresh,food  food,milkandeggscom  milkandeggscom,la's  la's,online  online,farmer's  farmer's,market  lilfishfoodie,love  market,check</t>
  </si>
  <si>
    <t>m,really  really,bad  bad,making  making,time  time,go  go,grocery  grocery,shopping  shopping,milkandeggscom  milkandeggscom,brilliant  brilliant,ord</t>
  </si>
  <si>
    <t>Top Word Pairs in Tweet by Salience</t>
  </si>
  <si>
    <t>ðÿ,ðÿ  laeats,infatuationla  infatuationla,chefsroll  eaterla,laeats  chefsroll,groceryshopping  freshfood,ocfood  noleftovers,foodilysm  ocfood,eaterla  eaterla,buzzfeastfood  buzzfeastfood,laeats</t>
  </si>
  <si>
    <t>omad,double  double,double  double,protein  protein,style  style,burger  burger,special  special,sauce  sauce,inandout  inandout,side  side,salad</t>
  </si>
  <si>
    <t>organic,superfoods  night,before  milkandeggscom,milkandeggs  packing,nutrition  nutrition,first  first,avalon50  avalon50,vital4u  vital4u,energy  energy,vital4u  vital4u,stryvebiltong</t>
  </si>
  <si>
    <t>market,easy  market,check  check,out  out,bananas  love,farm  farm,fresh  fresh,food  food,milkandeggscom  milkandeggscom,la's  la's,online</t>
  </si>
  <si>
    <t>try,judge  judge,dude  dude,know  know,f  f,through  through,eminem  eminem,virusintl  excited,week  week,started  started,canâ</t>
  </si>
  <si>
    <t>lilfishfoodie,love  market,check  check,out  out,bananas  bananas,15  hannahcormier_,love  market,0  0,order  order,using  using,link</t>
  </si>
  <si>
    <t>Word</t>
  </si>
  <si>
    <t>using</t>
  </si>
  <si>
    <t>online</t>
  </si>
  <si>
    <t>la's</t>
  </si>
  <si>
    <t>farmer's</t>
  </si>
  <si>
    <t>market</t>
  </si>
  <si>
    <t>check</t>
  </si>
  <si>
    <t>time</t>
  </si>
  <si>
    <t>bananas</t>
  </si>
  <si>
    <t>code</t>
  </si>
  <si>
    <t>15</t>
  </si>
  <si>
    <t>order</t>
  </si>
  <si>
    <t>delivered</t>
  </si>
  <si>
    <t>now</t>
  </si>
  <si>
    <t>easy</t>
  </si>
  <si>
    <t>ingredients</t>
  </si>
  <si>
    <t>right</t>
  </si>
  <si>
    <t>life</t>
  </si>
  <si>
    <t>up</t>
  </si>
  <si>
    <t>make</t>
  </si>
  <si>
    <t>want</t>
  </si>
  <si>
    <t>door</t>
  </si>
  <si>
    <t>milk</t>
  </si>
  <si>
    <t>buzzfeastfood</t>
  </si>
  <si>
    <t>perfect</t>
  </si>
  <si>
    <t>meals</t>
  </si>
  <si>
    <t>freshfruit</t>
  </si>
  <si>
    <t>freshveggies</t>
  </si>
  <si>
    <t>groceryhaul</t>
  </si>
  <si>
    <t>use</t>
  </si>
  <si>
    <t>delivery</t>
  </si>
  <si>
    <t>delicious</t>
  </si>
  <si>
    <t>iâ</t>
  </si>
  <si>
    <t>start</t>
  </si>
  <si>
    <t>thekitchen</t>
  </si>
  <si>
    <t>epicurious</t>
  </si>
  <si>
    <t>inmykitchen</t>
  </si>
  <si>
    <t>bread</t>
  </si>
  <si>
    <t>link</t>
  </si>
  <si>
    <t>local</t>
  </si>
  <si>
    <t>shop</t>
  </si>
  <si>
    <t>cold</t>
  </si>
  <si>
    <t>grocerydelivery</t>
  </si>
  <si>
    <t>going</t>
  </si>
  <si>
    <t>haul</t>
  </si>
  <si>
    <t>through</t>
  </si>
  <si>
    <t>recipes</t>
  </si>
  <si>
    <t>lifestyle</t>
  </si>
  <si>
    <t>3</t>
  </si>
  <si>
    <t>starting</t>
  </si>
  <si>
    <t>collard</t>
  </si>
  <si>
    <t>greens</t>
  </si>
  <si>
    <t>veggies</t>
  </si>
  <si>
    <t>damn</t>
  </si>
  <si>
    <t>toast</t>
  </si>
  <si>
    <t>20</t>
  </si>
  <si>
    <t>myopenkitchen</t>
  </si>
  <si>
    <t>m</t>
  </si>
  <si>
    <t>making</t>
  </si>
  <si>
    <t>shopping</t>
  </si>
  <si>
    <t>marrow</t>
  </si>
  <si>
    <t>eat</t>
  </si>
  <si>
    <t>baked</t>
  </si>
  <si>
    <t>0</t>
  </si>
  <si>
    <t>enter</t>
  </si>
  <si>
    <t>gift</t>
  </si>
  <si>
    <t>card</t>
  </si>
  <si>
    <t>products</t>
  </si>
  <si>
    <t>soup</t>
  </si>
  <si>
    <t>keep</t>
  </si>
  <si>
    <t>see</t>
  </si>
  <si>
    <t>excited</t>
  </si>
  <si>
    <t>continue</t>
  </si>
  <si>
    <t>bring</t>
  </si>
  <si>
    <t>favorite</t>
  </si>
  <si>
    <t>newyears2019</t>
  </si>
  <si>
    <t>omg</t>
  </si>
  <si>
    <t>made</t>
  </si>
  <si>
    <t>camp</t>
  </si>
  <si>
    <t>wait</t>
  </si>
  <si>
    <t>save</t>
  </si>
  <si>
    <t>plant</t>
  </si>
  <si>
    <t>based</t>
  </si>
  <si>
    <t>plantlove</t>
  </si>
  <si>
    <t>10</t>
  </si>
  <si>
    <t>anything</t>
  </si>
  <si>
    <t>category</t>
  </si>
  <si>
    <t>https</t>
  </si>
  <si>
    <t>co</t>
  </si>
  <si>
    <t>ry937zqimw</t>
  </si>
  <si>
    <t>look</t>
  </si>
  <si>
    <t>started</t>
  </si>
  <si>
    <t>canâ</t>
  </si>
  <si>
    <t>back</t>
  </si>
  <si>
    <t>over</t>
  </si>
  <si>
    <t>side</t>
  </si>
  <si>
    <t>groceries</t>
  </si>
  <si>
    <t>more</t>
  </si>
  <si>
    <t>stay</t>
  </si>
  <si>
    <t>home</t>
  </si>
  <si>
    <t>days</t>
  </si>
  <si>
    <t>99</t>
  </si>
  <si>
    <t>loved</t>
  </si>
  <si>
    <t>lucky</t>
  </si>
  <si>
    <t>year's</t>
  </si>
  <si>
    <t>meal</t>
  </si>
  <si>
    <t>black</t>
  </si>
  <si>
    <t>eyed</t>
  </si>
  <si>
    <t>peas</t>
  </si>
  <si>
    <t>beautiful</t>
  </si>
  <si>
    <t>newyearnewme</t>
  </si>
  <si>
    <t>nice</t>
  </si>
  <si>
    <t>entire</t>
  </si>
  <si>
    <t>taper</t>
  </si>
  <si>
    <t>mindful</t>
  </si>
  <si>
    <t>ultra</t>
  </si>
  <si>
    <t>itâ</t>
  </si>
  <si>
    <t>avocado</t>
  </si>
  <si>
    <t>sauce</t>
  </si>
  <si>
    <t>usually</t>
  </si>
  <si>
    <t>oc</t>
  </si>
  <si>
    <t>angeles</t>
  </si>
  <si>
    <t>pretty</t>
  </si>
  <si>
    <t>proud</t>
  </si>
  <si>
    <t>gg</t>
  </si>
  <si>
    <t>themed</t>
  </si>
  <si>
    <t>bento</t>
  </si>
  <si>
    <t>ðÿž</t>
  </si>
  <si>
    <t>simple</t>
  </si>
  <si>
    <t>soups</t>
  </si>
  <si>
    <t>whole</t>
  </si>
  <si>
    <t>help</t>
  </si>
  <si>
    <t>newyear20</t>
  </si>
  <si>
    <t>restrictions</t>
  </si>
  <si>
    <t>apply</t>
  </si>
  <si>
    <t>korean</t>
  </si>
  <si>
    <t>short</t>
  </si>
  <si>
    <t>mom</t>
  </si>
  <si>
    <t>mycommontable</t>
  </si>
  <si>
    <t>dinela</t>
  </si>
  <si>
    <t>one</t>
  </si>
  <si>
    <t>pan</t>
  </si>
  <si>
    <t>blog</t>
  </si>
  <si>
    <t>take</t>
  </si>
  <si>
    <t>small</t>
  </si>
  <si>
    <t>healthier</t>
  </si>
  <si>
    <t>juice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</si>
  <si>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</si>
  <si>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</si>
  <si>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</si>
  <si>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</si>
  <si>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</si>
  <si>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</si>
  <si>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</si>
  <si>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</si>
  <si>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</si>
  <si>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</si>
  <si>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</si>
  <si>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</si>
  <si>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</si>
  <si>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</si>
  <si>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</si>
  <si>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</si>
  <si>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</si>
  <si>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</si>
  <si>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</si>
  <si>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</si>
  <si>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</si>
  <si>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</si>
  <si>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</si>
  <si>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</si>
  <si>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</si>
  <si>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</si>
  <si>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</si>
  <si>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</si>
  <si>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</si>
  <si>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</si>
  <si>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</si>
  <si>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</si>
  <si>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Dec</t>
  </si>
  <si>
    <t>30-Dec</t>
  </si>
  <si>
    <t>8 AM</t>
  </si>
  <si>
    <t>Jan</t>
  </si>
  <si>
    <t>2-Jan</t>
  </si>
  <si>
    <t>10 PM</t>
  </si>
  <si>
    <t>3-Jan</t>
  </si>
  <si>
    <t>1 AM</t>
  </si>
  <si>
    <t>5-Jan</t>
  </si>
  <si>
    <t>5 AM</t>
  </si>
  <si>
    <t>6 PM</t>
  </si>
  <si>
    <t>11 PM</t>
  </si>
  <si>
    <t>6-Jan</t>
  </si>
  <si>
    <t>3 AM</t>
  </si>
  <si>
    <t>4 AM</t>
  </si>
  <si>
    <t>6 AM</t>
  </si>
  <si>
    <t>5 PM</t>
  </si>
  <si>
    <t>7-Jan</t>
  </si>
  <si>
    <t>7 PM</t>
  </si>
  <si>
    <t>9 PM</t>
  </si>
  <si>
    <t>8-Jan</t>
  </si>
  <si>
    <t>2 AM</t>
  </si>
  <si>
    <t>4 PM</t>
  </si>
  <si>
    <t>8 PM</t>
  </si>
  <si>
    <t>9-Jan</t>
  </si>
  <si>
    <t>10-Jan</t>
  </si>
  <si>
    <t>11-Jan</t>
  </si>
  <si>
    <t>1 PM</t>
  </si>
  <si>
    <t>12-Jan</t>
  </si>
  <si>
    <t>13-Jan</t>
  </si>
  <si>
    <t>14-Jan</t>
  </si>
  <si>
    <t>15-Jan</t>
  </si>
  <si>
    <t>16-Jan</t>
  </si>
  <si>
    <t>17-Jan</t>
  </si>
  <si>
    <t>12 AM</t>
  </si>
  <si>
    <t>7 AM</t>
  </si>
  <si>
    <t>18-Jan</t>
  </si>
  <si>
    <t>19-Jan</t>
  </si>
  <si>
    <t>128, 128, 128</t>
  </si>
  <si>
    <t>171, 85, 85</t>
  </si>
  <si>
    <t>212, 43, 43</t>
  </si>
  <si>
    <t>Red</t>
  </si>
  <si>
    <t>G1: milkandeggscom fresh food love ðÿ out farm ocfood eaterla laeats</t>
  </si>
  <si>
    <t>G2: virusintl teamoyama thereâ s always opening somewhere gfuelenergy defensesoap defendhawaii</t>
  </si>
  <si>
    <t>G3: milkandeggscom before important superfoods organic milkandeggs week carboloading night fuel</t>
  </si>
  <si>
    <t>G4: 70 worth food free s milkandeggscom honey vegoutla</t>
  </si>
  <si>
    <t>G5: morning breakfast good thanks milkandeggscom provide fresh fruit food_for_life fight</t>
  </si>
  <si>
    <t>G6: milkandeggscom</t>
  </si>
  <si>
    <t>G7: new year bag join taking vow vegan january 2019 call</t>
  </si>
  <si>
    <t>G8: milkandeggscom amandalauren larain don t go grocery store today instead</t>
  </si>
  <si>
    <t>G9: double milkandeggscom â ï last lot eggs ðÿ</t>
  </si>
  <si>
    <t>G10: healthy</t>
  </si>
  <si>
    <t>G11: snack</t>
  </si>
  <si>
    <t>G12: start right using 2019 simple healthy recipes soups whole ingredients</t>
  </si>
  <si>
    <t>Autofill Workbook Results</t>
  </si>
  <si>
    <t>Edge Weight▓1▓4▓0▓True▓Gray▓Red▓▓Edge Weight▓1▓4▓0▓3▓10▓False▓Edge Weight▓1▓4▓0▓35▓12▓False▓▓0▓0▓0▓True▓Black▓Black▓▓Followers▓0▓65792▓0▓162▓1000▓False▓▓0▓0▓0▓0▓0▓False▓▓0▓0▓0▓0▓0▓False▓▓0▓0▓0▓0▓0▓False</t>
  </si>
  <si>
    <t>GraphSource░GraphServerTwitterSearch▓GraphTerm░milkandeggscom▓ImportDescription░The graph represents a network of 87 Twitter users whose tweets in the requested range contained "milkandeggscom", or who were replied to or mentioned in those tweets.  The network was obtained from the NodeXL Graph Server on Saturday, 19 January 2019 at 23:19 UTC.
The requested start date was Saturday, 19 January 2019 at 01:01 UTC and the maximum number of days (going backward) was 14.
The maximum number of tweets collected was 5,000.
The tweets in the network were tweeted over the 13-day, 18-hour, 55-minute period from Saturday, 05 January 2019 at 05:43 UTC to Saturday, 19 January 2019 at 00:38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</si>
</sst>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032312"/>
        <c:axId val="11637625"/>
      </c:barChart>
      <c:catAx>
        <c:axId val="460323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637625"/>
        <c:crosses val="autoZero"/>
        <c:auto val="1"/>
        <c:lblOffset val="100"/>
        <c:noMultiLvlLbl val="0"/>
      </c:catAx>
      <c:valAx>
        <c:axId val="11637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32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milkandeggscom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69"/>
                <c:pt idx="0">
                  <c:v>8 AM
30-Dec
Dec
2018</c:v>
                </c:pt>
                <c:pt idx="1">
                  <c:v>10 PM
2-Jan
Jan
2019</c:v>
                </c:pt>
                <c:pt idx="2">
                  <c:v>1 AM
3-Jan</c:v>
                </c:pt>
                <c:pt idx="3">
                  <c:v>5 AM
5-Jan</c:v>
                </c:pt>
                <c:pt idx="4">
                  <c:v>6 PM</c:v>
                </c:pt>
                <c:pt idx="5">
                  <c:v>10 PM</c:v>
                </c:pt>
                <c:pt idx="6">
                  <c:v>11 PM</c:v>
                </c:pt>
                <c:pt idx="7">
                  <c:v>3 AM
6-Jan</c:v>
                </c:pt>
                <c:pt idx="8">
                  <c:v>4 AM</c:v>
                </c:pt>
                <c:pt idx="9">
                  <c:v>6 AM</c:v>
                </c:pt>
                <c:pt idx="10">
                  <c:v>5 PM</c:v>
                </c:pt>
                <c:pt idx="11">
                  <c:v>10 PM</c:v>
                </c:pt>
                <c:pt idx="12">
                  <c:v>5 AM
7-Jan</c:v>
                </c:pt>
                <c:pt idx="13">
                  <c:v>7 PM</c:v>
                </c:pt>
                <c:pt idx="14">
                  <c:v>9 PM</c:v>
                </c:pt>
                <c:pt idx="15">
                  <c:v>11 PM</c:v>
                </c:pt>
                <c:pt idx="16">
                  <c:v>2 AM
8-Jan</c:v>
                </c:pt>
                <c:pt idx="17">
                  <c:v>4 AM</c:v>
                </c:pt>
                <c:pt idx="18">
                  <c:v>8 AM</c:v>
                </c:pt>
                <c:pt idx="19">
                  <c:v>4 PM</c:v>
                </c:pt>
                <c:pt idx="20">
                  <c:v>5 PM</c:v>
                </c:pt>
                <c:pt idx="21">
                  <c:v>6 PM</c:v>
                </c:pt>
                <c:pt idx="22">
                  <c:v>7 PM</c:v>
                </c:pt>
                <c:pt idx="23">
                  <c:v>8 PM</c:v>
                </c:pt>
                <c:pt idx="24">
                  <c:v>9 PM</c:v>
                </c:pt>
                <c:pt idx="25">
                  <c:v>11 PM</c:v>
                </c:pt>
                <c:pt idx="26">
                  <c:v>1 AM
9-Jan</c:v>
                </c:pt>
                <c:pt idx="27">
                  <c:v>6 PM</c:v>
                </c:pt>
                <c:pt idx="28">
                  <c:v>8 PM</c:v>
                </c:pt>
                <c:pt idx="29">
                  <c:v>11 PM</c:v>
                </c:pt>
                <c:pt idx="30">
                  <c:v>2 AM
10-Jan</c:v>
                </c:pt>
                <c:pt idx="31">
                  <c:v>5 AM</c:v>
                </c:pt>
                <c:pt idx="32">
                  <c:v>6 PM</c:v>
                </c:pt>
                <c:pt idx="33">
                  <c:v>7 PM</c:v>
                </c:pt>
                <c:pt idx="34">
                  <c:v>8 PM</c:v>
                </c:pt>
                <c:pt idx="35">
                  <c:v>9 PM</c:v>
                </c:pt>
                <c:pt idx="36">
                  <c:v>10 PM</c:v>
                </c:pt>
                <c:pt idx="37">
                  <c:v>2 AM
11-Jan</c:v>
                </c:pt>
                <c:pt idx="38">
                  <c:v>4 AM</c:v>
                </c:pt>
                <c:pt idx="39">
                  <c:v>1 PM</c:v>
                </c:pt>
                <c:pt idx="40">
                  <c:v>6 PM</c:v>
                </c:pt>
                <c:pt idx="41">
                  <c:v>8 PM</c:v>
                </c:pt>
                <c:pt idx="42">
                  <c:v>4 PM
12-Jan</c:v>
                </c:pt>
                <c:pt idx="43">
                  <c:v>5 PM</c:v>
                </c:pt>
                <c:pt idx="44">
                  <c:v>7 PM</c:v>
                </c:pt>
                <c:pt idx="45">
                  <c:v>10 PM</c:v>
                </c:pt>
                <c:pt idx="46">
                  <c:v>6 PM
13-Jan</c:v>
                </c:pt>
                <c:pt idx="47">
                  <c:v>2 AM
14-Jan</c:v>
                </c:pt>
                <c:pt idx="48">
                  <c:v>3 AM</c:v>
                </c:pt>
                <c:pt idx="49">
                  <c:v>10 PM</c:v>
                </c:pt>
                <c:pt idx="50">
                  <c:v>2 AM
15-Jan</c:v>
                </c:pt>
                <c:pt idx="51">
                  <c:v>5 PM</c:v>
                </c:pt>
                <c:pt idx="52">
                  <c:v>7 PM</c:v>
                </c:pt>
                <c:pt idx="53">
                  <c:v>8 PM</c:v>
                </c:pt>
                <c:pt idx="54">
                  <c:v>1 AM
16-Jan</c:v>
                </c:pt>
                <c:pt idx="55">
                  <c:v>8 PM</c:v>
                </c:pt>
                <c:pt idx="56">
                  <c:v>9 PM</c:v>
                </c:pt>
                <c:pt idx="57">
                  <c:v>12 AM
17-Jan</c:v>
                </c:pt>
                <c:pt idx="58">
                  <c:v>5 AM</c:v>
                </c:pt>
                <c:pt idx="59">
                  <c:v>7 AM</c:v>
                </c:pt>
                <c:pt idx="60">
                  <c:v>5 PM</c:v>
                </c:pt>
                <c:pt idx="61">
                  <c:v>8 PM</c:v>
                </c:pt>
                <c:pt idx="62">
                  <c:v>9 PM</c:v>
                </c:pt>
                <c:pt idx="63">
                  <c:v>12 AM
18-Jan</c:v>
                </c:pt>
                <c:pt idx="64">
                  <c:v>1 AM</c:v>
                </c:pt>
                <c:pt idx="65">
                  <c:v>6 PM</c:v>
                </c:pt>
                <c:pt idx="66">
                  <c:v>8 PM</c:v>
                </c:pt>
                <c:pt idx="67">
                  <c:v>11 PM</c:v>
                </c:pt>
                <c:pt idx="68">
                  <c:v>12 AM
19-Jan</c:v>
                </c:pt>
              </c:strCache>
            </c:strRef>
          </c:cat>
          <c:val>
            <c:numRef>
              <c:f>'Time Series'!$B$26:$B$117</c:f>
              <c:numCache>
                <c:formatCode>General</c:formatCode>
                <c:ptCount val="69"/>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2</c:v>
                </c:pt>
                <c:pt idx="15">
                  <c:v>1</c:v>
                </c:pt>
                <c:pt idx="16">
                  <c:v>2</c:v>
                </c:pt>
                <c:pt idx="17">
                  <c:v>1</c:v>
                </c:pt>
                <c:pt idx="18">
                  <c:v>1</c:v>
                </c:pt>
                <c:pt idx="19">
                  <c:v>1</c:v>
                </c:pt>
                <c:pt idx="20">
                  <c:v>1</c:v>
                </c:pt>
                <c:pt idx="21">
                  <c:v>2</c:v>
                </c:pt>
                <c:pt idx="22">
                  <c:v>3</c:v>
                </c:pt>
                <c:pt idx="23">
                  <c:v>1</c:v>
                </c:pt>
                <c:pt idx="24">
                  <c:v>1</c:v>
                </c:pt>
                <c:pt idx="25">
                  <c:v>1</c:v>
                </c:pt>
                <c:pt idx="26">
                  <c:v>1</c:v>
                </c:pt>
                <c:pt idx="27">
                  <c:v>2</c:v>
                </c:pt>
                <c:pt idx="28">
                  <c:v>1</c:v>
                </c:pt>
                <c:pt idx="29">
                  <c:v>2</c:v>
                </c:pt>
                <c:pt idx="30">
                  <c:v>1</c:v>
                </c:pt>
                <c:pt idx="31">
                  <c:v>1</c:v>
                </c:pt>
                <c:pt idx="32">
                  <c:v>1</c:v>
                </c:pt>
                <c:pt idx="33">
                  <c:v>1</c:v>
                </c:pt>
                <c:pt idx="34">
                  <c:v>1</c:v>
                </c:pt>
                <c:pt idx="35">
                  <c:v>1</c:v>
                </c:pt>
                <c:pt idx="36">
                  <c:v>2</c:v>
                </c:pt>
                <c:pt idx="37">
                  <c:v>1</c:v>
                </c:pt>
                <c:pt idx="38">
                  <c:v>1</c:v>
                </c:pt>
                <c:pt idx="39">
                  <c:v>1</c:v>
                </c:pt>
                <c:pt idx="40">
                  <c:v>2</c:v>
                </c:pt>
                <c:pt idx="41">
                  <c:v>1</c:v>
                </c:pt>
                <c:pt idx="42">
                  <c:v>1</c:v>
                </c:pt>
                <c:pt idx="43">
                  <c:v>2</c:v>
                </c:pt>
                <c:pt idx="44">
                  <c:v>1</c:v>
                </c:pt>
                <c:pt idx="45">
                  <c:v>1</c:v>
                </c:pt>
                <c:pt idx="46">
                  <c:v>1</c:v>
                </c:pt>
                <c:pt idx="47">
                  <c:v>1</c:v>
                </c:pt>
                <c:pt idx="48">
                  <c:v>2</c:v>
                </c:pt>
                <c:pt idx="49">
                  <c:v>1</c:v>
                </c:pt>
                <c:pt idx="50">
                  <c:v>1</c:v>
                </c:pt>
                <c:pt idx="51">
                  <c:v>2</c:v>
                </c:pt>
                <c:pt idx="52">
                  <c:v>1</c:v>
                </c:pt>
                <c:pt idx="53">
                  <c:v>1</c:v>
                </c:pt>
                <c:pt idx="54">
                  <c:v>1</c:v>
                </c:pt>
                <c:pt idx="55">
                  <c:v>1</c:v>
                </c:pt>
                <c:pt idx="56">
                  <c:v>1</c:v>
                </c:pt>
                <c:pt idx="57">
                  <c:v>1</c:v>
                </c:pt>
                <c:pt idx="58">
                  <c:v>2</c:v>
                </c:pt>
                <c:pt idx="59">
                  <c:v>1</c:v>
                </c:pt>
                <c:pt idx="60">
                  <c:v>1</c:v>
                </c:pt>
                <c:pt idx="61">
                  <c:v>1</c:v>
                </c:pt>
                <c:pt idx="62">
                  <c:v>2</c:v>
                </c:pt>
                <c:pt idx="63">
                  <c:v>3</c:v>
                </c:pt>
                <c:pt idx="64">
                  <c:v>1</c:v>
                </c:pt>
                <c:pt idx="65">
                  <c:v>2</c:v>
                </c:pt>
                <c:pt idx="66">
                  <c:v>1</c:v>
                </c:pt>
                <c:pt idx="67">
                  <c:v>2</c:v>
                </c:pt>
                <c:pt idx="68">
                  <c:v>1</c:v>
                </c:pt>
              </c:numCache>
            </c:numRef>
          </c:val>
        </c:ser>
        <c:axId val="46634002"/>
        <c:axId val="17052835"/>
      </c:barChart>
      <c:catAx>
        <c:axId val="46634002"/>
        <c:scaling>
          <c:orientation val="minMax"/>
        </c:scaling>
        <c:axPos val="b"/>
        <c:delete val="0"/>
        <c:numFmt formatCode="General" sourceLinked="1"/>
        <c:majorTickMark val="out"/>
        <c:minorTickMark val="none"/>
        <c:tickLblPos val="nextTo"/>
        <c:crossAx val="17052835"/>
        <c:crosses val="autoZero"/>
        <c:auto val="1"/>
        <c:lblOffset val="100"/>
        <c:noMultiLvlLbl val="0"/>
      </c:catAx>
      <c:valAx>
        <c:axId val="17052835"/>
        <c:scaling>
          <c:orientation val="minMax"/>
        </c:scaling>
        <c:axPos val="l"/>
        <c:majorGridlines/>
        <c:delete val="0"/>
        <c:numFmt formatCode="General" sourceLinked="1"/>
        <c:majorTickMark val="out"/>
        <c:minorTickMark val="none"/>
        <c:tickLblPos val="nextTo"/>
        <c:crossAx val="466340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629762"/>
        <c:axId val="3123539"/>
      </c:barChart>
      <c:catAx>
        <c:axId val="376297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3539"/>
        <c:crosses val="autoZero"/>
        <c:auto val="1"/>
        <c:lblOffset val="100"/>
        <c:noMultiLvlLbl val="0"/>
      </c:catAx>
      <c:valAx>
        <c:axId val="312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29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111852"/>
        <c:axId val="51680077"/>
      </c:barChart>
      <c:catAx>
        <c:axId val="281118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680077"/>
        <c:crosses val="autoZero"/>
        <c:auto val="1"/>
        <c:lblOffset val="100"/>
        <c:noMultiLvlLbl val="0"/>
      </c:catAx>
      <c:valAx>
        <c:axId val="5168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1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467510"/>
        <c:axId val="25336679"/>
      </c:barChart>
      <c:catAx>
        <c:axId val="624675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336679"/>
        <c:crosses val="autoZero"/>
        <c:auto val="1"/>
        <c:lblOffset val="100"/>
        <c:noMultiLvlLbl val="0"/>
      </c:catAx>
      <c:valAx>
        <c:axId val="25336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67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703520"/>
        <c:axId val="39005089"/>
      </c:barChart>
      <c:catAx>
        <c:axId val="267035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05089"/>
        <c:crosses val="autoZero"/>
        <c:auto val="1"/>
        <c:lblOffset val="100"/>
        <c:noMultiLvlLbl val="0"/>
      </c:catAx>
      <c:valAx>
        <c:axId val="3900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501482"/>
        <c:axId val="5295611"/>
      </c:barChart>
      <c:catAx>
        <c:axId val="155014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5611"/>
        <c:crosses val="autoZero"/>
        <c:auto val="1"/>
        <c:lblOffset val="100"/>
        <c:noMultiLvlLbl val="0"/>
      </c:catAx>
      <c:valAx>
        <c:axId val="5295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1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660500"/>
        <c:axId val="26291317"/>
      </c:barChart>
      <c:catAx>
        <c:axId val="476605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91317"/>
        <c:crosses val="autoZero"/>
        <c:auto val="1"/>
        <c:lblOffset val="100"/>
        <c:noMultiLvlLbl val="0"/>
      </c:catAx>
      <c:valAx>
        <c:axId val="26291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0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295262"/>
        <c:axId val="49221903"/>
      </c:barChart>
      <c:catAx>
        <c:axId val="352952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21903"/>
        <c:crosses val="autoZero"/>
        <c:auto val="1"/>
        <c:lblOffset val="100"/>
        <c:noMultiLvlLbl val="0"/>
      </c:catAx>
      <c:valAx>
        <c:axId val="4922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5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343944"/>
        <c:axId val="27551177"/>
      </c:barChart>
      <c:catAx>
        <c:axId val="40343944"/>
        <c:scaling>
          <c:orientation val="minMax"/>
        </c:scaling>
        <c:axPos val="b"/>
        <c:delete val="1"/>
        <c:majorTickMark val="out"/>
        <c:minorTickMark val="none"/>
        <c:tickLblPos val="none"/>
        <c:crossAx val="27551177"/>
        <c:crosses val="autoZero"/>
        <c:auto val="1"/>
        <c:lblOffset val="100"/>
        <c:noMultiLvlLbl val="0"/>
      </c:catAx>
      <c:valAx>
        <c:axId val="27551177"/>
        <c:scaling>
          <c:orientation val="minMax"/>
        </c:scaling>
        <c:axPos val="l"/>
        <c:delete val="1"/>
        <c:majorTickMark val="out"/>
        <c:minorTickMark val="none"/>
        <c:tickLblPos val="none"/>
        <c:crossAx val="403439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Smith" refreshedVersion="5">
  <cacheSource type="worksheet">
    <worksheetSource ref="A2:BL9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m/>
        <s v="livefirerepublic recipe food52 f52grams foodbloggers foodlove goodeats igfood homecooking foodphotography thehappynow healthy fresh gri"/>
        <s v="soup easyrecipes veggies ad"/>
        <s v="howsyapie"/>
        <s v="omad"/>
        <s v="noshame"/>
        <s v="newyearnewme sponsored"/>
        <s v="sponsored"/>
        <s v="larain"/>
        <s v="milkandeggs milkandeggscom vicicollab vicidolls brunch groceries food foodie fit fresh farmfresh"/>
        <s v="veganuary"/>
        <s v="avalon50 vital4u energy stryvebiltong superfoods drinkdripdrop"/>
        <s v="milkandeggs milkandeggscom"/>
        <s v="milkandeggs organic superfoods"/>
        <s v="milkandeggs"/>
        <s v="ufc235"/>
        <s v="freshbread freshfood ocfood eaterla buzzfeastfood laeats infatuationla chefsroll groceryshopping"/>
        <s v="newyears2019 freshfruit freshveggies groceryhaul grocerydelivery ocfood eaterla laeats infatuationla chefsroll"/>
        <s v="discount harmlessharvest sale coconutwater healthdrink ocfood eaterla buzzfeastfood laeats infatuationla chefsroll"/>
        <s v="drinksolti letyourselfshine"/>
        <s v="marrow moo appetizers"/>
        <s v="newyeardiscount discountcode newyearnewme healthyfood freshfruit freshveggies ocfood eaterla laeats infatuationla chefsroll"/>
        <s v="healthyfood fancytoast mushroomtoast avocadotoast freshfood ocfood eaterla laeats infatuationla chefsroll groceryshopping noleftovers foodilysm thekitchen epicurious inmykitchen myopenkitchen"/>
        <s v="healthyfood pressedjuice juicerecipe juicecleanse freshfood ocfood eaterla laeats thekitchen epicurious inmykitchen"/>
        <s v="newyears2019 greenjuice freshfruit freshveggies groceryhaul grocerydelivery ocfood eaterla buzzfeastfood laeats infatuationla chefsroll groceryshopping"/>
        <s v="tacotuesday healthyfood healthytacos tacorecipe freshfood ocfood eaterla laeats chefsroll noleftovers foodilysm thekitchen epicurious inmykitchen myopenkitchen"/>
        <s v="healthyfood cauliflowerice caulirice nocarbs freshfood ocfood eaterla laeats chefsroll groceryshopping noleftovers foodilysm"/>
        <s v="healthyfood freshfruit freshveggies groceryhaul grocerydelivery ocfood eaterla laeats chefsroll groceryshopping noleftovers foodilysm eatersanonymous dailyfoodfeed mycommontable dinela"/>
        <s v="breakfastrecipe breakfastbagels loxandbagels freshfood"/>
        <s v="groceryhaul groceryshopping farmersmarket ocfood eaterla buzzfeastfood laeats infatuationla chefsroll groceryshopping noleftovers foodilysm thekitchen epicurious inmykitchen myopenkitchen mycommontable dinel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19-01-05T18:12:04.000"/>
        <d v="2019-01-06T17:53:41.000"/>
        <d v="2019-01-07T05:17:50.000"/>
        <d v="2019-01-06T06:29:45.000"/>
        <d v="2019-01-08T02:44:35.000"/>
        <d v="2019-01-08T04:51:07.000"/>
        <d v="2018-12-30T08:19:22.000"/>
        <d v="2019-01-05T22:04:15.000"/>
        <d v="2019-01-08T08:28:12.000"/>
        <d v="2019-01-08T17:57:57.000"/>
        <d v="2019-01-08T19:09:05.000"/>
        <d v="2019-01-08T19:40:13.000"/>
        <d v="2019-01-08T20:09:55.000"/>
        <d v="2019-01-08T02:28:51.000"/>
        <d v="2019-01-08T23:40:14.000"/>
        <d v="2019-01-08T18:58:46.000"/>
        <d v="2019-01-08T21:14:51.000"/>
        <d v="2019-01-09T18:17:42.000"/>
        <d v="2019-01-09T18:26:01.000"/>
        <d v="2019-01-08T18:55:18.000"/>
        <d v="2019-01-09T23:33:49.000"/>
        <d v="2019-01-10T05:48:04.000"/>
        <d v="2019-01-10T18:30:45.000"/>
        <d v="2019-01-10T20:02:49.000"/>
        <d v="2019-01-10T19:27:07.000"/>
        <d v="2019-01-10T21:20:49.000"/>
        <d v="2019-01-11T02:38:27.000"/>
        <d v="2019-01-11T04:03:22.000"/>
        <d v="2019-01-11T13:00:40.000"/>
        <d v="2019-01-11T18:17:17.000"/>
        <d v="2019-01-11T18:23:38.000"/>
        <d v="2019-01-12T16:57:25.000"/>
        <d v="2019-01-12T17:45:12.000"/>
        <d v="2019-01-12T19:34:15.000"/>
        <d v="2019-01-14T02:13:12.000"/>
        <d v="2019-01-14T03:31:06.000"/>
        <d v="2019-01-14T03:32:07.000"/>
        <d v="2019-01-15T17:00:24.000"/>
        <d v="2019-01-15T17:56:29.000"/>
        <d v="2019-01-15T19:31:40.000"/>
        <d v="2019-01-16T21:50:19.000"/>
        <d v="2019-01-17T05:42:13.000"/>
        <d v="2019-01-17T05:39:22.000"/>
        <d v="2019-01-17T07:32:42.000"/>
        <d v="2019-01-06T22:34:49.000"/>
        <d v="2019-01-15T02:19:47.000"/>
        <d v="2019-01-17T17:44:43.000"/>
        <d v="2019-01-10T22:20:59.000"/>
        <d v="2019-01-07T19:54:38.000"/>
        <d v="2019-01-08T16:17:59.000"/>
        <d v="2019-01-09T23:29:06.000"/>
        <d v="2019-01-17T21:30:11.000"/>
        <d v="2019-01-17T21:52:25.000"/>
        <d v="2019-01-17T20:01:14.000"/>
        <d v="2019-01-18T00:15:06.000"/>
        <d v="2019-01-18T00:20:56.000"/>
        <d v="2019-01-18T18:23:16.000"/>
        <d v="2019-01-18T18:27:03.000"/>
        <d v="2019-01-08T19:27:28.000"/>
        <d v="2019-01-07T21:23:59.000"/>
        <d v="2019-01-05T05:43:44.000"/>
        <d v="2019-01-02T22:11:54.000"/>
        <d v="2019-01-07T21:24:51.000"/>
        <d v="2019-01-09T20:00:54.000"/>
        <d v="2019-01-10T22:00:48.000"/>
        <d v="2019-01-11T20:01:22.000"/>
        <d v="2019-01-12T22:00:25.000"/>
        <d v="2019-01-15T20:01:08.000"/>
        <d v="2019-01-06T03:59:22.000"/>
        <d v="2019-01-06T04:00:05.000"/>
        <d v="2019-01-16T20:27:45.000"/>
        <d v="2019-01-18T01:01:53.000"/>
        <d v="2019-01-18T23:29:14.000"/>
        <d v="2019-01-18T23:30:05.000"/>
        <d v="2019-01-03T01:00:25.000"/>
        <d v="2019-01-05T23:00:20.000"/>
        <d v="2019-01-06T17:00:50.000"/>
        <d v="2019-01-07T23:00:40.000"/>
        <d v="2019-01-09T01:00:34.000"/>
        <d v="2019-01-10T02:00:21.000"/>
        <d v="2019-01-12T17:01:12.000"/>
        <d v="2019-01-13T18:00:40.000"/>
        <d v="2019-01-14T22:00:54.000"/>
        <d v="2019-01-16T01:00:38.000"/>
        <d v="2019-01-17T00:00:35.000"/>
        <d v="2019-01-18T00:00:41.000"/>
        <d v="2019-01-18T20:01:21.000"/>
        <d v="2019-01-19T00:38:56.000"/>
      </sharedItems>
      <fieldGroup par="66" base="22">
        <rangePr groupBy="hours" autoEnd="1" autoStart="1" startDate="2018-12-30T08:19:22.000" endDate="2019-01-19T00:38:56.000"/>
        <groupItems count="26">
          <s v="&lt;12/30/2018"/>
          <s v="12 AM"/>
          <s v="1 AM"/>
          <s v="2 AM"/>
          <s v="3 AM"/>
          <s v="4 AM"/>
          <s v="5 AM"/>
          <s v="6 AM"/>
          <s v="7 AM"/>
          <s v="8 AM"/>
          <s v="9 AM"/>
          <s v="10 AM"/>
          <s v="11 AM"/>
          <s v="12 PM"/>
          <s v="1 PM"/>
          <s v="2 PM"/>
          <s v="3 PM"/>
          <s v="4 PM"/>
          <s v="5 PM"/>
          <s v="6 PM"/>
          <s v="7 PM"/>
          <s v="8 PM"/>
          <s v="9 PM"/>
          <s v="10 PM"/>
          <s v="11 PM"/>
          <s v="&gt;1/1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30T08:19:22.000" endDate="2019-01-19T00:38:56.000"/>
        <groupItems count="368">
          <s v="&lt;12/3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19"/>
        </groupItems>
      </fieldGroup>
    </cacheField>
    <cacheField name="Months" databaseField="0">
      <sharedItems containsMixedTypes="0" count="0"/>
      <fieldGroup base="22">
        <rangePr groupBy="months" autoEnd="1" autoStart="1" startDate="2018-12-30T08:19:22.000" endDate="2019-01-19T00:38:56.000"/>
        <groupItems count="14">
          <s v="&lt;12/30/2018"/>
          <s v="Jan"/>
          <s v="Feb"/>
          <s v="Mar"/>
          <s v="Apr"/>
          <s v="May"/>
          <s v="Jun"/>
          <s v="Jul"/>
          <s v="Aug"/>
          <s v="Sep"/>
          <s v="Oct"/>
          <s v="Nov"/>
          <s v="Dec"/>
          <s v="&gt;1/19/2019"/>
        </groupItems>
      </fieldGroup>
    </cacheField>
    <cacheField name="Years" databaseField="0">
      <sharedItems containsMixedTypes="0" count="0"/>
      <fieldGroup base="22">
        <rangePr groupBy="years" autoEnd="1" autoStart="1" startDate="2018-12-30T08:19:22.000" endDate="2019-01-19T00:38:56.000"/>
        <groupItems count="4">
          <s v="&lt;12/30/2018"/>
          <s v="2018"/>
          <s v="2019"/>
          <s v="&gt;1/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mmataxman"/>
    <s v="skvi_official"/>
    <m/>
    <m/>
    <m/>
    <m/>
    <m/>
    <m/>
    <m/>
    <m/>
    <s v="No"/>
    <n v="3"/>
    <m/>
    <m/>
    <x v="0"/>
    <d v="2019-01-05T18:12:04.000"/>
    <s v="RT @LASTSAMURAIUFC: Thereâ€™s always an opening somewhere... _x000a_@gfuelenergy _x000a_@defensesoap _x000a_@defendhawaii _x000a_@virusintl _x000a_@skvi_official _x000a_@asicsâ€¦"/>
    <m/>
    <m/>
    <x v="0"/>
    <m/>
    <s v="http://pbs.twimg.com/profile_images/971280882735689728/bA8pC2TP_normal.jpg"/>
    <x v="0"/>
    <s v="https://twitter.com/#!/mmataxman/status/1081614322072092672"/>
    <m/>
    <m/>
    <s v="1081614322072092672"/>
    <m/>
    <b v="0"/>
    <n v="0"/>
    <s v=""/>
    <b v="0"/>
    <s v="en"/>
    <m/>
    <s v=""/>
    <b v="0"/>
    <n v="2"/>
    <s v="1080587513876570113"/>
    <s v="Twitter for iPhone"/>
    <b v="0"/>
    <s v="1080587513876570113"/>
    <s v="Tweet"/>
    <n v="0"/>
    <n v="0"/>
    <m/>
    <m/>
    <m/>
    <m/>
    <m/>
    <m/>
    <m/>
    <m/>
    <n v="1"/>
    <s v="2"/>
    <s v="2"/>
    <m/>
    <m/>
    <m/>
    <m/>
    <m/>
    <m/>
    <m/>
    <m/>
    <m/>
  </r>
  <r>
    <s v="tracywh96168104"/>
    <s v="mslynnchen"/>
    <m/>
    <m/>
    <m/>
    <m/>
    <m/>
    <m/>
    <m/>
    <m/>
    <s v="No"/>
    <n v="9"/>
    <m/>
    <m/>
    <x v="1"/>
    <d v="2019-01-06T17:53:41.000"/>
    <s v="@MsLynnChen @milkandeggscom Lol! omg the bubbles, though....."/>
    <m/>
    <m/>
    <x v="0"/>
    <m/>
    <s v="http://pbs.twimg.com/profile_images/1080813683750518784/vFUFD-d6_normal.jpg"/>
    <x v="1"/>
    <s v="https://twitter.com/#!/tracywh96168104/status/1081972085314998274"/>
    <m/>
    <m/>
    <s v="1081972085314998274"/>
    <s v="1080488607649980416"/>
    <b v="0"/>
    <n v="0"/>
    <s v="2115801"/>
    <b v="0"/>
    <s v="en"/>
    <m/>
    <s v=""/>
    <b v="0"/>
    <n v="0"/>
    <s v=""/>
    <s v="Twitter for Android"/>
    <b v="0"/>
    <s v="1080488607649980416"/>
    <s v="Tweet"/>
    <n v="0"/>
    <n v="0"/>
    <m/>
    <m/>
    <m/>
    <m/>
    <m/>
    <m/>
    <m/>
    <m/>
    <n v="1"/>
    <s v="14"/>
    <s v="14"/>
    <m/>
    <m/>
    <m/>
    <m/>
    <m/>
    <m/>
    <m/>
    <m/>
    <m/>
  </r>
  <r>
    <s v="livingwithlyn"/>
    <s v="milkandeggscom"/>
    <m/>
    <m/>
    <m/>
    <m/>
    <m/>
    <m/>
    <m/>
    <m/>
    <s v="No"/>
    <n v="11"/>
    <m/>
    <m/>
    <x v="0"/>
    <d v="2019-01-07T05:17:50.000"/>
    <s v="Love my farm fresh food from @milkandeggscom LA's Online Farmer's Market.  You have to check them out! Bananas for 15Â¢ and eggs for 99Â¢ :-) https://t.co/xwdetHvCSz"/>
    <s v="https://milkandeggs.com/"/>
    <s v="milkandeggs.com"/>
    <x v="0"/>
    <m/>
    <s v="http://pbs.twimg.com/profile_images/644546861492146176/qwhl30AH_normal.jpg"/>
    <x v="2"/>
    <s v="https://twitter.com/#!/livingwithlyn/status/1082144256075001858"/>
    <m/>
    <m/>
    <s v="1082144256075001858"/>
    <m/>
    <b v="0"/>
    <n v="1"/>
    <s v=""/>
    <b v="0"/>
    <s v="en"/>
    <m/>
    <s v=""/>
    <b v="0"/>
    <n v="0"/>
    <s v=""/>
    <s v="Twitter for iPhone"/>
    <b v="0"/>
    <s v="1082144256075001858"/>
    <s v="Tweet"/>
    <n v="0"/>
    <n v="0"/>
    <m/>
    <m/>
    <m/>
    <m/>
    <m/>
    <m/>
    <m/>
    <m/>
    <n v="1"/>
    <s v="1"/>
    <s v="1"/>
    <n v="2"/>
    <n v="8.333333333333334"/>
    <n v="0"/>
    <n v="0"/>
    <n v="0"/>
    <n v="0"/>
    <n v="22"/>
    <n v="91.66666666666667"/>
    <n v="24"/>
  </r>
  <r>
    <s v="tintinbeligan"/>
    <s v="milkandeggscom"/>
    <m/>
    <m/>
    <m/>
    <m/>
    <m/>
    <m/>
    <m/>
    <m/>
    <s v="No"/>
    <n v="12"/>
    <m/>
    <m/>
    <x v="0"/>
    <d v="2019-01-06T06:29:45.000"/>
    <s v="Loving my Atlantic Char from @milkandeggscom. All I needed to make this delicious beauty was add some thyme, rosemary, Himalayan salt, supreme pepper and basil oliveâ€¦ https://t.co/BemMd9Tjok"/>
    <s v="https://www.instagram.com/p/BsSHhURFmVj/?utm_source=ig_twitter_share&amp;igshid=1aj3zhbtnh87"/>
    <s v="instagram.com"/>
    <x v="0"/>
    <m/>
    <s v="http://pbs.twimg.com/profile_images/847425189247827968/IG829F3d_normal.jpg"/>
    <x v="3"/>
    <s v="https://twitter.com/#!/tintinbeligan/status/1081799965024894976"/>
    <m/>
    <m/>
    <s v="1081799965024894976"/>
    <m/>
    <b v="0"/>
    <n v="0"/>
    <s v=""/>
    <b v="0"/>
    <s v="en"/>
    <m/>
    <s v=""/>
    <b v="0"/>
    <n v="0"/>
    <s v=""/>
    <s v="Instagram"/>
    <b v="0"/>
    <s v="1081799965024894976"/>
    <s v="Tweet"/>
    <n v="0"/>
    <n v="0"/>
    <m/>
    <m/>
    <m/>
    <m/>
    <m/>
    <m/>
    <m/>
    <m/>
    <n v="2"/>
    <s v="1"/>
    <s v="1"/>
    <n v="4"/>
    <n v="15.384615384615385"/>
    <n v="0"/>
    <n v="0"/>
    <n v="0"/>
    <n v="0"/>
    <n v="22"/>
    <n v="84.61538461538461"/>
    <n v="26"/>
  </r>
  <r>
    <s v="tintinbeligan"/>
    <s v="milkandeggscom"/>
    <m/>
    <m/>
    <m/>
    <m/>
    <m/>
    <m/>
    <m/>
    <m/>
    <s v="No"/>
    <n v="13"/>
    <m/>
    <m/>
    <x v="0"/>
    <d v="2019-01-08T02:44:35.000"/>
    <s v="I was thrilled to see that @milkandeggscom carried Korean Short Rib. Itâ€™s definitely a nice 1/4 cut. It was so easy to make. I just added some Korean BBQ sauce and baked it for 15 mins atâ€¦ https://t.co/gB5YgJa9Xw"/>
    <s v="https://www.instagram.com/p/BsW3WOAFUgc/?utm_source=ig_twitter_share&amp;igshid=s4i6tej232c"/>
    <s v="instagram.com"/>
    <x v="0"/>
    <m/>
    <s v="http://pbs.twimg.com/profile_images/847425189247827968/IG829F3d_normal.jpg"/>
    <x v="4"/>
    <s v="https://twitter.com/#!/tintinbeligan/status/1082468076879298562"/>
    <m/>
    <m/>
    <s v="1082468076879298562"/>
    <m/>
    <b v="0"/>
    <n v="0"/>
    <s v=""/>
    <b v="0"/>
    <s v="en"/>
    <m/>
    <s v=""/>
    <b v="0"/>
    <n v="0"/>
    <s v=""/>
    <s v="Instagram"/>
    <b v="0"/>
    <s v="1082468076879298562"/>
    <s v="Tweet"/>
    <n v="0"/>
    <n v="0"/>
    <m/>
    <m/>
    <m/>
    <m/>
    <m/>
    <m/>
    <m/>
    <m/>
    <n v="2"/>
    <s v="1"/>
    <s v="1"/>
    <n v="3"/>
    <n v="7.6923076923076925"/>
    <n v="0"/>
    <n v="0"/>
    <n v="0"/>
    <n v="0"/>
    <n v="36"/>
    <n v="92.3076923076923"/>
    <n v="39"/>
  </r>
  <r>
    <s v="livefirerepublc"/>
    <s v="soseductiff"/>
    <m/>
    <m/>
    <m/>
    <m/>
    <m/>
    <m/>
    <m/>
    <m/>
    <s v="No"/>
    <n v="14"/>
    <m/>
    <m/>
    <x v="0"/>
    <d v="2019-01-08T04:51:07.000"/>
    <s v="The never-ending platter of perfectly grilled Scallops. Does life get any better??!!_x000a_._x000a_Courtesy: @soseductiff @milkandeggscom #livefirerepublic #recipe #food52 #f52grams #foodbloggers #foodlove #goodeats #igfood #homecooking #foodphotography #thehappynow #healthy #fresh #griâ€¦ https://t.co/GaXg5MSjuE"/>
    <m/>
    <m/>
    <x v="1"/>
    <s v="https://pbs.twimg.com/media/DwXP8WUXQAAzM-e.jpg"/>
    <s v="https://pbs.twimg.com/media/DwXP8WUXQAAzM-e.jpg"/>
    <x v="5"/>
    <s v="https://twitter.com/#!/livefirerepublc/status/1082499922245677057"/>
    <m/>
    <m/>
    <s v="1082499922245677057"/>
    <m/>
    <b v="0"/>
    <n v="0"/>
    <s v=""/>
    <b v="0"/>
    <s v="en"/>
    <m/>
    <s v=""/>
    <b v="0"/>
    <n v="0"/>
    <s v=""/>
    <s v="IFTTT"/>
    <b v="0"/>
    <s v="1082499922245677057"/>
    <s v="Tweet"/>
    <n v="0"/>
    <n v="0"/>
    <m/>
    <m/>
    <m/>
    <m/>
    <m/>
    <m/>
    <m/>
    <m/>
    <n v="1"/>
    <s v="13"/>
    <s v="13"/>
    <n v="4"/>
    <n v="13.333333333333334"/>
    <n v="0"/>
    <n v="0"/>
    <n v="0"/>
    <n v="0"/>
    <n v="26"/>
    <n v="86.66666666666667"/>
    <n v="30"/>
  </r>
  <r>
    <s v="christinacucina"/>
    <s v="milkandeggscom"/>
    <m/>
    <m/>
    <m/>
    <m/>
    <m/>
    <m/>
    <m/>
    <m/>
    <s v="No"/>
    <n v="16"/>
    <m/>
    <m/>
    <x v="0"/>
    <d v="2018-12-30T08:19:22.000"/>
    <s v="Start 2019 off right with simple, healthy recipes (like soups) using WHOLE ingredients. It's easy with _x000a_@milkandeggscom grocery delivery! (link: https://t.co/mIfMdSRZpl) #soup #easyrecipes #veggies #ad  (LA and OC) using code 2040 for $20 off a $40 https://t.co/7lJNFZyFq9 https://t.co/63YmAp3R8e"/>
    <s v="https://www.christinascucina.com/5-minute-lentil-soup/ https://milkandeggs.com/?utm_content=buffer148d3&amp;utm_medium=social&amp;utm_source=twitter.com&amp;utm_campaign=buffer"/>
    <s v="christinascucina.com milkandeggs.com"/>
    <x v="2"/>
    <s v="https://pbs.twimg.com/media/DvppS1PVsAE8Mge.jpg"/>
    <s v="https://pbs.twimg.com/media/DvppS1PVsAE8Mge.jpg"/>
    <x v="6"/>
    <s v="https://twitter.com/#!/christinacucina/status/1079290838063009798"/>
    <m/>
    <m/>
    <s v="1079290838063009798"/>
    <m/>
    <b v="0"/>
    <n v="24"/>
    <s v=""/>
    <b v="0"/>
    <s v="en"/>
    <m/>
    <s v=""/>
    <b v="0"/>
    <n v="16"/>
    <s v=""/>
    <s v="Twitter Lite"/>
    <b v="0"/>
    <s v="1079290838063009798"/>
    <s v="Retweet"/>
    <n v="0"/>
    <n v="0"/>
    <m/>
    <m/>
    <m/>
    <m/>
    <m/>
    <m/>
    <m/>
    <m/>
    <n v="2"/>
    <s v="12"/>
    <s v="1"/>
    <n v="4"/>
    <n v="11.428571428571429"/>
    <n v="0"/>
    <n v="0"/>
    <n v="0"/>
    <n v="0"/>
    <n v="31"/>
    <n v="88.57142857142857"/>
    <n v="35"/>
  </r>
  <r>
    <s v="christinacucina"/>
    <s v="milkandeggscom"/>
    <m/>
    <m/>
    <m/>
    <m/>
    <m/>
    <m/>
    <m/>
    <m/>
    <s v="No"/>
    <n v="17"/>
    <m/>
    <m/>
    <x v="0"/>
    <d v="2019-01-05T22:04:15.000"/>
    <s v="RT @milkandeggscom: We want to help you start the year off right. _x000a_Use code NewYear20 for $20 off your order (restrictions apply). https://â€¦"/>
    <m/>
    <m/>
    <x v="0"/>
    <m/>
    <s v="http://pbs.twimg.com/profile_images/378800000716546584/f1a10802a0f38929c2d3c763ef06d64a_normal.jpeg"/>
    <x v="7"/>
    <s v="https://twitter.com/#!/christinacucina/status/1081672751834750976"/>
    <m/>
    <m/>
    <s v="1081672751834750976"/>
    <m/>
    <b v="0"/>
    <n v="0"/>
    <s v=""/>
    <b v="0"/>
    <s v="en"/>
    <m/>
    <s v=""/>
    <b v="0"/>
    <n v="1"/>
    <s v="1080629923910508544"/>
    <s v="Twitter Lite"/>
    <b v="0"/>
    <s v="1080629923910508544"/>
    <s v="Tweet"/>
    <n v="0"/>
    <n v="0"/>
    <m/>
    <m/>
    <m/>
    <m/>
    <m/>
    <m/>
    <m/>
    <m/>
    <n v="2"/>
    <s v="12"/>
    <s v="1"/>
    <n v="1"/>
    <n v="4.545454545454546"/>
    <n v="0"/>
    <n v="0"/>
    <n v="0"/>
    <n v="0"/>
    <n v="21"/>
    <n v="95.45454545454545"/>
    <n v="22"/>
  </r>
  <r>
    <s v="miggylovesfood"/>
    <s v="christinacucina"/>
    <m/>
    <m/>
    <m/>
    <m/>
    <m/>
    <m/>
    <m/>
    <m/>
    <s v="No"/>
    <n v="18"/>
    <m/>
    <m/>
    <x v="0"/>
    <d v="2019-01-08T08:28:12.000"/>
    <s v="RT @ChristinaCucina: Start 2019 off right with simple, healthy recipes (like soups) using WHOLE ingredients. It's easy with _x000a_@milkandeggscoâ€¦"/>
    <m/>
    <m/>
    <x v="0"/>
    <m/>
    <s v="http://pbs.twimg.com/profile_images/1021969269125513218/wnkpYdQi_normal.jpg"/>
    <x v="8"/>
    <s v="https://twitter.com/#!/miggylovesfood/status/1082554552166039552"/>
    <m/>
    <m/>
    <s v="1082554552166039552"/>
    <m/>
    <b v="0"/>
    <n v="0"/>
    <s v=""/>
    <b v="0"/>
    <s v="en"/>
    <m/>
    <s v=""/>
    <b v="0"/>
    <n v="16"/>
    <s v="1079290838063009798"/>
    <s v="Twitter Web Client"/>
    <b v="0"/>
    <s v="1079290838063009798"/>
    <s v="Tweet"/>
    <n v="0"/>
    <n v="0"/>
    <m/>
    <m/>
    <m/>
    <m/>
    <m/>
    <m/>
    <m/>
    <m/>
    <n v="1"/>
    <s v="12"/>
    <s v="12"/>
    <n v="4"/>
    <n v="21.05263157894737"/>
    <n v="0"/>
    <n v="0"/>
    <n v="0"/>
    <n v="0"/>
    <n v="15"/>
    <n v="78.94736842105263"/>
    <n v="19"/>
  </r>
  <r>
    <s v="grimydiapers"/>
    <s v="milkandeggscom"/>
    <m/>
    <m/>
    <m/>
    <m/>
    <m/>
    <m/>
    <m/>
    <m/>
    <s v="No"/>
    <n v="19"/>
    <m/>
    <m/>
    <x v="0"/>
    <d v="2019-01-08T17:57:57.000"/>
    <s v="GIVEAWAY!_x000a__x000a_That look she gives when she not only drank all of her milk, but Daddyâ€™s milk too! _x000a_Iâ€™m giving away a $100 gift card to  @milkandeggscom. If youâ€™re in the Los Angeles / Orange County areas, I canâ€™t tell you how awesome this online grocery servâ€¦ https://t.co/SvA1mtIvB6 https://t.co/91DoH7wZfw"/>
    <s v="https://www.instagram.com/p/BsYZEtMgM46/"/>
    <s v="instagram.com"/>
    <x v="0"/>
    <s v="https://pbs.twimg.com/media/DwaECHtWoAM4hlS.jpg"/>
    <s v="https://pbs.twimg.com/media/DwaECHtWoAM4hlS.jpg"/>
    <x v="9"/>
    <s v="https://twitter.com/#!/grimydiapers/status/1082697933491978241"/>
    <m/>
    <m/>
    <s v="1082697933491978241"/>
    <m/>
    <b v="0"/>
    <n v="0"/>
    <s v=""/>
    <b v="0"/>
    <s v="en"/>
    <m/>
    <s v=""/>
    <b v="0"/>
    <n v="0"/>
    <s v=""/>
    <s v="IFTTT"/>
    <b v="0"/>
    <s v="1082697933491978241"/>
    <s v="Tweet"/>
    <n v="0"/>
    <n v="0"/>
    <m/>
    <m/>
    <m/>
    <m/>
    <m/>
    <m/>
    <m/>
    <m/>
    <n v="1"/>
    <s v="1"/>
    <s v="1"/>
    <n v="1"/>
    <n v="2"/>
    <n v="0"/>
    <n v="0"/>
    <n v="0"/>
    <n v="0"/>
    <n v="49"/>
    <n v="98"/>
    <n v="50"/>
  </r>
  <r>
    <s v="powerlevelpro"/>
    <s v="milkandeggscom"/>
    <m/>
    <m/>
    <m/>
    <m/>
    <m/>
    <m/>
    <m/>
    <m/>
    <s v="No"/>
    <n v="20"/>
    <m/>
    <m/>
    <x v="0"/>
    <d v="2019-01-08T19:09:05.000"/>
    <s v="RT @geekyglamorous: Pretty damn proud of my GG themed bento using ingredients from @milkandeggscom. ðŸ˜‹ðŸŽ®ðŸ± https://t.co/yI3U7URDtJ"/>
    <m/>
    <m/>
    <x v="0"/>
    <s v="https://pbs.twimg.com/media/DwaRKGUUUAApiBI.jpg"/>
    <s v="https://pbs.twimg.com/media/DwaRKGUUUAApiBI.jpg"/>
    <x v="10"/>
    <s v="https://twitter.com/#!/powerlevelpro/status/1082715834173149189"/>
    <m/>
    <m/>
    <s v="1082715834173149189"/>
    <m/>
    <b v="0"/>
    <n v="0"/>
    <s v=""/>
    <b v="0"/>
    <s v="en"/>
    <m/>
    <s v=""/>
    <b v="0"/>
    <n v="1"/>
    <s v="1082712366775623681"/>
    <s v="Twitter Web Client"/>
    <b v="0"/>
    <s v="1082712366775623681"/>
    <s v="Tweet"/>
    <n v="0"/>
    <n v="0"/>
    <m/>
    <m/>
    <m/>
    <m/>
    <m/>
    <m/>
    <m/>
    <m/>
    <n v="1"/>
    <s v="1"/>
    <s v="1"/>
    <m/>
    <m/>
    <m/>
    <m/>
    <m/>
    <m/>
    <m/>
    <m/>
    <m/>
  </r>
  <r>
    <s v="forkinaussiepie"/>
    <s v="milkandeggscom"/>
    <m/>
    <m/>
    <m/>
    <m/>
    <m/>
    <m/>
    <m/>
    <m/>
    <s v="No"/>
    <n v="22"/>
    <m/>
    <m/>
    <x v="0"/>
    <d v="2019-01-08T19:40:13.000"/>
    <s v="Aussie Pies at any time ðŸ™Œ Shipping nationwide through @golbelly or if you're an LA/OC local check out @milkandeggscom for grocery delivery! #howsyapie @ Los Angeles, California https://t.co/ljq3lgzcYV"/>
    <s v="https://www.instagram.com/p/BsYriSghcqI/?utm_source=ig_twitter_share&amp;igshid=1k9fa51xd8zeu"/>
    <s v="instagram.com"/>
    <x v="3"/>
    <m/>
    <s v="http://pbs.twimg.com/profile_images/733776132084879360/nO4g6Pc8_normal.jpg"/>
    <x v="11"/>
    <s v="https://twitter.com/#!/forkinaussiepie/status/1082723671427313664"/>
    <n v="34.0522"/>
    <n v="-118.243"/>
    <s v="1082723671427313664"/>
    <m/>
    <b v="0"/>
    <n v="3"/>
    <s v=""/>
    <b v="0"/>
    <s v="en"/>
    <m/>
    <s v=""/>
    <b v="0"/>
    <n v="0"/>
    <s v=""/>
    <s v="Instagram"/>
    <b v="0"/>
    <s v="1082723671427313664"/>
    <s v="Tweet"/>
    <n v="0"/>
    <n v="0"/>
    <s v="-118.668404,33.704538 _x000a_-118.155409,33.704538 _x000a_-118.155409,34.337041 _x000a_-118.668404,34.337041"/>
    <s v="United States"/>
    <s v="US"/>
    <s v="Los Angeles, CA"/>
    <s v="3b77caf94bfc81fe"/>
    <s v="Los Angeles"/>
    <s v="city"/>
    <s v="https://api.twitter.com/1.1/geo/id/3b77caf94bfc81fe.json"/>
    <n v="1"/>
    <s v="1"/>
    <s v="1"/>
    <n v="0"/>
    <n v="0"/>
    <n v="0"/>
    <n v="0"/>
    <n v="0"/>
    <n v="0"/>
    <n v="28"/>
    <n v="100"/>
    <n v="28"/>
  </r>
  <r>
    <s v="naturalysweetrd"/>
    <s v="milkandeggscom"/>
    <m/>
    <m/>
    <m/>
    <m/>
    <m/>
    <m/>
    <m/>
    <m/>
    <s v="No"/>
    <n v="23"/>
    <m/>
    <m/>
    <x v="0"/>
    <d v="2019-01-08T20:09:55.000"/>
    <s v="New year, new breakfast ðŸ³... almost! I had raspberries left from my @milkandeggscom delivery ðŸšš and thought Iâ€™d bring back the chia pudding! Usually Iâ€™ll make it with any of the tasty andâ€¦ https://t.co/EAfm7XWfuP"/>
    <s v="https://www.instagram.com/p/BsYu92KABaH/?utm_source=ig_twitter_share&amp;igshid=hb2bvc75vzf1"/>
    <s v="instagram.com"/>
    <x v="0"/>
    <m/>
    <s v="http://pbs.twimg.com/profile_images/683443584457023489/8dLuCpXk_normal.jpg"/>
    <x v="12"/>
    <s v="https://twitter.com/#!/naturalysweetrd/status/1082731144108478465"/>
    <m/>
    <m/>
    <s v="1082731144108478465"/>
    <m/>
    <b v="0"/>
    <n v="0"/>
    <s v=""/>
    <b v="0"/>
    <s v="en"/>
    <m/>
    <s v=""/>
    <b v="0"/>
    <n v="0"/>
    <s v=""/>
    <s v="Instagram"/>
    <b v="0"/>
    <s v="1082731144108478465"/>
    <s v="Tweet"/>
    <n v="0"/>
    <n v="0"/>
    <m/>
    <m/>
    <m/>
    <m/>
    <m/>
    <m/>
    <m/>
    <m/>
    <n v="1"/>
    <s v="1"/>
    <s v="1"/>
    <n v="0"/>
    <n v="0"/>
    <n v="0"/>
    <n v="0"/>
    <n v="0"/>
    <n v="0"/>
    <n v="35"/>
    <n v="100"/>
    <n v="35"/>
  </r>
  <r>
    <s v="ketofyme"/>
    <s v="matchalove"/>
    <m/>
    <m/>
    <m/>
    <m/>
    <m/>
    <m/>
    <m/>
    <m/>
    <s v="No"/>
    <n v="24"/>
    <m/>
    <m/>
    <x v="0"/>
    <d v="2019-01-08T02:28:51.000"/>
    <s v="#OMAD double double protein style burger (no special sauce) from inandout and a side salad from @wendys and @matchalove unsweetened cold brew matcha from @milkandeggscom â™¥ï¸ I love thisâ€¦ https://t.co/EwCREUn25p"/>
    <s v="https://www.instagram.com/p/BsW1i0RgHBE/?utm_source=ig_twitter_share&amp;igshid=1a04ous9i1o63"/>
    <s v="instagram.com"/>
    <x v="4"/>
    <m/>
    <s v="http://pbs.twimg.com/profile_images/1047981023051440128/yy7cSz9K_normal.jpg"/>
    <x v="13"/>
    <s v="https://twitter.com/#!/ketofyme/status/1082464119251501056"/>
    <m/>
    <m/>
    <s v="1082464119251501056"/>
    <m/>
    <b v="0"/>
    <n v="0"/>
    <s v=""/>
    <b v="0"/>
    <s v="en"/>
    <m/>
    <s v=""/>
    <b v="0"/>
    <n v="0"/>
    <s v=""/>
    <s v="Instagram"/>
    <b v="0"/>
    <s v="1082464119251501056"/>
    <s v="Tweet"/>
    <n v="0"/>
    <n v="0"/>
    <m/>
    <m/>
    <m/>
    <m/>
    <m/>
    <m/>
    <m/>
    <m/>
    <n v="1"/>
    <s v="9"/>
    <s v="9"/>
    <m/>
    <m/>
    <m/>
    <m/>
    <m/>
    <m/>
    <m/>
    <m/>
    <m/>
  </r>
  <r>
    <s v="ketofyme"/>
    <s v="milkandeggscom"/>
    <m/>
    <m/>
    <m/>
    <m/>
    <m/>
    <m/>
    <m/>
    <m/>
    <s v="No"/>
    <n v="27"/>
    <m/>
    <m/>
    <x v="0"/>
    <d v="2019-01-08T23:40:14.000"/>
    <s v="Keto Grocery Haul from @milkandeggscom â™¥ï¸ Hereâ€™s what I got! This will last about 3 weeks (but the condiments usually last a lot longer). We eat a lot of eggs ðŸ³ ðŸ˜… Rylan loves eggs. Iâ€™mâ€¦ https://t.co/fivSU7IDjo"/>
    <s v="https://www.instagram.com/p/BsZHBESAlHR/?utm_source=ig_twitter_share&amp;igshid=6ktau19ksfcd"/>
    <s v="instagram.com"/>
    <x v="0"/>
    <m/>
    <s v="http://pbs.twimg.com/profile_images/1047981023051440128/yy7cSz9K_normal.jpg"/>
    <x v="14"/>
    <s v="https://twitter.com/#!/ketofyme/status/1082784070608789504"/>
    <m/>
    <m/>
    <s v="1082784070608789504"/>
    <m/>
    <b v="0"/>
    <n v="0"/>
    <s v=""/>
    <b v="0"/>
    <s v="en"/>
    <m/>
    <s v=""/>
    <b v="0"/>
    <n v="0"/>
    <s v=""/>
    <s v="Instagram"/>
    <b v="0"/>
    <s v="1082784070608789504"/>
    <s v="Tweet"/>
    <n v="0"/>
    <n v="0"/>
    <m/>
    <m/>
    <m/>
    <m/>
    <m/>
    <m/>
    <m/>
    <m/>
    <n v="2"/>
    <s v="9"/>
    <s v="1"/>
    <n v="1"/>
    <n v="2.5641025641025643"/>
    <n v="0"/>
    <n v="0"/>
    <n v="0"/>
    <n v="0"/>
    <n v="38"/>
    <n v="97.43589743589743"/>
    <n v="39"/>
  </r>
  <r>
    <s v="curiousjoi"/>
    <s v="milkandeggscom"/>
    <m/>
    <m/>
    <m/>
    <m/>
    <m/>
    <m/>
    <m/>
    <m/>
    <s v="No"/>
    <n v="28"/>
    <m/>
    <m/>
    <x v="0"/>
    <d v="2019-01-08T18:58:46.000"/>
    <s v="@geekyglamorous @milkandeggscom Cute and heathy!"/>
    <m/>
    <m/>
    <x v="0"/>
    <m/>
    <s v="http://pbs.twimg.com/profile_images/1056465297580806144/jKnlBPuK_normal.jpg"/>
    <x v="15"/>
    <s v="https://twitter.com/#!/curiousjoi/status/1082713239857684481"/>
    <m/>
    <m/>
    <s v="1082713239857684481"/>
    <s v="1082712366775623681"/>
    <b v="0"/>
    <n v="1"/>
    <s v="345775985"/>
    <b v="0"/>
    <s v="en"/>
    <m/>
    <s v=""/>
    <b v="0"/>
    <n v="0"/>
    <s v=""/>
    <s v="Twitter for iPhone"/>
    <b v="0"/>
    <s v="1082712366775623681"/>
    <s v="Tweet"/>
    <n v="0"/>
    <n v="0"/>
    <m/>
    <m/>
    <m/>
    <m/>
    <m/>
    <m/>
    <m/>
    <m/>
    <n v="1"/>
    <s v="1"/>
    <s v="1"/>
    <m/>
    <m/>
    <m/>
    <m/>
    <m/>
    <m/>
    <m/>
    <m/>
    <m/>
  </r>
  <r>
    <s v="geekyglamorous"/>
    <s v="curiousjoi"/>
    <m/>
    <m/>
    <m/>
    <m/>
    <m/>
    <m/>
    <m/>
    <m/>
    <s v="Yes"/>
    <n v="30"/>
    <m/>
    <m/>
    <x v="1"/>
    <d v="2019-01-08T21:14:51.000"/>
    <s v="@curiousjoi @milkandeggscom A life motto. ðŸ’–"/>
    <m/>
    <m/>
    <x v="0"/>
    <m/>
    <s v="http://pbs.twimg.com/profile_images/1069753081150074880/eATv9xSB_normal.jpg"/>
    <x v="16"/>
    <s v="https://twitter.com/#!/geekyglamorous/status/1082747483975872513"/>
    <m/>
    <m/>
    <s v="1082747483975872513"/>
    <s v="1082713239857684481"/>
    <b v="0"/>
    <n v="1"/>
    <s v="17770551"/>
    <b v="0"/>
    <s v="en"/>
    <m/>
    <s v=""/>
    <b v="0"/>
    <n v="0"/>
    <s v=""/>
    <s v="Twitter for iPhone"/>
    <b v="0"/>
    <s v="1082713239857684481"/>
    <s v="Tweet"/>
    <n v="0"/>
    <n v="0"/>
    <s v="-118.668404,33.704538 _x000a_-118.155409,33.704538 _x000a_-118.155409,34.337041 _x000a_-118.668404,34.337041"/>
    <s v="United States"/>
    <s v="US"/>
    <s v="Los Angeles, CA"/>
    <s v="3b77caf94bfc81fe"/>
    <s v="Los Angeles"/>
    <s v="city"/>
    <s v="https://api.twitter.com/1.1/geo/id/3b77caf94bfc81fe.json"/>
    <n v="1"/>
    <s v="1"/>
    <s v="1"/>
    <n v="0"/>
    <n v="0"/>
    <n v="0"/>
    <n v="0"/>
    <n v="0"/>
    <n v="0"/>
    <n v="6"/>
    <n v="100"/>
    <n v="6"/>
  </r>
  <r>
    <s v="yumewarlock"/>
    <s v="milkandeggscom"/>
    <m/>
    <m/>
    <m/>
    <m/>
    <m/>
    <m/>
    <m/>
    <m/>
    <s v="No"/>
    <n v="31"/>
    <m/>
    <m/>
    <x v="0"/>
    <d v="2019-01-09T18:17:42.000"/>
    <s v="@geekyglamorous @milkandeggscom Damn millenials and their avocado toast salads"/>
    <m/>
    <m/>
    <x v="0"/>
    <m/>
    <s v="http://pbs.twimg.com/profile_images/1054865024018087937/1xscAd4H_normal.jpg"/>
    <x v="17"/>
    <s v="https://twitter.com/#!/yumewarlock/status/1083065291733590016"/>
    <m/>
    <m/>
    <s v="1083065291733590016"/>
    <s v="1082712366775623681"/>
    <b v="0"/>
    <n v="0"/>
    <s v="345775985"/>
    <b v="0"/>
    <s v="en"/>
    <m/>
    <s v=""/>
    <b v="0"/>
    <n v="0"/>
    <s v=""/>
    <s v="Twitter for Android"/>
    <b v="0"/>
    <s v="1082712366775623681"/>
    <s v="Tweet"/>
    <n v="0"/>
    <n v="0"/>
    <m/>
    <m/>
    <m/>
    <m/>
    <m/>
    <m/>
    <m/>
    <m/>
    <n v="1"/>
    <s v="1"/>
    <s v="1"/>
    <m/>
    <m/>
    <m/>
    <m/>
    <m/>
    <m/>
    <m/>
    <m/>
    <m/>
  </r>
  <r>
    <s v="geekyglamorous"/>
    <s v="yumewarlock"/>
    <m/>
    <m/>
    <m/>
    <m/>
    <m/>
    <m/>
    <m/>
    <m/>
    <s v="Yes"/>
    <n v="33"/>
    <m/>
    <m/>
    <x v="1"/>
    <d v="2019-01-09T18:26:01.000"/>
    <s v="@yumewarlock @milkandeggscom #noshame that shit is delicious"/>
    <m/>
    <m/>
    <x v="5"/>
    <m/>
    <s v="http://pbs.twimg.com/profile_images/1069753081150074880/eATv9xSB_normal.jpg"/>
    <x v="18"/>
    <s v="https://twitter.com/#!/geekyglamorous/status/1083067383365885952"/>
    <m/>
    <m/>
    <s v="1083067383365885952"/>
    <s v="1083065291733590016"/>
    <b v="0"/>
    <n v="1"/>
    <s v="24051414"/>
    <b v="0"/>
    <s v="en"/>
    <m/>
    <s v=""/>
    <b v="0"/>
    <n v="0"/>
    <s v=""/>
    <s v="Twitter for iPhone"/>
    <b v="0"/>
    <s v="1083065291733590016"/>
    <s v="Tweet"/>
    <n v="0"/>
    <n v="0"/>
    <s v="-118.668404,33.704538 _x000a_-118.155409,33.704538 _x000a_-118.155409,34.337041 _x000a_-118.668404,34.337041"/>
    <s v="United States"/>
    <s v="US"/>
    <s v="Los Angeles, CA"/>
    <s v="3b77caf94bfc81fe"/>
    <s v="Los Angeles"/>
    <s v="city"/>
    <s v="https://api.twitter.com/1.1/geo/id/3b77caf94bfc81fe.json"/>
    <n v="1"/>
    <s v="1"/>
    <s v="1"/>
    <n v="1"/>
    <n v="14.285714285714286"/>
    <n v="1"/>
    <n v="14.285714285714286"/>
    <n v="0"/>
    <n v="0"/>
    <n v="5"/>
    <n v="71.42857142857143"/>
    <n v="7"/>
  </r>
  <r>
    <s v="geekyglamorous"/>
    <s v="milkandeggscom"/>
    <m/>
    <m/>
    <m/>
    <m/>
    <m/>
    <m/>
    <m/>
    <m/>
    <s v="No"/>
    <n v="34"/>
    <m/>
    <m/>
    <x v="0"/>
    <d v="2019-01-08T18:55:18.000"/>
    <s v="Pretty damn proud of my GG themed bento using ingredients from @milkandeggscom. ðŸ˜‹ðŸŽ®ðŸ± https://t.co/yI3U7URDtJ"/>
    <m/>
    <m/>
    <x v="0"/>
    <s v="https://pbs.twimg.com/media/DwaRKGUUUAApiBI.jpg"/>
    <s v="https://pbs.twimg.com/media/DwaRKGUUUAApiBI.jpg"/>
    <x v="19"/>
    <s v="https://twitter.com/#!/geekyglamorous/status/1082712366775623681"/>
    <m/>
    <m/>
    <s v="1082712366775623681"/>
    <m/>
    <b v="0"/>
    <n v="14"/>
    <s v=""/>
    <b v="0"/>
    <s v="en"/>
    <m/>
    <s v=""/>
    <b v="0"/>
    <n v="1"/>
    <s v=""/>
    <s v="Twitter for iPhone"/>
    <b v="0"/>
    <s v="1082712366775623681"/>
    <s v="Tweet"/>
    <n v="0"/>
    <n v="0"/>
    <s v="-118.668404,33.704538 _x000a_-118.155409,33.704538 _x000a_-118.155409,34.337041 _x000a_-118.668404,34.337041"/>
    <s v="United States"/>
    <s v="US"/>
    <s v="Los Angeles, CA"/>
    <s v="3b77caf94bfc81fe"/>
    <s v="Los Angeles"/>
    <s v="city"/>
    <s v="https://api.twitter.com/1.1/geo/id/3b77caf94bfc81fe.json"/>
    <n v="3"/>
    <s v="1"/>
    <s v="1"/>
    <n v="2"/>
    <n v="13.333333333333334"/>
    <n v="1"/>
    <n v="6.666666666666667"/>
    <n v="0"/>
    <n v="0"/>
    <n v="12"/>
    <n v="80"/>
    <n v="15"/>
  </r>
  <r>
    <s v="thomasgouard"/>
    <s v="irongirlnadia"/>
    <m/>
    <m/>
    <m/>
    <m/>
    <m/>
    <m/>
    <m/>
    <m/>
    <s v="No"/>
    <n v="37"/>
    <m/>
    <m/>
    <x v="0"/>
    <d v="2019-01-09T23:33:49.000"/>
    <s v="RT @IrongirlNadia: Carboloading isn’t important the night before. How you fuel the entire week before as you taper is important. Be mindful…"/>
    <m/>
    <m/>
    <x v="0"/>
    <m/>
    <s v="http://pbs.twimg.com/profile_images/895425095723823105/rn8Gs_7J_normal.jpg"/>
    <x v="20"/>
    <s v="https://twitter.com/#!/thomasgouard/status/1083144844384616448"/>
    <m/>
    <m/>
    <s v="1083144844384616448"/>
    <m/>
    <b v="0"/>
    <n v="0"/>
    <s v=""/>
    <b v="0"/>
    <s v="en"/>
    <m/>
    <s v=""/>
    <b v="0"/>
    <n v="1"/>
    <s v="1083143656847040517"/>
    <s v="Twitter for Android"/>
    <b v="0"/>
    <s v="1083143656847040517"/>
    <s v="Tweet"/>
    <n v="0"/>
    <n v="0"/>
    <m/>
    <m/>
    <m/>
    <m/>
    <m/>
    <m/>
    <m/>
    <m/>
    <n v="1"/>
    <s v="3"/>
    <s v="3"/>
    <n v="2"/>
    <n v="8.695652173913043"/>
    <n v="0"/>
    <n v="0"/>
    <n v="0"/>
    <n v="0"/>
    <n v="21"/>
    <n v="91.30434782608695"/>
    <n v="23"/>
  </r>
  <r>
    <s v="la_foodiegirl"/>
    <s v="milkandeggscom"/>
    <m/>
    <m/>
    <m/>
    <m/>
    <m/>
    <m/>
    <m/>
    <m/>
    <s v="No"/>
    <n v="38"/>
    <m/>
    <m/>
    <x v="0"/>
    <d v="2019-01-10T05:48:04.000"/>
    <s v="How many of you love seeing grill marks on your veggies?? Get $15 of $30 using my code: lafoodiegirl @milkandeggscom https://t.co/kHFe7Fu0vg"/>
    <m/>
    <m/>
    <x v="0"/>
    <s v="https://pbs.twimg.com/ext_tw_video_thumb/1083239010430939136/pu/img/O8XrXymD5FyZQ1xr.jpg"/>
    <s v="https://pbs.twimg.com/ext_tw_video_thumb/1083239010430939136/pu/img/O8XrXymD5FyZQ1xr.jpg"/>
    <x v="21"/>
    <s v="https://twitter.com/#!/la_foodiegirl/status/1083239029791907840"/>
    <m/>
    <m/>
    <s v="1083239029791907840"/>
    <m/>
    <b v="0"/>
    <n v="0"/>
    <s v=""/>
    <b v="0"/>
    <s v="en"/>
    <m/>
    <s v=""/>
    <b v="0"/>
    <n v="0"/>
    <s v=""/>
    <s v="Twitter for iPhone"/>
    <b v="0"/>
    <s v="1083239029791907840"/>
    <s v="Tweet"/>
    <n v="0"/>
    <n v="0"/>
    <s v="-118.25819849967957,34.049725970782816 _x000a_-118.25819849967957,34.049725970782816 _x000a_-118.25819849967957,34.049725970782816 _x000a_-118.25819849967957,34.049725970782816"/>
    <s v="United States"/>
    <s v="US"/>
    <s v="InterContinental Los Angeles Downtown"/>
    <s v="0bfb394e0e54d000"/>
    <s v="InterContinental Los Angeles Downtown"/>
    <s v="poi"/>
    <s v="https://api.twitter.com/1.1/geo/id/0bfb394e0e54d000.json"/>
    <n v="1"/>
    <s v="1"/>
    <s v="1"/>
    <n v="1"/>
    <n v="5"/>
    <n v="0"/>
    <n v="0"/>
    <n v="0"/>
    <n v="0"/>
    <n v="19"/>
    <n v="95"/>
    <n v="20"/>
  </r>
  <r>
    <s v="hsuerica"/>
    <s v="milkandeggscom"/>
    <m/>
    <m/>
    <m/>
    <m/>
    <m/>
    <m/>
    <m/>
    <m/>
    <s v="No"/>
    <n v="39"/>
    <m/>
    <m/>
    <x v="0"/>
    <d v="2019-01-10T18:30:45.000"/>
    <s v="Love my farm fresh food from @milkandeggscom LA's Online Farmer's Market.  You have to check them out! Bananas for 15¢ and eggs for 99¢ :-) https://t.co/zlyaPA9gsD"/>
    <s v="https://milkandeggs.com/"/>
    <s v="milkandeggs.com"/>
    <x v="0"/>
    <m/>
    <s v="http://abs.twimg.com/sticky/default_profile_images/default_profile_normal.png"/>
    <x v="22"/>
    <s v="https://twitter.com/#!/hsuerica/status/1083430964095643648"/>
    <m/>
    <m/>
    <s v="1083430964095643648"/>
    <m/>
    <b v="0"/>
    <n v="0"/>
    <s v=""/>
    <b v="0"/>
    <s v="en"/>
    <m/>
    <s v=""/>
    <b v="0"/>
    <n v="0"/>
    <s v=""/>
    <s v="Twitter Web Client"/>
    <b v="0"/>
    <s v="1083430964095643648"/>
    <s v="Tweet"/>
    <n v="0"/>
    <n v="0"/>
    <m/>
    <m/>
    <m/>
    <m/>
    <m/>
    <m/>
    <m/>
    <m/>
    <n v="1"/>
    <s v="1"/>
    <s v="1"/>
    <n v="2"/>
    <n v="8.333333333333334"/>
    <n v="0"/>
    <n v="0"/>
    <n v="0"/>
    <n v="0"/>
    <n v="22"/>
    <n v="91.66666666666667"/>
    <n v="24"/>
  </r>
  <r>
    <s v="basiqqbaguette"/>
    <s v="milkandeggscom"/>
    <m/>
    <m/>
    <m/>
    <m/>
    <m/>
    <m/>
    <m/>
    <m/>
    <s v="No"/>
    <n v="40"/>
    <m/>
    <m/>
    <x v="0"/>
    <d v="2019-01-10T20:02:49.000"/>
    <s v="I don’t think I’ve ever made pasta this good! Thanks to @milkandeggscom I was able to put a nice fettuccini arrabbiata 🍝Milk and Eggs makes grocery shopping much easier! Especially for… https://t.co/jpwtQNPmYd"/>
    <s v="https://www.instagram.com/p/Bsd3p5HAbZX/?utm_source=ig_twitter_share&amp;igshid=hsb486577eix"/>
    <s v="instagram.com"/>
    <x v="0"/>
    <m/>
    <s v="http://pbs.twimg.com/profile_images/1031588370135142400/LXQlBJuo_normal.jpg"/>
    <x v="23"/>
    <s v="https://twitter.com/#!/basiqqbaguette/status/1083454132986499073"/>
    <m/>
    <m/>
    <s v="1083454132986499073"/>
    <m/>
    <b v="0"/>
    <n v="0"/>
    <s v=""/>
    <b v="0"/>
    <s v="en"/>
    <m/>
    <s v=""/>
    <b v="0"/>
    <n v="0"/>
    <s v=""/>
    <s v="Instagram"/>
    <b v="0"/>
    <s v="1083454132986499073"/>
    <s v="Tweet"/>
    <n v="0"/>
    <n v="0"/>
    <m/>
    <m/>
    <m/>
    <m/>
    <m/>
    <m/>
    <m/>
    <m/>
    <n v="1"/>
    <s v="1"/>
    <s v="1"/>
    <n v="3"/>
    <n v="9.090909090909092"/>
    <n v="0"/>
    <n v="0"/>
    <n v="0"/>
    <n v="0"/>
    <n v="30"/>
    <n v="90.9090909090909"/>
    <n v="33"/>
  </r>
  <r>
    <s v="carlasnuggs"/>
    <s v="milkandeggscom"/>
    <m/>
    <m/>
    <m/>
    <m/>
    <m/>
    <m/>
    <m/>
    <m/>
    <s v="No"/>
    <n v="41"/>
    <m/>
    <m/>
    <x v="0"/>
    <d v="2019-01-10T19:27:07.000"/>
    <s v="I loved starting out 2019 with my Lucky New Year's Meal. Collard greens &amp;amp; black-eyed peas are a must. @milkandeggscom has beautiful organic collard greens and everything you need to meet your #newyearnewme goals.  _x000a__x000a_Get $15 off your order using code &quot;carlasnuggs&quot;. #sponsored https://t.co/HpzzrNUBFm"/>
    <m/>
    <m/>
    <x v="6"/>
    <s v="https://pbs.twimg.com/ext_tw_video_thumb/1083445115723476992/pu/img/aQmC3itdNzxwkN4S.jpg"/>
    <s v="https://pbs.twimg.com/ext_tw_video_thumb/1083445115723476992/pu/img/aQmC3itdNzxwkN4S.jpg"/>
    <x v="24"/>
    <s v="https://twitter.com/#!/carlasnuggs/status/1083445148665536512"/>
    <m/>
    <m/>
    <s v="1083445148665536512"/>
    <m/>
    <b v="0"/>
    <n v="4"/>
    <s v=""/>
    <b v="0"/>
    <s v="en"/>
    <m/>
    <s v=""/>
    <b v="0"/>
    <n v="1"/>
    <s v=""/>
    <s v="Twitter for Android"/>
    <b v="0"/>
    <s v="1083445148665536512"/>
    <s v="Tweet"/>
    <n v="0"/>
    <n v="0"/>
    <m/>
    <m/>
    <m/>
    <m/>
    <m/>
    <m/>
    <m/>
    <m/>
    <n v="1"/>
    <s v="1"/>
    <s v="1"/>
    <n v="3"/>
    <n v="6.818181818181818"/>
    <n v="0"/>
    <n v="0"/>
    <n v="0"/>
    <n v="0"/>
    <n v="41"/>
    <n v="93.18181818181819"/>
    <n v="44"/>
  </r>
  <r>
    <s v="hdaabsh"/>
    <s v="carlasnuggs"/>
    <m/>
    <m/>
    <m/>
    <m/>
    <m/>
    <m/>
    <m/>
    <m/>
    <s v="No"/>
    <n v="42"/>
    <m/>
    <m/>
    <x v="0"/>
    <d v="2019-01-10T21:20:49.000"/>
    <s v="RT @CarlaSnuggs: I loved starting out 2019 with my Lucky New Year's Meal. Collard greens &amp;amp; black-eyed peas are a must. @milkandeggscom has…"/>
    <m/>
    <m/>
    <x v="0"/>
    <m/>
    <s v="http://pbs.twimg.com/profile_images/1053739328986324993/6XvbfPf__normal.jpg"/>
    <x v="25"/>
    <s v="https://twitter.com/#!/hdaabsh/status/1083473760726982657"/>
    <m/>
    <m/>
    <s v="1083473760726982657"/>
    <m/>
    <b v="0"/>
    <n v="0"/>
    <s v=""/>
    <b v="0"/>
    <s v="en"/>
    <m/>
    <s v=""/>
    <b v="0"/>
    <n v="1"/>
    <s v="1083445148665536512"/>
    <s v="Twitter for iPhone"/>
    <b v="0"/>
    <s v="1083445148665536512"/>
    <s v="Tweet"/>
    <n v="0"/>
    <n v="0"/>
    <m/>
    <m/>
    <m/>
    <m/>
    <m/>
    <m/>
    <m/>
    <m/>
    <n v="1"/>
    <s v="1"/>
    <s v="1"/>
    <m/>
    <m/>
    <m/>
    <m/>
    <m/>
    <m/>
    <m/>
    <m/>
    <m/>
  </r>
  <r>
    <s v="occomestibles"/>
    <s v="milkandeggscom"/>
    <m/>
    <m/>
    <m/>
    <m/>
    <m/>
    <m/>
    <m/>
    <m/>
    <s v="No"/>
    <n v="44"/>
    <m/>
    <m/>
    <x v="0"/>
    <d v="2019-01-11T02:38:27.000"/>
    <s v="I love the conveniences of @milkandeggscom delivery and the quality of their products. _x000a_Lamb chops on the stove. _x000a_I… https://t.co/7cj5W15KCI"/>
    <s v="https://twitter.com/i/web/status/1083553696489697280"/>
    <s v="twitter.com"/>
    <x v="0"/>
    <m/>
    <s v="http://pbs.twimg.com/profile_images/581666093313339392/nhnqiDUD_normal.jpg"/>
    <x v="26"/>
    <s v="https://twitter.com/#!/occomestibles/status/1083553696489697280"/>
    <m/>
    <m/>
    <s v="1083553696489697280"/>
    <m/>
    <b v="0"/>
    <n v="0"/>
    <s v=""/>
    <b v="0"/>
    <s v="en"/>
    <m/>
    <s v=""/>
    <b v="0"/>
    <n v="0"/>
    <s v=""/>
    <s v="Instagram"/>
    <b v="1"/>
    <s v="1083553696489697280"/>
    <s v="Tweet"/>
    <n v="0"/>
    <n v="0"/>
    <m/>
    <m/>
    <m/>
    <m/>
    <m/>
    <m/>
    <m/>
    <m/>
    <n v="1"/>
    <s v="1"/>
    <s v="1"/>
    <n v="1"/>
    <n v="5.2631578947368425"/>
    <n v="0"/>
    <n v="0"/>
    <n v="0"/>
    <n v="0"/>
    <n v="18"/>
    <n v="94.73684210526316"/>
    <n v="19"/>
  </r>
  <r>
    <s v="717njvkwuy0pbu3"/>
    <s v="milkandeggscom"/>
    <m/>
    <m/>
    <m/>
    <m/>
    <m/>
    <m/>
    <m/>
    <m/>
    <s v="No"/>
    <n v="45"/>
    <m/>
    <m/>
    <x v="0"/>
    <d v="2019-01-11T04:03:22.000"/>
    <s v="@AmandaLauren @milkandeggscom 😊😊😊"/>
    <m/>
    <m/>
    <x v="0"/>
    <m/>
    <s v="http://pbs.twimg.com/profile_images/1083576027761106944/KLndJohc_normal.jpg"/>
    <x v="27"/>
    <s v="https://twitter.com/#!/717njvkwuy0pbu3/status/1083575065248071680"/>
    <m/>
    <m/>
    <s v="1083575065248071680"/>
    <s v="1078480483086934016"/>
    <b v="0"/>
    <n v="0"/>
    <s v="21736838"/>
    <b v="0"/>
    <s v="und"/>
    <m/>
    <s v=""/>
    <b v="0"/>
    <n v="0"/>
    <s v=""/>
    <s v="Twitter for Android"/>
    <b v="0"/>
    <s v="1078480483086934016"/>
    <s v="Tweet"/>
    <n v="0"/>
    <n v="0"/>
    <m/>
    <m/>
    <m/>
    <m/>
    <m/>
    <m/>
    <m/>
    <m/>
    <n v="1"/>
    <s v="8"/>
    <s v="1"/>
    <m/>
    <m/>
    <m/>
    <m/>
    <m/>
    <m/>
    <m/>
    <m/>
    <m/>
  </r>
  <r>
    <s v="thequestforit"/>
    <s v="magees"/>
    <m/>
    <m/>
    <m/>
    <m/>
    <m/>
    <m/>
    <m/>
    <m/>
    <s v="No"/>
    <n v="47"/>
    <m/>
    <m/>
    <x v="0"/>
    <d v="2019-01-11T13:00:40.000"/>
    <s v="TODAYS SNACK: The perfect crunchy snack to get you through the doldrums of Friday. @Magees Raw Energy Mix ( 8 oz):… https://t.co/SjstjBHPPA"/>
    <s v="https://twitter.com/i/web/status/1083710283133173760"/>
    <s v="twitter.com"/>
    <x v="0"/>
    <m/>
    <s v="http://pbs.twimg.com/profile_images/589862073066205185/tsxhjNZD_normal.jpg"/>
    <x v="28"/>
    <s v="https://twitter.com/#!/thequestforit/status/1083710283133173760"/>
    <m/>
    <m/>
    <s v="1083710283133173760"/>
    <m/>
    <b v="0"/>
    <n v="0"/>
    <s v=""/>
    <b v="0"/>
    <s v="en"/>
    <m/>
    <s v=""/>
    <b v="0"/>
    <n v="0"/>
    <s v=""/>
    <s v="Twitter for iPhone"/>
    <b v="1"/>
    <s v="1083710283133173760"/>
    <s v="Tweet"/>
    <n v="0"/>
    <n v="0"/>
    <m/>
    <m/>
    <m/>
    <m/>
    <m/>
    <m/>
    <m/>
    <m/>
    <n v="1"/>
    <s v="11"/>
    <s v="11"/>
    <n v="1"/>
    <n v="5"/>
    <n v="1"/>
    <n v="5"/>
    <n v="0"/>
    <n v="0"/>
    <n v="18"/>
    <n v="90"/>
    <n v="20"/>
  </r>
  <r>
    <s v="drchibilee"/>
    <s v="milkandeggscom"/>
    <m/>
    <m/>
    <m/>
    <m/>
    <m/>
    <m/>
    <m/>
    <m/>
    <s v="No"/>
    <n v="48"/>
    <m/>
    <m/>
    <x v="0"/>
    <d v="2019-01-11T18:17:17.000"/>
    <s v="Love my farm fresh food from @milkandeggscom LA's Online Farmer's Market.  You have to check them out! Bananas for… https://t.co/2JWZ1jACjG"/>
    <s v="https://twitter.com/i/web/status/1083789963521490944"/>
    <s v="twitter.com"/>
    <x v="0"/>
    <m/>
    <s v="http://abs.twimg.com/sticky/default_profile_images/default_profile_normal.png"/>
    <x v="29"/>
    <s v="https://twitter.com/#!/drchibilee/status/1083789963521490944"/>
    <m/>
    <m/>
    <s v="1083789963521490944"/>
    <m/>
    <b v="0"/>
    <n v="0"/>
    <s v=""/>
    <b v="0"/>
    <s v="en"/>
    <m/>
    <s v=""/>
    <b v="0"/>
    <n v="0"/>
    <s v=""/>
    <s v="Twitter Web Client"/>
    <b v="1"/>
    <s v="1083789963521490944"/>
    <s v="Tweet"/>
    <n v="0"/>
    <n v="0"/>
    <m/>
    <m/>
    <m/>
    <m/>
    <m/>
    <m/>
    <m/>
    <m/>
    <n v="2"/>
    <s v="1"/>
    <s v="1"/>
    <n v="2"/>
    <n v="10.526315789473685"/>
    <n v="0"/>
    <n v="0"/>
    <n v="0"/>
    <n v="0"/>
    <n v="17"/>
    <n v="89.47368421052632"/>
    <n v="19"/>
  </r>
  <r>
    <s v="drchibilee"/>
    <s v="milkandeggscom"/>
    <m/>
    <m/>
    <m/>
    <m/>
    <m/>
    <m/>
    <m/>
    <m/>
    <s v="No"/>
    <n v="49"/>
    <m/>
    <m/>
    <x v="0"/>
    <d v="2019-01-11T18:23:38.000"/>
    <s v="Love my farm fresh food from @milkandeggscom LA's Online Farmer's Market. IT'S SO EASY!  https://t.co/ElGzwaF5qM"/>
    <s v="https://milkandeggs.com/"/>
    <s v="milkandeggs.com"/>
    <x v="0"/>
    <m/>
    <s v="http://abs.twimg.com/sticky/default_profile_images/default_profile_normal.png"/>
    <x v="30"/>
    <s v="https://twitter.com/#!/drchibilee/status/1083791559831674880"/>
    <m/>
    <m/>
    <s v="1083791559831674880"/>
    <m/>
    <b v="0"/>
    <n v="0"/>
    <s v=""/>
    <b v="0"/>
    <s v="en"/>
    <m/>
    <s v=""/>
    <b v="0"/>
    <n v="0"/>
    <s v=""/>
    <s v="Twitter Web Client"/>
    <b v="0"/>
    <s v="1083791559831674880"/>
    <s v="Tweet"/>
    <n v="0"/>
    <n v="0"/>
    <m/>
    <m/>
    <m/>
    <m/>
    <m/>
    <m/>
    <m/>
    <m/>
    <n v="2"/>
    <s v="1"/>
    <s v="1"/>
    <n v="3"/>
    <n v="21.428571428571427"/>
    <n v="0"/>
    <n v="0"/>
    <n v="0"/>
    <n v="0"/>
    <n v="11"/>
    <n v="78.57142857142857"/>
    <n v="14"/>
  </r>
  <r>
    <s v="karen4the19"/>
    <s v="milkandeggscom"/>
    <m/>
    <m/>
    <m/>
    <m/>
    <m/>
    <m/>
    <m/>
    <m/>
    <s v="No"/>
    <n v="50"/>
    <m/>
    <m/>
    <x v="0"/>
    <d v="2019-01-12T16:57:25.000"/>
    <s v="Love my farm fresh food from @milkandeggscom LA's Online Farmer's Market.  You have to check them out! Bananas for 15¢ and eggs for 99¢ :-) https://t.co/YNbVGjpWmr"/>
    <s v="https://milkandeggs.com/"/>
    <s v="milkandeggs.com"/>
    <x v="0"/>
    <m/>
    <s v="http://pbs.twimg.com/profile_images/869902246657613824/DUK1VHjy_normal.jpg"/>
    <x v="31"/>
    <s v="https://twitter.com/#!/karen4the19/status/1084132251129049088"/>
    <m/>
    <m/>
    <s v="1084132251129049088"/>
    <m/>
    <b v="0"/>
    <n v="0"/>
    <s v=""/>
    <b v="0"/>
    <s v="en"/>
    <m/>
    <s v=""/>
    <b v="0"/>
    <n v="0"/>
    <s v=""/>
    <s v="Twitter for iPhone"/>
    <b v="0"/>
    <s v="1084132251129049088"/>
    <s v="Tweet"/>
    <n v="0"/>
    <n v="0"/>
    <m/>
    <m/>
    <m/>
    <m/>
    <m/>
    <m/>
    <m/>
    <m/>
    <n v="1"/>
    <s v="1"/>
    <s v="1"/>
    <n v="2"/>
    <n v="8.333333333333334"/>
    <n v="0"/>
    <n v="0"/>
    <n v="0"/>
    <n v="0"/>
    <n v="22"/>
    <n v="91.66666666666667"/>
    <n v="24"/>
  </r>
  <r>
    <s v="danmagro"/>
    <s v="milkandeggscom"/>
    <m/>
    <m/>
    <m/>
    <m/>
    <m/>
    <m/>
    <m/>
    <m/>
    <s v="No"/>
    <n v="51"/>
    <m/>
    <m/>
    <x v="0"/>
    <d v="2019-01-12T17:45:12.000"/>
    <s v="Hold up SoCal– Have you heard of @milkandeggscom yet? I don't have to run around to the 3 farmers markets I frequent on different days since now they come directly to my door. Now I have more time to make the great cocktails you love. You *must* check them out! 🛍 #sponsored https://t.co/HuWZXEpBwX"/>
    <m/>
    <m/>
    <x v="7"/>
    <s v="https://pbs.twimg.com/media/DwuneFZXgAAAz7E.jpg"/>
    <s v="https://pbs.twimg.com/media/DwuneFZXgAAAz7E.jpg"/>
    <x v="32"/>
    <s v="https://twitter.com/#!/danmagro/status/1084144274009194498"/>
    <m/>
    <m/>
    <s v="1084144274009194498"/>
    <m/>
    <b v="0"/>
    <n v="0"/>
    <s v=""/>
    <b v="0"/>
    <s v="en"/>
    <m/>
    <s v=""/>
    <b v="0"/>
    <n v="0"/>
    <s v=""/>
    <s v="Hootsuite Inc."/>
    <b v="0"/>
    <s v="1084144274009194498"/>
    <s v="Tweet"/>
    <n v="0"/>
    <n v="0"/>
    <m/>
    <m/>
    <m/>
    <m/>
    <m/>
    <m/>
    <m/>
    <m/>
    <n v="1"/>
    <s v="1"/>
    <s v="1"/>
    <n v="2"/>
    <n v="3.9215686274509802"/>
    <n v="0"/>
    <n v="0"/>
    <n v="0"/>
    <n v="0"/>
    <n v="49"/>
    <n v="96.07843137254902"/>
    <n v="51"/>
  </r>
  <r>
    <s v="amandalauren"/>
    <s v="milkandeggscom"/>
    <m/>
    <m/>
    <m/>
    <m/>
    <m/>
    <m/>
    <m/>
    <m/>
    <s v="No"/>
    <n v="52"/>
    <m/>
    <m/>
    <x v="0"/>
    <d v="2019-01-12T19:34:15.000"/>
    <s v="#LARain Don’t go to the grocery store today. Instead, stay home and get it all delivered from @milkandeggscom https://t.co/dIe4PBN1sj"/>
    <m/>
    <m/>
    <x v="8"/>
    <s v="https://pbs.twimg.com/tweet_video_thumb/DwvAbRaVsAATvcj.jpg"/>
    <s v="https://pbs.twimg.com/tweet_video_thumb/DwvAbRaVsAATvcj.jpg"/>
    <x v="33"/>
    <s v="https://twitter.com/#!/amandalauren/status/1084171720301305856"/>
    <m/>
    <m/>
    <s v="1084171720301305856"/>
    <m/>
    <b v="0"/>
    <n v="5"/>
    <s v=""/>
    <b v="0"/>
    <s v="en"/>
    <m/>
    <s v=""/>
    <b v="0"/>
    <n v="1"/>
    <s v=""/>
    <s v="Twitter for iPhone"/>
    <b v="0"/>
    <s v="1084171720301305856"/>
    <s v="Tweet"/>
    <n v="0"/>
    <n v="0"/>
    <m/>
    <m/>
    <m/>
    <m/>
    <m/>
    <m/>
    <m/>
    <m/>
    <n v="1"/>
    <s v="8"/>
    <s v="1"/>
    <n v="0"/>
    <n v="0"/>
    <n v="0"/>
    <n v="0"/>
    <n v="0"/>
    <n v="0"/>
    <n v="19"/>
    <n v="100"/>
    <n v="19"/>
  </r>
  <r>
    <s v="hermanbecker7"/>
    <s v="amandalauren"/>
    <m/>
    <m/>
    <m/>
    <m/>
    <m/>
    <m/>
    <m/>
    <m/>
    <s v="No"/>
    <n v="53"/>
    <m/>
    <m/>
    <x v="0"/>
    <d v="2019-01-14T02:13:12.000"/>
    <s v="RT @AmandaLauren: #LARain Don’t go to the grocery store today. Instead, stay home and get it all delivered from @milkandeggscom https://t.c…"/>
    <m/>
    <m/>
    <x v="8"/>
    <m/>
    <s v="http://pbs.twimg.com/profile_images/1064503328585830400/w8-VOl0y_normal.jpg"/>
    <x v="34"/>
    <s v="https://twitter.com/#!/hermanbecker7/status/1084634506634637312"/>
    <m/>
    <m/>
    <s v="1084634506634637312"/>
    <m/>
    <b v="0"/>
    <n v="0"/>
    <s v=""/>
    <b v="0"/>
    <s v="en"/>
    <m/>
    <s v=""/>
    <b v="0"/>
    <n v="0"/>
    <s v="1084171720301305856"/>
    <s v="Twitter Lite"/>
    <b v="0"/>
    <s v="1084171720301305856"/>
    <s v="Tweet"/>
    <n v="0"/>
    <n v="0"/>
    <m/>
    <m/>
    <m/>
    <m/>
    <m/>
    <m/>
    <m/>
    <m/>
    <n v="1"/>
    <s v="8"/>
    <s v="8"/>
    <m/>
    <m/>
    <m/>
    <m/>
    <m/>
    <m/>
    <m/>
    <m/>
    <m/>
  </r>
  <r>
    <s v="ogroshybaby"/>
    <s v="vegoutla"/>
    <m/>
    <m/>
    <m/>
    <m/>
    <m/>
    <m/>
    <m/>
    <m/>
    <s v="No"/>
    <n v="55"/>
    <m/>
    <m/>
    <x v="0"/>
    <d v="2019-01-14T03:31:06.000"/>
    <s v="Just got $70 worth of food for free. S/o @milkandeggscom &amp;amp; @honey &amp;amp; @vegoutla https://t.co/YQ71lD8H2l"/>
    <m/>
    <m/>
    <x v="0"/>
    <s v="https://pbs.twimg.com/tweet_video_thumb/Dw13KPsVAAEFssK.jpg"/>
    <s v="https://pbs.twimg.com/tweet_video_thumb/Dw13KPsVAAEFssK.jpg"/>
    <x v="35"/>
    <s v="https://twitter.com/#!/ogroshybaby/status/1084654112338194433"/>
    <m/>
    <m/>
    <s v="1084654112338194433"/>
    <m/>
    <b v="0"/>
    <n v="0"/>
    <s v=""/>
    <b v="0"/>
    <s v="en"/>
    <m/>
    <s v=""/>
    <b v="0"/>
    <n v="0"/>
    <s v=""/>
    <s v="Twitter for iPhone"/>
    <b v="0"/>
    <s v="1084654112338194433"/>
    <s v="Tweet"/>
    <n v="0"/>
    <n v="0"/>
    <m/>
    <m/>
    <m/>
    <m/>
    <m/>
    <m/>
    <m/>
    <m/>
    <n v="1"/>
    <s v="4"/>
    <s v="4"/>
    <m/>
    <m/>
    <m/>
    <m/>
    <m/>
    <m/>
    <m/>
    <m/>
    <m/>
  </r>
  <r>
    <s v="sjmx_"/>
    <s v="vegoutla"/>
    <m/>
    <m/>
    <m/>
    <m/>
    <m/>
    <m/>
    <m/>
    <m/>
    <s v="No"/>
    <n v="56"/>
    <m/>
    <m/>
    <x v="0"/>
    <d v="2019-01-14T03:32:07.000"/>
    <s v="RT @OGRoshyBaby: Just got $70 worth of food for free. S/o @milkandeggscom &amp;amp; @honey &amp;amp; @vegoutla https://t.co/YQ71lD8H2l"/>
    <m/>
    <m/>
    <x v="0"/>
    <s v="https://pbs.twimg.com/tweet_video_thumb/Dw13KPsVAAEFssK.jpg"/>
    <s v="https://pbs.twimg.com/tweet_video_thumb/Dw13KPsVAAEFssK.jpg"/>
    <x v="36"/>
    <s v="https://twitter.com/#!/sjmx_/status/1084654365799936000"/>
    <m/>
    <m/>
    <s v="1084654365799936000"/>
    <m/>
    <b v="0"/>
    <n v="0"/>
    <s v=""/>
    <b v="0"/>
    <s v="en"/>
    <m/>
    <s v=""/>
    <b v="0"/>
    <n v="0"/>
    <s v="1084654112338194433"/>
    <s v="Twitter for iPhone"/>
    <b v="0"/>
    <s v="1084654112338194433"/>
    <s v="Tweet"/>
    <n v="0"/>
    <n v="0"/>
    <m/>
    <m/>
    <m/>
    <m/>
    <m/>
    <m/>
    <m/>
    <m/>
    <n v="1"/>
    <s v="4"/>
    <s v="4"/>
    <m/>
    <m/>
    <m/>
    <m/>
    <m/>
    <m/>
    <m/>
    <m/>
    <m/>
  </r>
  <r>
    <s v="bubbajenkinsmma"/>
    <s v="milkandeggscom"/>
    <m/>
    <m/>
    <m/>
    <m/>
    <m/>
    <m/>
    <m/>
    <m/>
    <s v="No"/>
    <n v="62"/>
    <m/>
    <m/>
    <x v="0"/>
    <d v="2019-01-15T17:00:24.000"/>
    <s v="its 2019 people! let's become more efficient with our time! get your groceries delivered from @milkandeggscom! https://t.co/cdbEmAjhS1"/>
    <s v="https://www.instagram.com/p/Bsqa2O-l5Iz/?utm_source=ig_twitter_share&amp;igshid=xuf0envc5kzf"/>
    <s v="instagram.com"/>
    <x v="0"/>
    <m/>
    <s v="http://pbs.twimg.com/profile_images/623776052511244288/EyOSc4dB_normal.jpg"/>
    <x v="37"/>
    <s v="https://twitter.com/#!/bubbajenkinsmma/status/1085220164323475460"/>
    <m/>
    <m/>
    <s v="1085220164323475460"/>
    <m/>
    <b v="0"/>
    <n v="0"/>
    <s v=""/>
    <b v="0"/>
    <s v="en"/>
    <m/>
    <s v=""/>
    <b v="0"/>
    <n v="0"/>
    <s v=""/>
    <s v="Instagram"/>
    <b v="0"/>
    <s v="1085220164323475460"/>
    <s v="Tweet"/>
    <n v="0"/>
    <n v="0"/>
    <m/>
    <m/>
    <m/>
    <m/>
    <m/>
    <m/>
    <m/>
    <m/>
    <n v="1"/>
    <s v="1"/>
    <s v="1"/>
    <n v="1"/>
    <n v="6.25"/>
    <n v="0"/>
    <n v="0"/>
    <n v="0"/>
    <n v="0"/>
    <n v="15"/>
    <n v="93.75"/>
    <n v="16"/>
  </r>
  <r>
    <s v="styleandsociety"/>
    <s v="milkandeggscom"/>
    <m/>
    <m/>
    <m/>
    <m/>
    <m/>
    <m/>
    <m/>
    <m/>
    <s v="No"/>
    <n v="63"/>
    <m/>
    <m/>
    <x v="0"/>
    <d v="2019-01-15T17:56:29.000"/>
    <s v="Live Life on the Sunny Side Up 🍳 @milkandeggscom ._x000a_._x000a_Snaps cblank_visual _x000a_._x000a_._x000a_#MilkandEggs #MilkandEggsCom #ViciCollab #ViciDolls #Brunch #Groceries #Food #Foodie #Fit #Fresh #FarmFresh… https://t.co/xvkPw76Dy5"/>
    <s v="https://www.instagram.com/p/BsqhQ_6B9t7/?utm_source=ig_twitter_share&amp;igshid=1r0quxys6j8dd"/>
    <s v="instagram.com"/>
    <x v="9"/>
    <m/>
    <s v="http://pbs.twimg.com/profile_images/576338217189785600/Bp1fXLZn_normal.jpeg"/>
    <x v="38"/>
    <s v="https://twitter.com/#!/styleandsociety/status/1085234279930580992"/>
    <n v="34.0522"/>
    <n v="-118.243"/>
    <s v="1085234279930580992"/>
    <m/>
    <b v="0"/>
    <n v="0"/>
    <s v=""/>
    <b v="0"/>
    <s v="en"/>
    <m/>
    <s v=""/>
    <b v="0"/>
    <n v="0"/>
    <s v=""/>
    <s v="Instagram"/>
    <b v="0"/>
    <s v="1085234279930580992"/>
    <s v="Tweet"/>
    <n v="0"/>
    <n v="0"/>
    <s v="-118.668404,33.704538 _x000a_-118.155409,33.704538 _x000a_-118.155409,34.337041 _x000a_-118.668404,34.337041"/>
    <s v="United States"/>
    <s v="US"/>
    <s v="Los Angeles, CA"/>
    <s v="3b77caf94bfc81fe"/>
    <s v="Los Angeles"/>
    <s v="city"/>
    <s v="https://api.twitter.com/1.1/geo/id/3b77caf94bfc81fe.json"/>
    <n v="1"/>
    <s v="1"/>
    <s v="1"/>
    <n v="1"/>
    <n v="4.761904761904762"/>
    <n v="0"/>
    <n v="0"/>
    <n v="0"/>
    <n v="0"/>
    <n v="20"/>
    <n v="95.23809523809524"/>
    <n v="21"/>
  </r>
  <r>
    <s v="missmisschelle"/>
    <s v="thackernyc"/>
    <m/>
    <m/>
    <m/>
    <m/>
    <m/>
    <m/>
    <m/>
    <m/>
    <s v="No"/>
    <n v="64"/>
    <m/>
    <m/>
    <x v="0"/>
    <d v="2019-01-15T19:31:40.000"/>
    <s v="Healthy Recipes For A Healthy Lifestyle:_x000a__x000a_https://t.co/y0uYeVuHOG_x000a__x000a_Featuring: @milkandeggscom, @thackernyc, &amp;amp;… https://t.co/vokYIiBaRb"/>
    <s v="http://www.missmisschelle.com/blog/2019/1/15/healthy-recipes-for-a-healthy-lifestyle https://twitter.com/i/web/status/1085258234934378496"/>
    <s v="missmisschelle.com twitter.com"/>
    <x v="0"/>
    <m/>
    <s v="http://pbs.twimg.com/profile_images/811848188625719296/7gAJSgxe_normal.jpg"/>
    <x v="39"/>
    <s v="https://twitter.com/#!/missmisschelle/status/1085258234934378496"/>
    <m/>
    <m/>
    <s v="1085258234934378496"/>
    <m/>
    <b v="0"/>
    <n v="0"/>
    <s v=""/>
    <b v="0"/>
    <s v="en"/>
    <m/>
    <s v=""/>
    <b v="0"/>
    <n v="0"/>
    <s v=""/>
    <s v="Twitter Web Client"/>
    <b v="1"/>
    <s v="1085258234934378496"/>
    <s v="Tweet"/>
    <n v="0"/>
    <n v="0"/>
    <s v="-117.985941,33.853881 _x000a_-117.985941,33.924814 _x000a_-117.863844,33.924814 _x000a_-117.863844,33.853881"/>
    <s v="United States"/>
    <s v="US"/>
    <s v="Fullerton, CA"/>
    <s v="2feb76248fd9c581"/>
    <s v="Fullerton"/>
    <s v="city"/>
    <s v="https://api.twitter.com/1.1/geo/id/2feb76248fd9c581.json"/>
    <n v="1"/>
    <s v="10"/>
    <s v="10"/>
    <n v="2"/>
    <n v="20"/>
    <n v="0"/>
    <n v="0"/>
    <n v="0"/>
    <n v="0"/>
    <n v="8"/>
    <n v="80"/>
    <n v="10"/>
  </r>
  <r>
    <s v="adineaway"/>
    <s v="milkandeggscom"/>
    <m/>
    <m/>
    <m/>
    <m/>
    <m/>
    <m/>
    <m/>
    <m/>
    <s v="No"/>
    <n v="66"/>
    <m/>
    <m/>
    <x v="0"/>
    <d v="2019-01-16T21:50:19.000"/>
    <s v="Now that the holidays are over, I started juicing 🥤 regularly. It's easy to stick to this plan with @milkandeggscom… https://t.co/gqCnQTVmJA"/>
    <s v="https://twitter.com/i/web/status/1085655514191556611"/>
    <s v="twitter.com"/>
    <x v="0"/>
    <m/>
    <s v="http://pbs.twimg.com/profile_images/227159912/AAA_Spring_Semi_047_normal.JPG"/>
    <x v="40"/>
    <s v="https://twitter.com/#!/adineaway/status/1085655514191556611"/>
    <n v="34.0522"/>
    <n v="-118.243"/>
    <s v="1085655514191556611"/>
    <m/>
    <b v="0"/>
    <n v="0"/>
    <s v=""/>
    <b v="0"/>
    <s v="en"/>
    <m/>
    <s v=""/>
    <b v="0"/>
    <n v="0"/>
    <s v=""/>
    <s v="Instagram"/>
    <b v="1"/>
    <s v="1085655514191556611"/>
    <s v="Tweet"/>
    <n v="0"/>
    <n v="0"/>
    <s v="-118.668404,33.704538 _x000a_-118.668404,34.337041 _x000a_-118.155409,34.337041 _x000a_-118.155409,33.704538"/>
    <s v="United States"/>
    <s v="US"/>
    <s v="Los Angeles, CA"/>
    <s v="3b77caf94bfc81fe"/>
    <s v="Los Angeles"/>
    <s v="city"/>
    <s v="https://api.twitter.com/1.1/geo/id/3b77caf94bfc81fe.json"/>
    <n v="1"/>
    <s v="1"/>
    <s v="1"/>
    <n v="1"/>
    <n v="5.2631578947368425"/>
    <n v="0"/>
    <n v="0"/>
    <n v="0"/>
    <n v="0"/>
    <n v="18"/>
    <n v="94.73684210526316"/>
    <n v="19"/>
  </r>
  <r>
    <s v="researchmrx"/>
    <s v="kristincruz"/>
    <m/>
    <m/>
    <m/>
    <m/>
    <m/>
    <m/>
    <m/>
    <m/>
    <s v="No"/>
    <n v="67"/>
    <m/>
    <m/>
    <x v="0"/>
    <d v="2019-01-17T05:42:13.000"/>
    <s v="RT @KristinCruz: Got this New Year in the bag😉_x000a_Join me in taking the vow for a Vegan January 2019- We call it #Veganuary !_x000a_With some new he…"/>
    <m/>
    <m/>
    <x v="10"/>
    <m/>
    <s v="http://pbs.twimg.com/profile_images/1082501359629287424/wxvBLPtH_normal.jpg"/>
    <x v="41"/>
    <s v="https://twitter.com/#!/researchmrx/status/1085774270989516800"/>
    <m/>
    <m/>
    <s v="1085774270989516800"/>
    <m/>
    <b v="0"/>
    <n v="0"/>
    <s v=""/>
    <b v="1"/>
    <s v="en"/>
    <m/>
    <s v="1082126825797627904"/>
    <b v="0"/>
    <n v="4"/>
    <s v="1085773555332235264"/>
    <s v="drobapi"/>
    <b v="0"/>
    <s v="1085773555332235264"/>
    <s v="Tweet"/>
    <n v="0"/>
    <n v="0"/>
    <m/>
    <m/>
    <m/>
    <m/>
    <m/>
    <m/>
    <m/>
    <m/>
    <n v="1"/>
    <s v="7"/>
    <s v="7"/>
    <n v="0"/>
    <n v="0"/>
    <n v="0"/>
    <n v="0"/>
    <n v="0"/>
    <n v="0"/>
    <n v="28"/>
    <n v="100"/>
    <n v="28"/>
  </r>
  <r>
    <s v="kristincruz"/>
    <s v="kristincruz"/>
    <m/>
    <m/>
    <m/>
    <m/>
    <m/>
    <m/>
    <m/>
    <m/>
    <s v="No"/>
    <n v="68"/>
    <m/>
    <m/>
    <x v="2"/>
    <d v="2019-01-17T05:39:22.000"/>
    <s v="Got this New Year in the bag😉_x000a_Join me in taking the vow for a Vegan January 2019- We call it #Veganuary !_x000a_With some… https://t.co/Eg3BXeHbTM"/>
    <s v="https://twitter.com/i/web/status/1085773555332235264"/>
    <s v="twitter.com"/>
    <x v="10"/>
    <m/>
    <s v="http://pbs.twimg.com/profile_images/744943952818642944/1iCYDx3J_normal.jpg"/>
    <x v="42"/>
    <s v="https://twitter.com/#!/kristincruz/status/1085773555332235264"/>
    <m/>
    <m/>
    <s v="1085773555332235264"/>
    <m/>
    <b v="0"/>
    <n v="0"/>
    <s v=""/>
    <b v="1"/>
    <s v="en"/>
    <m/>
    <s v="1082126825797627904"/>
    <b v="0"/>
    <n v="0"/>
    <s v=""/>
    <s v="Buffer"/>
    <b v="1"/>
    <s v="1085773555332235264"/>
    <s v="Tweet"/>
    <n v="0"/>
    <n v="0"/>
    <m/>
    <m/>
    <m/>
    <m/>
    <m/>
    <m/>
    <m/>
    <m/>
    <n v="1"/>
    <s v="7"/>
    <s v="7"/>
    <n v="0"/>
    <n v="0"/>
    <n v="0"/>
    <n v="0"/>
    <n v="0"/>
    <n v="0"/>
    <n v="24"/>
    <n v="100"/>
    <n v="24"/>
  </r>
  <r>
    <s v="mishinvalya"/>
    <s v="kristincruz"/>
    <m/>
    <m/>
    <m/>
    <m/>
    <m/>
    <m/>
    <m/>
    <m/>
    <s v="No"/>
    <n v="69"/>
    <m/>
    <m/>
    <x v="0"/>
    <d v="2019-01-17T07:32:42.000"/>
    <s v="RT @KristinCruz: Got this New Year in the bag😉_x000a_Join me in taking the vow for a Vegan January 2019- We call it #Veganuary !_x000a_With some new he…"/>
    <m/>
    <m/>
    <x v="10"/>
    <m/>
    <s v="http://pbs.twimg.com/profile_images/733407419657674752/dpAdWzag_normal.jpg"/>
    <x v="43"/>
    <s v="https://twitter.com/#!/mishinvalya/status/1085802076771364865"/>
    <m/>
    <m/>
    <s v="1085802076771364865"/>
    <m/>
    <b v="0"/>
    <n v="0"/>
    <s v=""/>
    <b v="1"/>
    <s v="en"/>
    <m/>
    <s v="1082126825797627904"/>
    <b v="0"/>
    <n v="4"/>
    <s v="1085773555332235264"/>
    <s v="Twitter Web Client"/>
    <b v="0"/>
    <s v="1085773555332235264"/>
    <s v="Tweet"/>
    <n v="0"/>
    <n v="0"/>
    <m/>
    <m/>
    <m/>
    <m/>
    <m/>
    <m/>
    <m/>
    <m/>
    <n v="1"/>
    <s v="7"/>
    <s v="7"/>
    <n v="0"/>
    <n v="0"/>
    <n v="0"/>
    <n v="0"/>
    <n v="0"/>
    <n v="0"/>
    <n v="28"/>
    <n v="100"/>
    <n v="28"/>
  </r>
  <r>
    <s v="alexperezmma"/>
    <s v="fcconditioning"/>
    <m/>
    <m/>
    <m/>
    <m/>
    <m/>
    <m/>
    <m/>
    <m/>
    <s v="No"/>
    <n v="70"/>
    <m/>
    <m/>
    <x v="0"/>
    <d v="2019-01-06T22:34:49.000"/>
    <s v="Excited to get the week started.  Canâ€™t  wait to get back in there, and do what I love @Virusintl @teamoyama  @milkandeggscom @FCConditioning https://t.co/TEE5XWlzfd"/>
    <s v="https://www.instagram.com/p/BsT18oFnG-Q/?utm_source=ig_twitter_share&amp;igshid=1jxxqw0bz5x5m"/>
    <s v="instagram.com"/>
    <x v="0"/>
    <m/>
    <s v="http://pbs.twimg.com/profile_images/576640972559253504/CvqBnuzI_normal.jpeg"/>
    <x v="44"/>
    <s v="https://twitter.com/#!/alexperezmma/status/1082042831278166016"/>
    <m/>
    <m/>
    <s v="1082042831278166016"/>
    <m/>
    <b v="0"/>
    <n v="0"/>
    <s v=""/>
    <b v="0"/>
    <s v="en"/>
    <m/>
    <s v=""/>
    <b v="0"/>
    <n v="0"/>
    <s v=""/>
    <s v="Instagram"/>
    <b v="0"/>
    <s v="1082042831278166016"/>
    <s v="Tweet"/>
    <n v="0"/>
    <n v="0"/>
    <m/>
    <m/>
    <m/>
    <m/>
    <m/>
    <m/>
    <m/>
    <m/>
    <n v="1"/>
    <s v="2"/>
    <s v="2"/>
    <m/>
    <m/>
    <m/>
    <m/>
    <m/>
    <m/>
    <m/>
    <m/>
    <m/>
  </r>
  <r>
    <s v="alexperezmma"/>
    <s v="alexperezmma"/>
    <m/>
    <m/>
    <m/>
    <m/>
    <m/>
    <m/>
    <m/>
    <m/>
    <s v="No"/>
    <n v="74"/>
    <m/>
    <m/>
    <x v="2"/>
    <d v="2019-01-15T02:19:47.000"/>
    <s v="“My life may be crazy_x000a_My lack of the lazy has let me do 💩 that I love on the daily” - vacation dirty heads… https://t.co/pQJBTLJd71"/>
    <s v="https://twitter.com/i/web/status/1084998549320990722"/>
    <s v="twitter.com"/>
    <x v="0"/>
    <m/>
    <s v="http://pbs.twimg.com/profile_images/576640972559253504/CvqBnuzI_normal.jpeg"/>
    <x v="45"/>
    <s v="https://twitter.com/#!/alexperezmma/status/1084998549320990722"/>
    <m/>
    <m/>
    <s v="1084998549320990722"/>
    <m/>
    <b v="0"/>
    <n v="0"/>
    <s v=""/>
    <b v="0"/>
    <s v="en"/>
    <m/>
    <s v=""/>
    <b v="0"/>
    <n v="0"/>
    <s v=""/>
    <s v="Instagram"/>
    <b v="1"/>
    <s v="1084998549320990722"/>
    <s v="Tweet"/>
    <n v="0"/>
    <n v="0"/>
    <m/>
    <m/>
    <m/>
    <m/>
    <m/>
    <m/>
    <m/>
    <m/>
    <n v="1"/>
    <s v="2"/>
    <s v="2"/>
    <n v="1"/>
    <n v="4.3478260869565215"/>
    <n v="4"/>
    <n v="17.391304347826086"/>
    <n v="0"/>
    <n v="0"/>
    <n v="18"/>
    <n v="78.26086956521739"/>
    <n v="23"/>
  </r>
  <r>
    <s v="alexperezmma"/>
    <s v="teamoyama"/>
    <m/>
    <m/>
    <m/>
    <m/>
    <m/>
    <m/>
    <m/>
    <m/>
    <s v="No"/>
    <n v="75"/>
    <m/>
    <m/>
    <x v="0"/>
    <d v="2019-01-17T17:44:43.000"/>
    <s v="“Don't ever try to judge me, dude_x000a_You don't know what the f*** I've been through”- eminem @Virusintl @teamoyama… https://t.co/NRK865zZbH"/>
    <s v="https://twitter.com/i/web/status/1085956095439486977"/>
    <s v="twitter.com"/>
    <x v="0"/>
    <m/>
    <s v="http://pbs.twimg.com/profile_images/576640972559253504/CvqBnuzI_normal.jpeg"/>
    <x v="46"/>
    <s v="https://twitter.com/#!/alexperezmma/status/1085956095439486977"/>
    <m/>
    <m/>
    <s v="1085956095439486977"/>
    <m/>
    <b v="0"/>
    <n v="0"/>
    <s v=""/>
    <b v="0"/>
    <s v="en"/>
    <m/>
    <s v=""/>
    <b v="0"/>
    <n v="0"/>
    <s v=""/>
    <s v="Instagram"/>
    <b v="1"/>
    <s v="1085956095439486977"/>
    <s v="Tweet"/>
    <n v="0"/>
    <n v="0"/>
    <m/>
    <m/>
    <m/>
    <m/>
    <m/>
    <m/>
    <m/>
    <m/>
    <n v="2"/>
    <s v="2"/>
    <s v="2"/>
    <n v="0"/>
    <n v="0"/>
    <n v="0"/>
    <n v="0"/>
    <n v="0"/>
    <n v="0"/>
    <n v="19"/>
    <n v="100"/>
    <n v="19"/>
  </r>
  <r>
    <s v="irongirlnadia"/>
    <s v="drinkdripdrop"/>
    <m/>
    <m/>
    <m/>
    <m/>
    <m/>
    <m/>
    <m/>
    <m/>
    <s v="No"/>
    <n v="77"/>
    <m/>
    <m/>
    <x v="0"/>
    <d v="2019-01-10T22:20:59.000"/>
    <s v="Packing my nutrition first for #avalon50._x000a__x000a_#vital4u #energy @Vital4U _x000a_#stryvebiltong @stryvebiltong _x000a_#superfoods @milkandeggscom _x000a_#drinkdripdrop @drinkdripdrop https://t.co/iTfFk9KmP1"/>
    <m/>
    <m/>
    <x v="11"/>
    <s v="https://pbs.twimg.com/media/DwlTaeOV4AAFQNI.jpg"/>
    <s v="https://pbs.twimg.com/media/DwlTaeOV4AAFQNI.jpg"/>
    <x v="47"/>
    <s v="https://twitter.com/#!/irongirlnadia/status/1083488904466984962"/>
    <m/>
    <m/>
    <s v="1083488904466984962"/>
    <m/>
    <b v="0"/>
    <n v="0"/>
    <s v=""/>
    <b v="0"/>
    <s v="en"/>
    <m/>
    <s v=""/>
    <b v="0"/>
    <n v="0"/>
    <s v=""/>
    <s v="Twitter for iPhone"/>
    <b v="0"/>
    <s v="1083488904466984962"/>
    <s v="Tweet"/>
    <n v="0"/>
    <n v="0"/>
    <m/>
    <m/>
    <m/>
    <m/>
    <m/>
    <m/>
    <m/>
    <m/>
    <n v="1"/>
    <s v="3"/>
    <s v="3"/>
    <m/>
    <m/>
    <m/>
    <m/>
    <m/>
    <m/>
    <m/>
    <m/>
    <m/>
  </r>
  <r>
    <s v="irongirlnadia"/>
    <s v="milkandeggscom"/>
    <m/>
    <m/>
    <m/>
    <m/>
    <m/>
    <m/>
    <m/>
    <m/>
    <s v="No"/>
    <n v="80"/>
    <m/>
    <m/>
    <x v="0"/>
    <d v="2019-01-07T19:54:38.000"/>
    <s v="Welcome to delicious organic dog meals prepared fresh and delivered by @milkandeggscom. My pups love them! // #milkandeggs #milkandeggscom https://t.co/3a2u4R4yD9"/>
    <m/>
    <m/>
    <x v="12"/>
    <s v="https://pbs.twimg.com/ext_tw_video_thumb/1082364854386647040/pu/img/NwB5a0heq6G4FcQe.jpg"/>
    <s v="https://pbs.twimg.com/ext_tw_video_thumb/1082364854386647040/pu/img/NwB5a0heq6G4FcQe.jpg"/>
    <x v="48"/>
    <s v="https://twitter.com/#!/irongirlnadia/status/1082364908040142848"/>
    <m/>
    <m/>
    <s v="1082364908040142848"/>
    <m/>
    <b v="0"/>
    <n v="1"/>
    <s v=""/>
    <b v="0"/>
    <s v="en"/>
    <m/>
    <s v=""/>
    <b v="0"/>
    <n v="0"/>
    <s v=""/>
    <s v="Twitter for iPhone"/>
    <b v="0"/>
    <s v="1082364908040142848"/>
    <s v="Tweet"/>
    <n v="0"/>
    <n v="0"/>
    <m/>
    <m/>
    <m/>
    <m/>
    <m/>
    <m/>
    <m/>
    <m/>
    <n v="4"/>
    <s v="3"/>
    <s v="1"/>
    <n v="4"/>
    <n v="22.22222222222222"/>
    <n v="0"/>
    <n v="0"/>
    <n v="0"/>
    <n v="0"/>
    <n v="14"/>
    <n v="77.77777777777777"/>
    <n v="18"/>
  </r>
  <r>
    <s v="irongirlnadia"/>
    <s v="milkandeggscom"/>
    <m/>
    <m/>
    <m/>
    <m/>
    <m/>
    <m/>
    <m/>
    <m/>
    <s v="No"/>
    <n v="81"/>
    <m/>
    <m/>
    <x v="0"/>
    <d v="2019-01-08T16:17:59.000"/>
    <s v="Itâ€™s race week again! Going to load up on my organic superfoods to recover faster and freshen the machine for my ultra this Saturday. // @milkandeggscom #milkandeggs #organic #superfoods https://t.co/iR3S70qxfD"/>
    <m/>
    <m/>
    <x v="13"/>
    <s v="https://pbs.twimg.com/media/DwZtJiYUcAACY7N.jpg"/>
    <s v="https://pbs.twimg.com/media/DwZtJiYUcAACY7N.jpg"/>
    <x v="49"/>
    <s v="https://twitter.com/#!/irongirlnadia/status/1082672776727543809"/>
    <m/>
    <m/>
    <s v="1082672776727543809"/>
    <m/>
    <b v="0"/>
    <n v="0"/>
    <s v=""/>
    <b v="0"/>
    <s v="en"/>
    <m/>
    <s v=""/>
    <b v="0"/>
    <n v="0"/>
    <s v=""/>
    <s v="Twitter for iPhone"/>
    <b v="0"/>
    <s v="1082672776727543809"/>
    <s v="Tweet"/>
    <n v="0"/>
    <n v="0"/>
    <m/>
    <m/>
    <m/>
    <m/>
    <m/>
    <m/>
    <m/>
    <m/>
    <n v="4"/>
    <s v="3"/>
    <s v="1"/>
    <n v="2"/>
    <n v="6.896551724137931"/>
    <n v="0"/>
    <n v="0"/>
    <n v="0"/>
    <n v="0"/>
    <n v="27"/>
    <n v="93.10344827586206"/>
    <n v="29"/>
  </r>
  <r>
    <s v="irongirlnadia"/>
    <s v="milkandeggscom"/>
    <m/>
    <m/>
    <m/>
    <m/>
    <m/>
    <m/>
    <m/>
    <m/>
    <s v="No"/>
    <n v="82"/>
    <m/>
    <m/>
    <x v="0"/>
    <d v="2019-01-09T23:29:06.000"/>
    <s v="Carboloading isnâ€™t important the night before. How you fuel the entire week before as you taper is important. Be mindful how you are nourishing your body. // 3 days till my 15th ultra. Fuel ingredients @milkandeggscom #milkandeggs https://t.co/842XsGb0Zb"/>
    <m/>
    <m/>
    <x v="14"/>
    <s v="https://pbs.twimg.com/media/DwgZaZcU8AAithJ.jpg"/>
    <s v="https://pbs.twimg.com/media/DwgZaZcU8AAithJ.jpg"/>
    <x v="50"/>
    <s v="https://twitter.com/#!/irongirlnadia/status/1083143656847040517"/>
    <m/>
    <m/>
    <s v="1083143656847040517"/>
    <m/>
    <b v="0"/>
    <n v="1"/>
    <s v=""/>
    <b v="0"/>
    <s v="en"/>
    <m/>
    <s v=""/>
    <b v="0"/>
    <n v="1"/>
    <s v=""/>
    <s v="Twitter for iPhone"/>
    <b v="0"/>
    <s v="1083143656847040517"/>
    <s v="Tweet"/>
    <n v="0"/>
    <n v="0"/>
    <m/>
    <m/>
    <m/>
    <m/>
    <m/>
    <m/>
    <m/>
    <m/>
    <n v="4"/>
    <s v="3"/>
    <s v="1"/>
    <n v="3"/>
    <n v="8.108108108108109"/>
    <n v="0"/>
    <n v="0"/>
    <n v="0"/>
    <n v="0"/>
    <n v="34"/>
    <n v="91.89189189189189"/>
    <n v="37"/>
  </r>
  <r>
    <s v="irongirlnadia"/>
    <s v="irongirlnadia"/>
    <m/>
    <m/>
    <m/>
    <m/>
    <m/>
    <m/>
    <m/>
    <m/>
    <s v="No"/>
    <n v="84"/>
    <m/>
    <m/>
    <x v="2"/>
    <d v="2019-01-17T21:30:11.000"/>
    <s v="How you periodize your eating lifestyle matters too. Carboloading is not just for the night before. Spaced out heal… https://t.co/8G50Aiqcnc"/>
    <s v="https://twitter.com/i/web/status/1086012834209660928"/>
    <s v="twitter.com"/>
    <x v="0"/>
    <m/>
    <s v="http://pbs.twimg.com/profile_images/3542402281/1c8d04d3763a62561cdfb5872fa4624e_normal.jpeg"/>
    <x v="51"/>
    <s v="https://twitter.com/#!/irongirlnadia/status/1086012834209660928"/>
    <m/>
    <m/>
    <s v="1086012834209660928"/>
    <m/>
    <b v="0"/>
    <n v="0"/>
    <s v=""/>
    <b v="0"/>
    <s v="en"/>
    <m/>
    <s v=""/>
    <b v="0"/>
    <n v="0"/>
    <s v=""/>
    <s v="Twitter for iPhone"/>
    <b v="1"/>
    <s v="1086012834209660928"/>
    <s v="Tweet"/>
    <n v="0"/>
    <n v="0"/>
    <m/>
    <m/>
    <m/>
    <m/>
    <m/>
    <m/>
    <m/>
    <m/>
    <n v="1"/>
    <s v="3"/>
    <s v="3"/>
    <n v="1"/>
    <n v="5.2631578947368425"/>
    <n v="0"/>
    <n v="0"/>
    <n v="0"/>
    <n v="0"/>
    <n v="18"/>
    <n v="94.73684210526316"/>
    <n v="19"/>
  </r>
  <r>
    <s v="hinsonsaburo"/>
    <s v="breadlounge"/>
    <m/>
    <m/>
    <m/>
    <m/>
    <m/>
    <m/>
    <m/>
    <m/>
    <s v="No"/>
    <n v="85"/>
    <m/>
    <m/>
    <x v="0"/>
    <d v="2019-01-17T21:52:25.000"/>
    <s v="@LetMeEatCake @milkandeggscom @breadlounge Those look yummy!"/>
    <m/>
    <m/>
    <x v="0"/>
    <m/>
    <s v="http://pbs.twimg.com/profile_images/997344761647251456/ec9y8IjQ_normal.jpg"/>
    <x v="52"/>
    <s v="https://twitter.com/#!/hinsonsaburo/status/1086018430560399360"/>
    <m/>
    <m/>
    <s v="1086018430560399360"/>
    <s v="1085990451365187585"/>
    <b v="0"/>
    <n v="0"/>
    <s v="29646382"/>
    <b v="0"/>
    <s v="en"/>
    <m/>
    <s v=""/>
    <b v="0"/>
    <n v="0"/>
    <s v=""/>
    <s v="Twitter for iPhone"/>
    <b v="0"/>
    <s v="1085990451365187585"/>
    <s v="Tweet"/>
    <n v="0"/>
    <n v="0"/>
    <m/>
    <m/>
    <m/>
    <m/>
    <m/>
    <m/>
    <m/>
    <m/>
    <n v="1"/>
    <s v="6"/>
    <s v="6"/>
    <m/>
    <m/>
    <m/>
    <m/>
    <m/>
    <m/>
    <m/>
    <m/>
    <m/>
  </r>
  <r>
    <s v="letmeeatcake"/>
    <s v="milkandeggscom"/>
    <m/>
    <m/>
    <m/>
    <m/>
    <m/>
    <m/>
    <m/>
    <m/>
    <s v="No"/>
    <n v="86"/>
    <m/>
    <m/>
    <x v="0"/>
    <d v="2019-01-17T20:01:14.000"/>
    <s v="Using my latest @milkandeggscom grocery haul to whip up a super easy afternoon treat for this rainy day ☺️. Dipped… https://t.co/CzFDJE7uww"/>
    <s v="https://twitter.com/i/web/status/1085990451365187585"/>
    <s v="twitter.com"/>
    <x v="0"/>
    <m/>
    <s v="http://pbs.twimg.com/profile_images/823775665367306240/oxNdTH4i_normal.jpg"/>
    <x v="53"/>
    <s v="https://twitter.com/#!/letmeeatcake/status/1085990451365187585"/>
    <n v="34.0522"/>
    <n v="-118.243"/>
    <s v="1085990451365187585"/>
    <m/>
    <b v="0"/>
    <n v="0"/>
    <s v=""/>
    <b v="0"/>
    <s v="en"/>
    <m/>
    <s v=""/>
    <b v="0"/>
    <n v="0"/>
    <s v=""/>
    <s v="Instagram"/>
    <b v="1"/>
    <s v="1085990451365187585"/>
    <s v="Tweet"/>
    <n v="0"/>
    <n v="0"/>
    <s v="-118.668404,33.704538 _x000a_-118.668404,34.337041 _x000a_-118.155409,34.337041 _x000a_-118.155409,33.704538"/>
    <s v="United States"/>
    <s v="US"/>
    <s v="Los Angeles, CA"/>
    <s v="3b77caf94bfc81fe"/>
    <s v="Los Angeles"/>
    <s v="city"/>
    <s v="https://api.twitter.com/1.1/geo/id/3b77caf94bfc81fe.json"/>
    <n v="1"/>
    <s v="6"/>
    <s v="1"/>
    <n v="2"/>
    <n v="10.526315789473685"/>
    <n v="0"/>
    <n v="0"/>
    <n v="0"/>
    <n v="0"/>
    <n v="17"/>
    <n v="89.47368421052632"/>
    <n v="19"/>
  </r>
  <r>
    <s v="zandrya01"/>
    <s v="milkandeggscom"/>
    <m/>
    <m/>
    <m/>
    <m/>
    <m/>
    <m/>
    <m/>
    <m/>
    <s v="No"/>
    <n v="89"/>
    <m/>
    <m/>
    <x v="0"/>
    <d v="2019-01-18T00:15:06.000"/>
    <s v="Love my farm fresh food from @milkandeggscom LA's Online Farmer's Market.  You have to check them out! Bananas for… https://t.co/QVgmrWFGO3"/>
    <s v="https://twitter.com/i/web/status/1086054338655592448"/>
    <s v="twitter.com"/>
    <x v="0"/>
    <m/>
    <s v="http://pbs.twimg.com/profile_images/864234976816107521/walbcCFJ_normal.jpg"/>
    <x v="54"/>
    <s v="https://twitter.com/#!/zandrya01/status/1086054338655592448"/>
    <m/>
    <m/>
    <s v="1086054338655592448"/>
    <m/>
    <b v="0"/>
    <n v="0"/>
    <s v=""/>
    <b v="0"/>
    <s v="en"/>
    <m/>
    <s v=""/>
    <b v="0"/>
    <n v="0"/>
    <s v=""/>
    <s v="Twitter for Android"/>
    <b v="1"/>
    <s v="1086054338655592448"/>
    <s v="Tweet"/>
    <n v="0"/>
    <n v="0"/>
    <m/>
    <m/>
    <m/>
    <m/>
    <m/>
    <m/>
    <m/>
    <m/>
    <n v="1"/>
    <s v="1"/>
    <s v="1"/>
    <n v="2"/>
    <n v="10.526315789473685"/>
    <n v="0"/>
    <n v="0"/>
    <n v="0"/>
    <n v="0"/>
    <n v="17"/>
    <n v="89.47368421052632"/>
    <n v="19"/>
  </r>
  <r>
    <s v="kimlaiyingling"/>
    <s v="milkandeggscom"/>
    <m/>
    <m/>
    <m/>
    <m/>
    <m/>
    <m/>
    <m/>
    <m/>
    <s v="No"/>
    <n v="90"/>
    <m/>
    <m/>
    <x v="0"/>
    <d v="2019-01-18T00:20:56.000"/>
    <s v="RT @milkandeggscom: Save on plant-based! Use code &quot;PLANTLOVE&quot; for 10% off anything in our Vegan category (https://t.co/Ry937ZQiMw)._x000a__x000a_#disco…"/>
    <s v="https://milkandeggs.com/collections/vegan"/>
    <s v="milkandeggs.com"/>
    <x v="0"/>
    <m/>
    <s v="http://pbs.twimg.com/profile_images/1051546749762863104/ni3valhh_normal.jpg"/>
    <x v="55"/>
    <s v="https://twitter.com/#!/kimlaiyingling/status/1086055806154399746"/>
    <m/>
    <m/>
    <s v="1086055806154399746"/>
    <m/>
    <b v="0"/>
    <n v="0"/>
    <s v=""/>
    <b v="0"/>
    <s v="en"/>
    <m/>
    <s v=""/>
    <b v="0"/>
    <n v="0"/>
    <s v="1086050710192615424"/>
    <s v="Twitter for iPhone"/>
    <b v="0"/>
    <s v="1086050710192615424"/>
    <s v="Tweet"/>
    <n v="0"/>
    <n v="0"/>
    <m/>
    <m/>
    <m/>
    <m/>
    <m/>
    <m/>
    <m/>
    <m/>
    <n v="1"/>
    <s v="1"/>
    <s v="1"/>
    <n v="0"/>
    <n v="0"/>
    <n v="0"/>
    <n v="0"/>
    <n v="0"/>
    <n v="0"/>
    <n v="22"/>
    <n v="100"/>
    <n v="22"/>
  </r>
  <r>
    <s v="chitoveraufc"/>
    <s v="food_for_life"/>
    <m/>
    <m/>
    <m/>
    <m/>
    <m/>
    <m/>
    <m/>
    <m/>
    <s v="No"/>
    <n v="91"/>
    <m/>
    <m/>
    <x v="0"/>
    <d v="2019-01-18T18:23:16.000"/>
    <s v="Morning breakfast was so good thanks to @milkandeggscom for provide fresh fruit on @food_for_life 💯 fight camp is going well and I can’t wait 👊🏻 #ufc235 https://t.co/YJKCb01EhV"/>
    <s v="https://www.instagram.com/p/BsyStR_g_Ur/?utm_source=ig_twitter_share&amp;igshid=1qpxtyq9e9fn5"/>
    <s v="instagram.com"/>
    <x v="15"/>
    <m/>
    <s v="http://pbs.twimg.com/profile_images/1032723792622014469/3tj2UT3n_normal.jpg"/>
    <x v="56"/>
    <s v="https://twitter.com/#!/chitoveraufc/status/1086328181613748225"/>
    <m/>
    <m/>
    <s v="1086328181613748225"/>
    <m/>
    <b v="0"/>
    <n v="10"/>
    <s v=""/>
    <b v="0"/>
    <s v="en"/>
    <m/>
    <s v=""/>
    <b v="0"/>
    <n v="2"/>
    <s v=""/>
    <s v="Instagram"/>
    <b v="0"/>
    <s v="1086328181613748225"/>
    <s v="Tweet"/>
    <n v="0"/>
    <n v="0"/>
    <m/>
    <m/>
    <m/>
    <m/>
    <m/>
    <m/>
    <m/>
    <m/>
    <n v="1"/>
    <s v="5"/>
    <s v="5"/>
    <n v="3"/>
    <n v="12"/>
    <n v="0"/>
    <n v="0"/>
    <n v="0"/>
    <n v="0"/>
    <n v="22"/>
    <n v="88"/>
    <n v="25"/>
  </r>
  <r>
    <s v="francisazul90"/>
    <s v="food_for_life"/>
    <m/>
    <m/>
    <m/>
    <m/>
    <m/>
    <m/>
    <m/>
    <m/>
    <s v="No"/>
    <n v="92"/>
    <m/>
    <m/>
    <x v="0"/>
    <d v="2019-01-18T18:27:03.000"/>
    <s v="RT @chitoveraUFC: Morning breakfast was so good thanks to @milkandeggscom for provide fresh fruit on @food_for_life 💯 fight camp is going w…"/>
    <m/>
    <m/>
    <x v="0"/>
    <m/>
    <s v="http://pbs.twimg.com/profile_images/952992300510208000/7jQg_C49_normal.jpg"/>
    <x v="57"/>
    <s v="https://twitter.com/#!/francisazul90/status/1086329136002457603"/>
    <m/>
    <m/>
    <s v="1086329136002457603"/>
    <m/>
    <b v="0"/>
    <n v="0"/>
    <s v=""/>
    <b v="0"/>
    <s v="en"/>
    <m/>
    <s v=""/>
    <b v="0"/>
    <n v="2"/>
    <s v="1086328181613748225"/>
    <s v="Twitter for Android"/>
    <b v="0"/>
    <s v="1086328181613748225"/>
    <s v="Tweet"/>
    <n v="0"/>
    <n v="0"/>
    <m/>
    <m/>
    <m/>
    <m/>
    <m/>
    <m/>
    <m/>
    <m/>
    <n v="1"/>
    <s v="5"/>
    <s v="5"/>
    <m/>
    <m/>
    <m/>
    <m/>
    <m/>
    <m/>
    <m/>
    <m/>
    <m/>
  </r>
  <r>
    <s v="tanayastable"/>
    <s v="duvergermacaron"/>
    <m/>
    <m/>
    <m/>
    <m/>
    <m/>
    <m/>
    <m/>
    <m/>
    <s v="No"/>
    <n v="96"/>
    <m/>
    <m/>
    <x v="0"/>
    <d v="2019-01-08T19:27:28.000"/>
    <s v="@milkandeggscom @DuvergerMacaron Thank you! â˜º"/>
    <m/>
    <m/>
    <x v="0"/>
    <m/>
    <s v="http://pbs.twimg.com/profile_images/668651824111443968/XhX8naB9_normal.jpg"/>
    <x v="58"/>
    <s v="https://twitter.com/#!/tanayastable/status/1082720458800168960"/>
    <m/>
    <m/>
    <s v="1082720458800168960"/>
    <s v="1082387396023308288"/>
    <b v="0"/>
    <n v="0"/>
    <s v="3972470534"/>
    <b v="0"/>
    <s v="en"/>
    <m/>
    <s v=""/>
    <b v="0"/>
    <n v="0"/>
    <s v=""/>
    <s v="Twitter for Android"/>
    <b v="0"/>
    <s v="1082387396023308288"/>
    <s v="Tweet"/>
    <n v="0"/>
    <n v="0"/>
    <m/>
    <m/>
    <m/>
    <m/>
    <m/>
    <m/>
    <m/>
    <m/>
    <n v="1"/>
    <s v="1"/>
    <s v="1"/>
    <n v="1"/>
    <n v="16.666666666666668"/>
    <n v="0"/>
    <n v="0"/>
    <n v="0"/>
    <n v="0"/>
    <n v="5"/>
    <n v="83.33333333333333"/>
    <n v="6"/>
  </r>
  <r>
    <s v="milkandeggscom"/>
    <s v="duvergermacaron"/>
    <m/>
    <m/>
    <m/>
    <m/>
    <m/>
    <m/>
    <m/>
    <m/>
    <s v="No"/>
    <n v="97"/>
    <m/>
    <m/>
    <x v="0"/>
    <d v="2019-01-07T21:23:59.000"/>
    <s v="@TanayasTable @DuvergerMacaron Omg that looks amazing https://t.co/pcPI07nHRk"/>
    <m/>
    <m/>
    <x v="0"/>
    <s v="https://pbs.twimg.com/tweet_video_thumb/DwVplqzVAAA72Ad.jpg"/>
    <s v="https://pbs.twimg.com/tweet_video_thumb/DwVplqzVAAA72Ad.jpg"/>
    <x v="59"/>
    <s v="https://twitter.com/#!/milkandeggscom/status/1082387396023308288"/>
    <m/>
    <m/>
    <s v="1082387396023308288"/>
    <s v="1081425999521140736"/>
    <b v="0"/>
    <n v="0"/>
    <s v="21343403"/>
    <b v="0"/>
    <s v="en"/>
    <m/>
    <s v=""/>
    <b v="0"/>
    <n v="0"/>
    <s v=""/>
    <s v="Twitter for Android"/>
    <b v="0"/>
    <s v="1081425999521140736"/>
    <s v="Tweet"/>
    <n v="0"/>
    <n v="0"/>
    <m/>
    <m/>
    <m/>
    <m/>
    <m/>
    <m/>
    <m/>
    <m/>
    <n v="1"/>
    <s v="1"/>
    <s v="1"/>
    <n v="1"/>
    <n v="16.666666666666668"/>
    <n v="0"/>
    <n v="0"/>
    <n v="0"/>
    <n v="0"/>
    <n v="5"/>
    <n v="83.33333333333333"/>
    <n v="6"/>
  </r>
  <r>
    <s v="tanayastable"/>
    <s v="tanayastable"/>
    <m/>
    <m/>
    <m/>
    <m/>
    <m/>
    <m/>
    <m/>
    <m/>
    <s v="No"/>
    <n v="98"/>
    <m/>
    <m/>
    <x v="2"/>
    <d v="2019-01-05T05:43:44.000"/>
    <s v="May your life be as sweet and your dreams be as tall as this macaron tower made by yours truly to kick off the new… https://t.co/RaeT96ibNy"/>
    <s v="https://twitter.com/i/web/status/1081425999521140736"/>
    <s v="twitter.com"/>
    <x v="0"/>
    <m/>
    <s v="http://pbs.twimg.com/profile_images/668651824111443968/XhX8naB9_normal.jpg"/>
    <x v="60"/>
    <s v="https://twitter.com/#!/tanayastable/status/1081425999521140736"/>
    <m/>
    <m/>
    <s v="1081425999521140736"/>
    <m/>
    <b v="0"/>
    <n v="0"/>
    <s v=""/>
    <b v="0"/>
    <s v="en"/>
    <m/>
    <s v=""/>
    <b v="0"/>
    <n v="0"/>
    <s v=""/>
    <s v="Twitter for Android"/>
    <b v="1"/>
    <s v="1081425999521140736"/>
    <s v="Tweet"/>
    <n v="0"/>
    <n v="0"/>
    <m/>
    <m/>
    <m/>
    <m/>
    <m/>
    <m/>
    <m/>
    <m/>
    <n v="1"/>
    <s v="1"/>
    <s v="1"/>
    <n v="1"/>
    <n v="4"/>
    <n v="0"/>
    <n v="0"/>
    <n v="0"/>
    <n v="0"/>
    <n v="24"/>
    <n v="96"/>
    <n v="25"/>
  </r>
  <r>
    <s v="lastsamuraiufc"/>
    <s v="theterphouse"/>
    <m/>
    <m/>
    <m/>
    <m/>
    <m/>
    <m/>
    <m/>
    <m/>
    <s v="No"/>
    <n v="101"/>
    <m/>
    <m/>
    <x v="0"/>
    <d v="2019-01-02T22:11:54.000"/>
    <s v="Thereâ€™s always an opening somewhere... _x000a_@gfuelenergy _x000a_@defensesoap _x000a_@defendhawaii _x000a_@virusintl _x000a_@skvi_official _x000a_@asics _x000a_@Venumfight _x000a_@teamoyama _x000a_@iridiumsports_x000a_@ocfightdocs _x000a_@sal_triolo _x000a_@teamratpack _x000a_@milkandeggscom_x000a_@theterphouse https://t.co/dqVvDcrTp3"/>
    <m/>
    <m/>
    <x v="0"/>
    <s v="https://pbs.twimg.com/media/Dv8EnWJVsAEUeFU.jpg"/>
    <s v="https://pbs.twimg.com/media/Dv8EnWJVsAEUeFU.jpg"/>
    <x v="61"/>
    <s v="https://twitter.com/#!/lastsamuraiufc/status/1080587513876570113"/>
    <m/>
    <m/>
    <s v="1080587513876570113"/>
    <m/>
    <b v="0"/>
    <n v="12"/>
    <s v=""/>
    <b v="0"/>
    <s v="en"/>
    <m/>
    <s v=""/>
    <b v="0"/>
    <n v="2"/>
    <s v=""/>
    <s v="Twitter for iPhone"/>
    <b v="0"/>
    <s v="1080587513876570113"/>
    <s v="Retweet"/>
    <n v="0"/>
    <n v="0"/>
    <m/>
    <m/>
    <m/>
    <m/>
    <m/>
    <m/>
    <m/>
    <m/>
    <n v="1"/>
    <s v="2"/>
    <s v="2"/>
    <m/>
    <m/>
    <m/>
    <m/>
    <m/>
    <m/>
    <m/>
    <m/>
    <m/>
  </r>
  <r>
    <s v="milkandeggscom"/>
    <s v="theterphouse"/>
    <m/>
    <m/>
    <m/>
    <m/>
    <m/>
    <m/>
    <m/>
    <m/>
    <s v="No"/>
    <n v="102"/>
    <m/>
    <m/>
    <x v="0"/>
    <d v="2019-01-07T21:24:51.000"/>
    <s v="@LASTSAMURAIUFC @GFuelEnergy @DefenseSoap @DefendHawaii @VIRUSintl @skvi_official @asics @Venumfight @TeamOyama @IridiumSports @OCFIGHTDOCS @sal_triolo @teamratpack @theterphouse ðŸ˜²ðŸ˜²ðŸ˜ðŸ¤©ðŸ¤©"/>
    <m/>
    <m/>
    <x v="0"/>
    <m/>
    <s v="http://pbs.twimg.com/profile_images/915974973100929024/XqVLjZGd_normal.jpg"/>
    <x v="62"/>
    <s v="https://twitter.com/#!/milkandeggscom/status/1082387611509899264"/>
    <m/>
    <m/>
    <s v="1082387611509899264"/>
    <s v="1080587513876570113"/>
    <b v="0"/>
    <n v="0"/>
    <s v="2615886966"/>
    <b v="0"/>
    <s v="und"/>
    <m/>
    <s v=""/>
    <b v="0"/>
    <n v="0"/>
    <s v=""/>
    <s v="Twitter for Android"/>
    <b v="0"/>
    <s v="1080587513876570113"/>
    <s v="Tweet"/>
    <n v="0"/>
    <n v="0"/>
    <m/>
    <m/>
    <m/>
    <m/>
    <m/>
    <m/>
    <m/>
    <m/>
    <n v="1"/>
    <s v="1"/>
    <s v="2"/>
    <m/>
    <m/>
    <m/>
    <m/>
    <m/>
    <m/>
    <m/>
    <m/>
    <m/>
  </r>
  <r>
    <s v="milkandeggscom"/>
    <s v="breadbar_la"/>
    <m/>
    <m/>
    <m/>
    <m/>
    <m/>
    <m/>
    <m/>
    <m/>
    <s v="No"/>
    <n v="129"/>
    <m/>
    <m/>
    <x v="0"/>
    <d v="2019-01-09T20:00:54.000"/>
    <s v="Attention all fresh bread lovers! We now carry @breadbar_la ! _x000a_Shop a variety of local, fresh bread and pastries delivered right to your door: https://t.co/HcwfLl3n5B_x000a__x000a_#freshbread #freshfood #ocfood #eaterla #buzzfeastfood #laeats #infatuationla #chefsroll #groceryshopping https://t.co/e2xY2JdCnH"/>
    <s v="https://milkandeggs.com/collections/breadbar"/>
    <s v="milkandeggs.com"/>
    <x v="16"/>
    <s v="https://pbs.twimg.com/media/Dwfpw0KXcAE3Q3E.jpg"/>
    <s v="https://pbs.twimg.com/media/Dwfpw0KXcAE3Q3E.jpg"/>
    <x v="63"/>
    <s v="https://twitter.com/#!/milkandeggscom/status/1083091262549491713"/>
    <m/>
    <m/>
    <s v="1083091262549491713"/>
    <m/>
    <b v="0"/>
    <n v="1"/>
    <s v=""/>
    <b v="0"/>
    <s v="en"/>
    <m/>
    <s v=""/>
    <b v="0"/>
    <n v="0"/>
    <s v=""/>
    <s v="Hootsuite Inc."/>
    <b v="0"/>
    <s v="1083091262549491713"/>
    <s v="Tweet"/>
    <n v="0"/>
    <n v="0"/>
    <m/>
    <m/>
    <m/>
    <m/>
    <m/>
    <m/>
    <m/>
    <m/>
    <n v="1"/>
    <s v="1"/>
    <s v="1"/>
    <n v="4"/>
    <n v="12.5"/>
    <n v="0"/>
    <n v="0"/>
    <n v="0"/>
    <n v="0"/>
    <n v="28"/>
    <n v="87.5"/>
    <n v="32"/>
  </r>
  <r>
    <s v="milkandeggscom"/>
    <s v="andrewchg"/>
    <m/>
    <m/>
    <m/>
    <m/>
    <m/>
    <m/>
    <m/>
    <m/>
    <s v="No"/>
    <n v="130"/>
    <m/>
    <m/>
    <x v="0"/>
    <d v="2019-01-10T22:00:48.000"/>
    <s v="This year, we are excited to continue to bring you fresh food straight to your door so you can continue to cook all of your favorite meals._x000a_📷: @andrewchg _x000a__x000a_#newyears2019 #freshfruit #freshveggies #groceryhaul #grocerydelivery #ocfood #eaterla #laeats #infatuationla #chefsroll https://t.co/OoAhVHHzjc"/>
    <m/>
    <m/>
    <x v="17"/>
    <s v="https://pbs.twimg.com/media/DwlOy5SXcAA9H91.jpg"/>
    <s v="https://pbs.twimg.com/media/DwlOy5SXcAA9H91.jpg"/>
    <x v="64"/>
    <s v="https://twitter.com/#!/milkandeggscom/status/1083483823843786752"/>
    <m/>
    <m/>
    <s v="1083483823843786752"/>
    <m/>
    <b v="0"/>
    <n v="1"/>
    <s v=""/>
    <b v="0"/>
    <s v="en"/>
    <m/>
    <s v=""/>
    <b v="0"/>
    <n v="0"/>
    <s v=""/>
    <s v="Hootsuite Inc."/>
    <b v="0"/>
    <s v="1083483823843786752"/>
    <s v="Tweet"/>
    <n v="0"/>
    <n v="0"/>
    <m/>
    <m/>
    <m/>
    <m/>
    <m/>
    <m/>
    <m/>
    <m/>
    <n v="1"/>
    <s v="1"/>
    <s v="1"/>
    <n v="3"/>
    <n v="7.894736842105263"/>
    <n v="0"/>
    <n v="0"/>
    <n v="0"/>
    <n v="0"/>
    <n v="35"/>
    <n v="92.10526315789474"/>
    <n v="38"/>
  </r>
  <r>
    <s v="milkandeggscom"/>
    <s v="beyondmeat"/>
    <m/>
    <m/>
    <m/>
    <m/>
    <m/>
    <m/>
    <m/>
    <m/>
    <s v="No"/>
    <n v="131"/>
    <m/>
    <m/>
    <x v="0"/>
    <d v="2019-01-11T20:01:22.000"/>
    <s v="Lemony kale and white bean soup with @beyondmeat sausage is perfect to keep you healthy in this cold weather. _x000a_See… https://t.co/zWdoDUmKH4"/>
    <s v="https://twitter.com/i/web/status/1083816153775030272"/>
    <s v="twitter.com"/>
    <x v="0"/>
    <m/>
    <s v="http://pbs.twimg.com/profile_images/915974973100929024/XqVLjZGd_normal.jpg"/>
    <x v="65"/>
    <s v="https://twitter.com/#!/milkandeggscom/status/1083816153775030272"/>
    <m/>
    <m/>
    <s v="1083816153775030272"/>
    <m/>
    <b v="0"/>
    <n v="0"/>
    <s v=""/>
    <b v="0"/>
    <s v="en"/>
    <m/>
    <s v=""/>
    <b v="0"/>
    <n v="0"/>
    <s v=""/>
    <s v="Hootsuite Inc."/>
    <b v="1"/>
    <s v="1083816153775030272"/>
    <s v="Tweet"/>
    <n v="0"/>
    <n v="0"/>
    <m/>
    <m/>
    <m/>
    <m/>
    <m/>
    <m/>
    <m/>
    <m/>
    <n v="1"/>
    <s v="1"/>
    <s v="1"/>
    <n v="2"/>
    <n v="10"/>
    <n v="1"/>
    <n v="5"/>
    <n v="0"/>
    <n v="0"/>
    <n v="17"/>
    <n v="85"/>
    <n v="20"/>
  </r>
  <r>
    <s v="milkandeggscom"/>
    <s v="harmlessharvest"/>
    <m/>
    <m/>
    <m/>
    <m/>
    <m/>
    <m/>
    <m/>
    <m/>
    <s v="No"/>
    <n v="132"/>
    <m/>
    <m/>
    <x v="1"/>
    <d v="2019-01-12T22:00:25.000"/>
    <s v="@harmlessharvest products are discounted for a limited time! Shop now and check out the low prices (on BOTH sizes!): https://t.co/RIdPEKzelw_x000a__x000a_#discount #harmlessharvest #sale #coconutwater #healthdrink #ocfood #eaterla #buzzfeastfood #laeats #infatuationla #chefsroll https://t.co/plqdPC3nhM"/>
    <s v="https://milkandeggs.com/pages/search-results-page?q=harmless+harvest"/>
    <s v="milkandeggs.com"/>
    <x v="18"/>
    <s v="https://pbs.twimg.com/media/Dwvh42DWoAAOfUk.jpg"/>
    <s v="https://pbs.twimg.com/media/Dwvh42DWoAAOfUk.jpg"/>
    <x v="66"/>
    <s v="https://twitter.com/#!/milkandeggscom/status/1084208503785484288"/>
    <m/>
    <m/>
    <s v="1084208503785484288"/>
    <m/>
    <b v="0"/>
    <n v="0"/>
    <s v="183375788"/>
    <b v="0"/>
    <s v="en"/>
    <m/>
    <s v=""/>
    <b v="0"/>
    <n v="0"/>
    <s v=""/>
    <s v="Hootsuite Inc."/>
    <b v="0"/>
    <s v="1084208503785484288"/>
    <s v="Tweet"/>
    <n v="0"/>
    <n v="0"/>
    <m/>
    <m/>
    <m/>
    <m/>
    <m/>
    <m/>
    <m/>
    <m/>
    <n v="1"/>
    <s v="1"/>
    <s v="1"/>
    <n v="0"/>
    <n v="0"/>
    <n v="1"/>
    <n v="3.3333333333333335"/>
    <n v="0"/>
    <n v="0"/>
    <n v="29"/>
    <n v="96.66666666666667"/>
    <n v="30"/>
  </r>
  <r>
    <s v="milkandeggscom"/>
    <s v="drinksolti"/>
    <m/>
    <m/>
    <m/>
    <m/>
    <m/>
    <m/>
    <m/>
    <m/>
    <s v="No"/>
    <n v="133"/>
    <m/>
    <m/>
    <x v="0"/>
    <d v="2019-01-15T20:01:08.000"/>
    <s v="Want local farm fresh foods &amp;amp; @drinksolti delivered to your door? Enter on Instagram for a $50 gift card to Milk &amp;amp; Eggs PLUS a mixed case of Organic, Glass Bottled Sol-ti SuperAde, VitaliTea, &amp;amp; CBD+ Tea_x000a_Enter here: https://t.co/UpSoDCShGh_x000a__x000a_#drinksolti #letyourselfshine https://t.co/vP4eeckY00"/>
    <s v="https://instagram.com/milkandeggscom"/>
    <s v="instagram.com"/>
    <x v="19"/>
    <s v="https://pbs.twimg.com/media/Dw-jWmdX4AAPQo4.jpg"/>
    <s v="https://pbs.twimg.com/media/Dw-jWmdX4AAPQo4.jpg"/>
    <x v="67"/>
    <s v="https://twitter.com/#!/milkandeggscom/status/1085265646374531072"/>
    <m/>
    <m/>
    <s v="1085265646374531072"/>
    <m/>
    <b v="0"/>
    <n v="0"/>
    <s v=""/>
    <b v="0"/>
    <s v="en"/>
    <m/>
    <s v=""/>
    <b v="0"/>
    <n v="0"/>
    <s v=""/>
    <s v="Hootsuite Inc."/>
    <b v="0"/>
    <s v="1085265646374531072"/>
    <s v="Tweet"/>
    <n v="0"/>
    <n v="0"/>
    <m/>
    <m/>
    <m/>
    <m/>
    <m/>
    <m/>
    <m/>
    <m/>
    <n v="1"/>
    <s v="1"/>
    <s v="1"/>
    <n v="1"/>
    <n v="2.380952380952381"/>
    <n v="0"/>
    <n v="0"/>
    <n v="0"/>
    <n v="0"/>
    <n v="41"/>
    <n v="97.61904761904762"/>
    <n v="42"/>
  </r>
  <r>
    <s v="hannahcormier_"/>
    <s v="milkandeggscom"/>
    <m/>
    <m/>
    <m/>
    <m/>
    <m/>
    <m/>
    <m/>
    <m/>
    <s v="No"/>
    <n v="134"/>
    <m/>
    <m/>
    <x v="0"/>
    <d v="2019-01-06T03:59:22.000"/>
    <s v="Love my farm fresh food from @milkandeggscom LA's Online Farmer's Market.  $0 off your order using this link https://t.co/34bRQG7CvT  https://t.co/n0IBAXx3z0"/>
    <s v="https://milkandeggs.com?smile_referral_code=MHCOxY26&amp;st_intent=st%3Areferrals%3Acustomer-offers%3AMHCOxY26&amp;utm_campaign=smileio_referrals&amp;utm_medium=referral_url https://milkandeggs.com/"/>
    <s v="milkandeggs.com milkandeggs.com"/>
    <x v="0"/>
    <m/>
    <s v="http://pbs.twimg.com/profile_images/791712742163877889/MwO0akWe_normal.jpg"/>
    <x v="68"/>
    <s v="https://twitter.com/#!/hannahcormier_/status/1081762119593283584"/>
    <m/>
    <m/>
    <s v="1081762119593283584"/>
    <m/>
    <b v="0"/>
    <n v="1"/>
    <s v=""/>
    <b v="0"/>
    <s v="en"/>
    <m/>
    <s v=""/>
    <b v="0"/>
    <n v="1"/>
    <s v=""/>
    <s v="Twitter Web Client"/>
    <b v="0"/>
    <s v="1081762119593283584"/>
    <s v="Tweet"/>
    <n v="0"/>
    <n v="0"/>
    <m/>
    <m/>
    <m/>
    <m/>
    <m/>
    <m/>
    <m/>
    <m/>
    <n v="1"/>
    <s v="1"/>
    <s v="1"/>
    <n v="2"/>
    <n v="11.11111111111111"/>
    <n v="0"/>
    <n v="0"/>
    <n v="0"/>
    <n v="0"/>
    <n v="16"/>
    <n v="88.88888888888889"/>
    <n v="18"/>
  </r>
  <r>
    <s v="farm_machinery_"/>
    <s v="hannahcormier_"/>
    <m/>
    <m/>
    <m/>
    <m/>
    <m/>
    <m/>
    <m/>
    <m/>
    <s v="No"/>
    <n v="135"/>
    <m/>
    <m/>
    <x v="0"/>
    <d v="2019-01-06T04:00:05.000"/>
    <s v="RT @hannahcormier_: Love my farm fresh food from @milkandeggscom LA's Online Farmer's Market.  $0 off your order using this link https://t.â€¦"/>
    <m/>
    <m/>
    <x v="0"/>
    <m/>
    <s v="http://pbs.twimg.com/profile_images/949260765806067712/ySLPh3or_normal.jpg"/>
    <x v="69"/>
    <s v="https://twitter.com/#!/farm_machinery_/status/1081762301294841856"/>
    <m/>
    <m/>
    <s v="1081762301294841856"/>
    <m/>
    <b v="0"/>
    <n v="0"/>
    <s v=""/>
    <b v="0"/>
    <s v="en"/>
    <m/>
    <s v=""/>
    <b v="0"/>
    <n v="1"/>
    <s v="1081762119593283584"/>
    <s v="Farm Machinery"/>
    <b v="0"/>
    <s v="1081762119593283584"/>
    <s v="Tweet"/>
    <n v="0"/>
    <n v="0"/>
    <m/>
    <m/>
    <m/>
    <m/>
    <m/>
    <m/>
    <m/>
    <m/>
    <n v="1"/>
    <s v="1"/>
    <s v="1"/>
    <m/>
    <m/>
    <m/>
    <m/>
    <m/>
    <m/>
    <m/>
    <m/>
    <m/>
  </r>
  <r>
    <s v="lilfishfoodie"/>
    <s v="milkandeggscom"/>
    <m/>
    <m/>
    <m/>
    <m/>
    <m/>
    <m/>
    <m/>
    <m/>
    <s v="No"/>
    <n v="136"/>
    <m/>
    <m/>
    <x v="0"/>
    <d v="2019-01-16T20:27:45.000"/>
    <s v="Craving  that🥑goodness. _x000a__x000a_Eat with your eyes. Freshly baked fig bread sliced from @milkandeggscom _x000a__x000a_Drizzle that sw… https://t.co/xr7hDLA22J"/>
    <s v="https://twitter.com/i/web/status/1085634733780975628"/>
    <s v="twitter.com"/>
    <x v="0"/>
    <m/>
    <s v="http://pbs.twimg.com/profile_images/112457876/fishfoodlogo_normal.jpg"/>
    <x v="70"/>
    <s v="https://twitter.com/#!/lilfishfoodie/status/1085634733780975628"/>
    <m/>
    <m/>
    <s v="1085634733780975628"/>
    <m/>
    <b v="0"/>
    <n v="0"/>
    <s v=""/>
    <b v="0"/>
    <s v="en"/>
    <m/>
    <s v=""/>
    <b v="0"/>
    <n v="0"/>
    <s v=""/>
    <s v="Instagram"/>
    <b v="1"/>
    <s v="1085634733780975628"/>
    <s v="Tweet"/>
    <n v="0"/>
    <n v="0"/>
    <m/>
    <m/>
    <m/>
    <m/>
    <m/>
    <m/>
    <m/>
    <m/>
    <n v="3"/>
    <s v="1"/>
    <s v="1"/>
    <n v="1"/>
    <n v="5.882352941176471"/>
    <n v="0"/>
    <n v="0"/>
    <n v="0"/>
    <n v="0"/>
    <n v="16"/>
    <n v="94.11764705882354"/>
    <n v="17"/>
  </r>
  <r>
    <s v="lilfishfoodie"/>
    <s v="milkandeggscom"/>
    <m/>
    <m/>
    <m/>
    <m/>
    <m/>
    <m/>
    <m/>
    <m/>
    <s v="No"/>
    <n v="137"/>
    <m/>
    <m/>
    <x v="0"/>
    <d v="2019-01-18T01:01:53.000"/>
    <s v="So in 💗. #Marrow me already 😋 👰_x000a__x000a_Bone marrow ordered using @milkandeggscom from marcondasmeats 🥩 _x000a_#moo #appetizers… https://t.co/WeNkzGGM47"/>
    <s v="https://twitter.com/i/web/status/1086066111798480898"/>
    <s v="twitter.com"/>
    <x v="20"/>
    <m/>
    <s v="http://pbs.twimg.com/profile_images/112457876/fishfoodlogo_normal.jpg"/>
    <x v="71"/>
    <s v="https://twitter.com/#!/lilfishfoodie/status/1086066111798480898"/>
    <m/>
    <m/>
    <s v="1086066111798480898"/>
    <m/>
    <b v="0"/>
    <n v="0"/>
    <s v=""/>
    <b v="0"/>
    <s v="en"/>
    <m/>
    <s v=""/>
    <b v="0"/>
    <n v="0"/>
    <s v=""/>
    <s v="Instagram"/>
    <b v="1"/>
    <s v="1086066111798480898"/>
    <s v="Tweet"/>
    <n v="0"/>
    <n v="0"/>
    <m/>
    <m/>
    <m/>
    <m/>
    <m/>
    <m/>
    <m/>
    <m/>
    <n v="3"/>
    <s v="1"/>
    <s v="1"/>
    <n v="0"/>
    <n v="0"/>
    <n v="0"/>
    <n v="0"/>
    <n v="0"/>
    <n v="0"/>
    <n v="14"/>
    <n v="100"/>
    <n v="14"/>
  </r>
  <r>
    <s v="lilfishfoodie"/>
    <s v="milkandeggscom"/>
    <m/>
    <m/>
    <m/>
    <m/>
    <m/>
    <m/>
    <m/>
    <m/>
    <s v="No"/>
    <n v="138"/>
    <m/>
    <m/>
    <x v="0"/>
    <d v="2019-01-18T23:29:14.000"/>
    <s v="Love my farm fresh food from @milkandeggscom LA's Online Farmer's Market.  You have to check them out! Bananas for… https://t.co/rUNYGdRHe6"/>
    <s v="https://twitter.com/i/web/status/1086405181841915904"/>
    <s v="twitter.com"/>
    <x v="0"/>
    <m/>
    <s v="http://pbs.twimg.com/profile_images/112457876/fishfoodlogo_normal.jpg"/>
    <x v="72"/>
    <s v="https://twitter.com/#!/lilfishfoodie/status/1086405181841915904"/>
    <m/>
    <m/>
    <s v="1086405181841915904"/>
    <m/>
    <b v="0"/>
    <n v="0"/>
    <s v=""/>
    <b v="0"/>
    <s v="en"/>
    <m/>
    <s v=""/>
    <b v="0"/>
    <n v="0"/>
    <s v=""/>
    <s v="Twitter for Android"/>
    <b v="1"/>
    <s v="1086405181841915904"/>
    <s v="Tweet"/>
    <n v="0"/>
    <n v="0"/>
    <m/>
    <m/>
    <m/>
    <m/>
    <m/>
    <m/>
    <m/>
    <m/>
    <n v="3"/>
    <s v="1"/>
    <s v="1"/>
    <n v="2"/>
    <n v="10.526315789473685"/>
    <n v="0"/>
    <n v="0"/>
    <n v="0"/>
    <n v="0"/>
    <n v="17"/>
    <n v="89.47368421052632"/>
    <n v="19"/>
  </r>
  <r>
    <s v="farm_machinery_"/>
    <s v="lilfishfoodie"/>
    <m/>
    <m/>
    <m/>
    <m/>
    <m/>
    <m/>
    <m/>
    <m/>
    <s v="No"/>
    <n v="139"/>
    <m/>
    <m/>
    <x v="0"/>
    <d v="2019-01-18T23:30:05.000"/>
    <s v="RT @lilfishfoodie: Love my farm fresh food from @milkandeggscom LA's Online Farmer's Market.  You have to check them out! Bananas for 15¢ a…"/>
    <m/>
    <m/>
    <x v="0"/>
    <m/>
    <s v="http://pbs.twimg.com/profile_images/949260765806067712/ySLPh3or_normal.jpg"/>
    <x v="73"/>
    <s v="https://twitter.com/#!/farm_machinery_/status/1086405394757373952"/>
    <m/>
    <m/>
    <s v="1086405394757373952"/>
    <m/>
    <b v="0"/>
    <n v="0"/>
    <s v=""/>
    <b v="0"/>
    <s v="en"/>
    <m/>
    <s v=""/>
    <b v="0"/>
    <n v="0"/>
    <s v="1086405181841915904"/>
    <s v="Farm Machinery"/>
    <b v="0"/>
    <s v="1086405181841915904"/>
    <s v="Tweet"/>
    <n v="0"/>
    <n v="0"/>
    <m/>
    <m/>
    <m/>
    <m/>
    <m/>
    <m/>
    <m/>
    <m/>
    <n v="1"/>
    <s v="1"/>
    <s v="1"/>
    <n v="2"/>
    <n v="8.695652173913043"/>
    <n v="0"/>
    <n v="0"/>
    <n v="0"/>
    <n v="0"/>
    <n v="21"/>
    <n v="91.30434782608695"/>
    <n v="23"/>
  </r>
  <r>
    <s v="milkandeggscom"/>
    <s v="milkandeggscom"/>
    <m/>
    <m/>
    <m/>
    <m/>
    <m/>
    <m/>
    <m/>
    <m/>
    <s v="No"/>
    <n v="142"/>
    <m/>
    <m/>
    <x v="2"/>
    <d v="2019-01-03T01:00:25.000"/>
    <s v="We want to help you start the year off right. _x000a_Use code NewYear20 for $20 off your order (restrictions apply). https://t.co/2uK2JikPf0_x000a__x000a_#newyeardiscount #discountcode #newyearnewme #healthyfood #freshfruit #freshveggies #ocfood #eaterla #laeats #infatuationla #chefsroll https://t.co/IhQ2kko9wk"/>
    <s v="http://milkandeggs.com/?utm_source=social&amp;utm_medium=influencer&amp;utm_campaign=milkandeggscom"/>
    <s v="milkandeggs.com"/>
    <x v="21"/>
    <s v="https://pbs.twimg.com/media/Dv8rMExWsAAl2t3.jpg"/>
    <s v="https://pbs.twimg.com/media/Dv8rMExWsAAl2t3.jpg"/>
    <x v="74"/>
    <s v="https://twitter.com/#!/milkandeggscom/status/1080629923910508544"/>
    <m/>
    <m/>
    <s v="1080629923910508544"/>
    <m/>
    <b v="0"/>
    <n v="1"/>
    <s v=""/>
    <b v="0"/>
    <s v="en"/>
    <m/>
    <s v=""/>
    <b v="0"/>
    <n v="1"/>
    <s v=""/>
    <s v="Hootsuite Inc."/>
    <b v="0"/>
    <s v="1080629923910508544"/>
    <s v="Retweet"/>
    <n v="0"/>
    <n v="0"/>
    <m/>
    <m/>
    <m/>
    <m/>
    <m/>
    <m/>
    <m/>
    <m/>
    <n v="13"/>
    <s v="1"/>
    <s v="1"/>
    <n v="1"/>
    <n v="3.225806451612903"/>
    <n v="0"/>
    <n v="0"/>
    <n v="0"/>
    <n v="0"/>
    <n v="30"/>
    <n v="96.7741935483871"/>
    <n v="31"/>
  </r>
  <r>
    <s v="milkandeggscom"/>
    <s v="milkandeggscom"/>
    <m/>
    <m/>
    <m/>
    <m/>
    <m/>
    <m/>
    <m/>
    <m/>
    <s v="No"/>
    <n v="143"/>
    <m/>
    <m/>
    <x v="2"/>
    <d v="2019-01-05T23:00:20.000"/>
    <s v="Move over avocado toast! Mushroom toast is the next big thing._x000a__x000a_#healthyfood #fancytoast #mushroomtoast #avocadotoast #freshfood #ocfood #eaterla #laeats #infatuationla #chefsroll #groceryshopping #noleftovers #foodilysm #thekitchen #epicurious #inmykitchen #myopenkitchen https://t.co/9XLOf4Pzz9"/>
    <m/>
    <m/>
    <x v="22"/>
    <s v="https://pbs.twimg.com/media/DwLseV2WkAEEpJ3.jpg"/>
    <s v="https://pbs.twimg.com/media/DwLseV2WkAEEpJ3.jpg"/>
    <x v="75"/>
    <s v="https://twitter.com/#!/milkandeggscom/status/1081686868264185859"/>
    <m/>
    <m/>
    <s v="1081686868264185859"/>
    <m/>
    <b v="0"/>
    <n v="1"/>
    <s v=""/>
    <b v="0"/>
    <s v="en"/>
    <m/>
    <s v=""/>
    <b v="0"/>
    <n v="0"/>
    <s v=""/>
    <s v="Hootsuite Inc."/>
    <b v="0"/>
    <s v="1081686868264185859"/>
    <s v="Tweet"/>
    <n v="0"/>
    <n v="0"/>
    <m/>
    <m/>
    <m/>
    <m/>
    <m/>
    <m/>
    <m/>
    <m/>
    <n v="13"/>
    <s v="1"/>
    <s v="1"/>
    <n v="0"/>
    <n v="0"/>
    <n v="0"/>
    <n v="0"/>
    <n v="0"/>
    <n v="0"/>
    <n v="28"/>
    <n v="100"/>
    <n v="28"/>
  </r>
  <r>
    <s v="milkandeggscom"/>
    <s v="milkandeggscom"/>
    <m/>
    <m/>
    <m/>
    <m/>
    <m/>
    <m/>
    <m/>
    <m/>
    <s v="No"/>
    <n v="144"/>
    <m/>
    <m/>
    <x v="2"/>
    <d v="2019-01-06T17:00:50.000"/>
    <s v="Starting this week strong with a Health Elixir: cold pressed using our organic juice cleanse fruit and veggie pack. _x000a_Shop now: https://t.co/7Ov07MspHJ_x000a__x000a_#healthyfood #pressedjuice #juicerecipe #juicecleanse #freshfood #ocfood #eaterla #laeats #thekitchen #epicurious #inmykitchen https://t.co/pE7xVWyDSf"/>
    <s v="https://milkandeggs.com/products/organic-cleanse-fruit-and-veggie-12-lb-box"/>
    <s v="milkandeggs.com"/>
    <x v="23"/>
    <s v="https://pbs.twimg.com/media/DwPjx56WkAASevy.jpg"/>
    <s v="https://pbs.twimg.com/media/DwPjx56WkAASevy.jpg"/>
    <x v="76"/>
    <s v="https://twitter.com/#!/milkandeggscom/status/1081958783818043394"/>
    <m/>
    <m/>
    <s v="1081958783818043394"/>
    <m/>
    <b v="0"/>
    <n v="0"/>
    <s v=""/>
    <b v="0"/>
    <s v="en"/>
    <m/>
    <s v=""/>
    <b v="0"/>
    <n v="0"/>
    <s v=""/>
    <s v="Hootsuite Inc."/>
    <b v="0"/>
    <s v="1081958783818043394"/>
    <s v="Tweet"/>
    <n v="0"/>
    <n v="0"/>
    <m/>
    <m/>
    <m/>
    <m/>
    <m/>
    <m/>
    <m/>
    <m/>
    <n v="13"/>
    <s v="1"/>
    <s v="1"/>
    <n v="1"/>
    <n v="3.125"/>
    <n v="1"/>
    <n v="3.125"/>
    <n v="0"/>
    <n v="0"/>
    <n v="30"/>
    <n v="93.75"/>
    <n v="32"/>
  </r>
  <r>
    <s v="milkandeggscom"/>
    <s v="milkandeggscom"/>
    <m/>
    <m/>
    <m/>
    <m/>
    <m/>
    <m/>
    <m/>
    <m/>
    <s v="No"/>
    <n v="145"/>
    <m/>
    <m/>
    <x v="2"/>
    <d v="2019-01-07T23:00:40.000"/>
    <s v="Time to order all your ingredients for your green juice or other feel-good meals!_x000a__x000a_#newyears2019 #greenjuice #freshfruit #freshveggies #groceryhaul #grocerydelivery #ocfood #eaterla #buzzfeastfood #laeats #infatuationla #chefsroll #groceryshopping https://t.co/Vu1t1iShSv"/>
    <m/>
    <m/>
    <x v="24"/>
    <s v="https://pbs.twimg.com/media/DwV_uqvXgAAUTjl.jpg"/>
    <s v="https://pbs.twimg.com/media/DwV_uqvXgAAUTjl.jpg"/>
    <x v="77"/>
    <s v="https://twitter.com/#!/milkandeggscom/status/1082411726979637253"/>
    <m/>
    <m/>
    <s v="1082411726979637253"/>
    <m/>
    <b v="0"/>
    <n v="0"/>
    <s v=""/>
    <b v="0"/>
    <s v="en"/>
    <m/>
    <s v=""/>
    <b v="0"/>
    <n v="0"/>
    <s v=""/>
    <s v="Hootsuite Inc."/>
    <b v="0"/>
    <s v="1082411726979637253"/>
    <s v="Tweet"/>
    <n v="0"/>
    <n v="0"/>
    <m/>
    <m/>
    <m/>
    <m/>
    <m/>
    <m/>
    <m/>
    <m/>
    <n v="13"/>
    <s v="1"/>
    <s v="1"/>
    <n v="1"/>
    <n v="3.5714285714285716"/>
    <n v="0"/>
    <n v="0"/>
    <n v="0"/>
    <n v="0"/>
    <n v="27"/>
    <n v="96.42857142857143"/>
    <n v="28"/>
  </r>
  <r>
    <s v="milkandeggscom"/>
    <s v="milkandeggscom"/>
    <m/>
    <m/>
    <m/>
    <m/>
    <m/>
    <m/>
    <m/>
    <m/>
    <s v="No"/>
    <n v="146"/>
    <m/>
    <m/>
    <x v="2"/>
    <d v="2019-01-09T01:00:34.000"/>
    <s v="A healthier take on our favorite #TacoTuesday. Full of delicious roasted veggies!_x000a__x000a_#healthyfood #healthytacos #tacorecipe #freshfood #ocfood #eaterla #laeats #chefsroll #noleftovers #foodilysm #thekitchen #epicurious #inmykitchen #myopenkitchen https://t.co/pMZM0pWmfj"/>
    <m/>
    <m/>
    <x v="25"/>
    <s v="https://pbs.twimg.com/media/Dwbkws7WsAELzAA.jpg"/>
    <s v="https://pbs.twimg.com/media/Dwbkws7WsAELzAA.jpg"/>
    <x v="78"/>
    <s v="https://twitter.com/#!/milkandeggscom/status/1082804287942651905"/>
    <m/>
    <m/>
    <s v="1082804287942651905"/>
    <m/>
    <b v="0"/>
    <n v="0"/>
    <s v=""/>
    <b v="0"/>
    <s v="en"/>
    <m/>
    <s v=""/>
    <b v="0"/>
    <n v="0"/>
    <s v=""/>
    <s v="Hootsuite Inc."/>
    <b v="0"/>
    <s v="1082804287942651905"/>
    <s v="Tweet"/>
    <n v="0"/>
    <n v="0"/>
    <m/>
    <m/>
    <m/>
    <m/>
    <m/>
    <m/>
    <m/>
    <m/>
    <n v="13"/>
    <s v="1"/>
    <s v="1"/>
    <n v="2"/>
    <n v="7.6923076923076925"/>
    <n v="0"/>
    <n v="0"/>
    <n v="0"/>
    <n v="0"/>
    <n v="24"/>
    <n v="92.3076923076923"/>
    <n v="26"/>
  </r>
  <r>
    <s v="milkandeggscom"/>
    <s v="milkandeggscom"/>
    <m/>
    <m/>
    <m/>
    <m/>
    <m/>
    <m/>
    <m/>
    <m/>
    <s v="No"/>
    <n v="147"/>
    <m/>
    <m/>
    <x v="2"/>
    <d v="2019-01-10T02:00:21.000"/>
    <s v="You can take small steps to a healthier lifestyle by making small substitutions, like this cauli-rice stir fry (topped with juicy tenderloin)._x000a__x000a_#healthyfood #cauliflowerice #caulirice #nocarbs #freshfood #ocfood #eaterla #laeats #chefsroll #groceryshopping #noleftovers #foodilysm https://t.co/bwnzrTJrto"/>
    <m/>
    <m/>
    <x v="26"/>
    <s v="https://pbs.twimg.com/media/Dwg8CT-W0AU1sZx.jpg"/>
    <s v="https://pbs.twimg.com/media/Dwg8CT-W0AU1sZx.jpg"/>
    <x v="79"/>
    <s v="https://twitter.com/#!/milkandeggscom/status/1083181722550894592"/>
    <m/>
    <m/>
    <s v="1083181722550894592"/>
    <m/>
    <b v="0"/>
    <n v="2"/>
    <s v=""/>
    <b v="0"/>
    <s v="en"/>
    <m/>
    <s v=""/>
    <b v="0"/>
    <n v="0"/>
    <s v=""/>
    <s v="Hootsuite Inc."/>
    <b v="0"/>
    <s v="1083181722550894592"/>
    <s v="Tweet"/>
    <n v="0"/>
    <n v="0"/>
    <m/>
    <m/>
    <m/>
    <m/>
    <m/>
    <m/>
    <m/>
    <m/>
    <n v="13"/>
    <s v="1"/>
    <s v="1"/>
    <n v="1"/>
    <n v="2.857142857142857"/>
    <n v="0"/>
    <n v="0"/>
    <n v="0"/>
    <n v="0"/>
    <n v="34"/>
    <n v="97.14285714285714"/>
    <n v="35"/>
  </r>
  <r>
    <s v="milkandeggscom"/>
    <s v="milkandeggscom"/>
    <m/>
    <m/>
    <m/>
    <m/>
    <m/>
    <m/>
    <m/>
    <m/>
    <s v="No"/>
    <n v="148"/>
    <m/>
    <m/>
    <x v="2"/>
    <d v="2019-01-12T17:01:12.000"/>
    <s v="What healthy food do you keep reaching for? We want to hear your favorites!_x000a__x000a_#healthyfood #freshfruit #freshveggies #groceryhaul #grocerydelivery #ocfood #eaterla #laeats #chefsroll #groceryshopping #noleftovers #foodilysm #eatersanonymous #dailyfoodfeed #mycommontable #dinela https://t.co/aRukwbwCEn"/>
    <m/>
    <m/>
    <x v="27"/>
    <s v="https://pbs.twimg.com/media/DwudZuQX4AAHCjh.jpg"/>
    <s v="https://pbs.twimg.com/media/DwudZuQX4AAHCjh.jpg"/>
    <x v="80"/>
    <s v="https://twitter.com/#!/milkandeggscom/status/1084133202439127047"/>
    <m/>
    <m/>
    <s v="1084133202439127047"/>
    <m/>
    <b v="0"/>
    <n v="1"/>
    <s v=""/>
    <b v="0"/>
    <s v="en"/>
    <m/>
    <s v=""/>
    <b v="0"/>
    <n v="0"/>
    <s v=""/>
    <s v="Hootsuite Inc."/>
    <b v="0"/>
    <s v="1084133202439127047"/>
    <s v="Tweet"/>
    <n v="0"/>
    <n v="0"/>
    <m/>
    <m/>
    <m/>
    <m/>
    <m/>
    <m/>
    <m/>
    <m/>
    <n v="13"/>
    <s v="1"/>
    <s v="1"/>
    <n v="1"/>
    <n v="3.3333333333333335"/>
    <n v="0"/>
    <n v="0"/>
    <n v="0"/>
    <n v="0"/>
    <n v="29"/>
    <n v="96.66666666666667"/>
    <n v="30"/>
  </r>
  <r>
    <s v="milkandeggscom"/>
    <s v="milkandeggscom"/>
    <m/>
    <m/>
    <m/>
    <m/>
    <m/>
    <m/>
    <m/>
    <m/>
    <s v="No"/>
    <n v="149"/>
    <m/>
    <m/>
    <x v="2"/>
    <d v="2019-01-13T18:00:40.000"/>
    <s v="Good morning, world! Perfect breakfast to wake up to._x000a__x000a_#breakfastrecipe #breakfastbagels #loxandbagels #freshfood… https://t.co/3f9Hl98R7W"/>
    <s v="https://twitter.com/i/web/status/1084510557514940417"/>
    <s v="twitter.com"/>
    <x v="28"/>
    <m/>
    <s v="http://pbs.twimg.com/profile_images/915974973100929024/XqVLjZGd_normal.jpg"/>
    <x v="81"/>
    <s v="https://twitter.com/#!/milkandeggscom/status/1084510557514940417"/>
    <m/>
    <m/>
    <s v="1084510557514940417"/>
    <m/>
    <b v="0"/>
    <n v="0"/>
    <s v=""/>
    <b v="0"/>
    <s v="en"/>
    <m/>
    <s v=""/>
    <b v="0"/>
    <n v="0"/>
    <s v=""/>
    <s v="Hootsuite Inc."/>
    <b v="1"/>
    <s v="1084510557514940417"/>
    <s v="Tweet"/>
    <n v="0"/>
    <n v="0"/>
    <m/>
    <m/>
    <m/>
    <m/>
    <m/>
    <m/>
    <m/>
    <m/>
    <n v="13"/>
    <s v="1"/>
    <s v="1"/>
    <n v="2"/>
    <n v="15.384615384615385"/>
    <n v="0"/>
    <n v="0"/>
    <n v="0"/>
    <n v="0"/>
    <n v="11"/>
    <n v="84.61538461538461"/>
    <n v="13"/>
  </r>
  <r>
    <s v="milkandeggscom"/>
    <s v="milkandeggscom"/>
    <m/>
    <m/>
    <m/>
    <m/>
    <m/>
    <m/>
    <m/>
    <m/>
    <s v="No"/>
    <n v="150"/>
    <m/>
    <m/>
    <x v="2"/>
    <d v="2019-01-14T22:00:54.000"/>
    <s v="Today on the blog, @prbossbabe talks about baby solids and healthy feeding tips as a busy mom:… https://t.co/FmvzjprWkA"/>
    <s v="https://twitter.com/i/web/status/1084933399880630272"/>
    <s v="twitter.com"/>
    <x v="0"/>
    <m/>
    <s v="http://pbs.twimg.com/profile_images/915974973100929024/XqVLjZGd_normal.jpg"/>
    <x v="82"/>
    <s v="https://twitter.com/#!/milkandeggscom/status/1084933399880630272"/>
    <m/>
    <m/>
    <s v="1084933399880630272"/>
    <m/>
    <b v="0"/>
    <n v="0"/>
    <s v=""/>
    <b v="0"/>
    <s v="en"/>
    <m/>
    <s v=""/>
    <b v="0"/>
    <n v="0"/>
    <s v=""/>
    <s v="Hootsuite Inc."/>
    <b v="1"/>
    <s v="1084933399880630272"/>
    <s v="Tweet"/>
    <n v="0"/>
    <n v="0"/>
    <m/>
    <m/>
    <m/>
    <m/>
    <m/>
    <m/>
    <m/>
    <m/>
    <n v="13"/>
    <s v="1"/>
    <s v="1"/>
    <n v="1"/>
    <n v="5.882352941176471"/>
    <n v="0"/>
    <n v="0"/>
    <n v="0"/>
    <n v="0"/>
    <n v="16"/>
    <n v="94.11764705882354"/>
    <n v="17"/>
  </r>
  <r>
    <s v="milkandeggscom"/>
    <s v="milkandeggscom"/>
    <m/>
    <m/>
    <m/>
    <m/>
    <m/>
    <m/>
    <m/>
    <m/>
    <s v="No"/>
    <n v="151"/>
    <m/>
    <m/>
    <x v="2"/>
    <d v="2019-01-16T01:00:38.000"/>
    <s v="One-pan meals are perfect for when you are short on time or just plain tired. Search &quot;one pan&quot; on our blog to find… https://t.co/WpWrEgNhdd"/>
    <s v="https://twitter.com/i/web/status/1085341019216990208"/>
    <s v="twitter.com"/>
    <x v="0"/>
    <m/>
    <s v="http://pbs.twimg.com/profile_images/915974973100929024/XqVLjZGd_normal.jpg"/>
    <x v="83"/>
    <s v="https://twitter.com/#!/milkandeggscom/status/1085341019216990208"/>
    <m/>
    <m/>
    <s v="1085341019216990208"/>
    <m/>
    <b v="0"/>
    <n v="0"/>
    <s v=""/>
    <b v="0"/>
    <s v="en"/>
    <m/>
    <s v=""/>
    <b v="0"/>
    <n v="0"/>
    <s v=""/>
    <s v="Hootsuite Inc."/>
    <b v="1"/>
    <s v="1085341019216990208"/>
    <s v="Tweet"/>
    <n v="0"/>
    <n v="0"/>
    <m/>
    <m/>
    <m/>
    <m/>
    <m/>
    <m/>
    <m/>
    <m/>
    <n v="13"/>
    <s v="1"/>
    <s v="1"/>
    <n v="1"/>
    <n v="4.166666666666667"/>
    <n v="3"/>
    <n v="12.5"/>
    <n v="0"/>
    <n v="0"/>
    <n v="20"/>
    <n v="83.33333333333333"/>
    <n v="24"/>
  </r>
  <r>
    <s v="milkandeggscom"/>
    <s v="milkandeggscom"/>
    <m/>
    <m/>
    <m/>
    <m/>
    <m/>
    <m/>
    <m/>
    <m/>
    <s v="No"/>
    <n v="152"/>
    <m/>
    <m/>
    <x v="2"/>
    <d v="2019-01-17T00:00:35.000"/>
    <s v="Beautiful grocery haul! What's in your cart?_x000a__x000a_#groceryhaul #groceryshopping #farmersmarket #ocfood #eaterla #buzzfeastfood #laeats #infatuationla #chefsroll #groceryshopping #noleftovers #foodilysm #thekitchen #epicurious #inmykitchen #myopenkitchen #mycommontable #dinela https://t.co/7SCX2KIB59"/>
    <m/>
    <m/>
    <x v="29"/>
    <s v="https://pbs.twimg.com/media/DxEjv-vWwAAQX9G.jpg"/>
    <s v="https://pbs.twimg.com/media/DxEjv-vWwAAQX9G.jpg"/>
    <x v="84"/>
    <s v="https://twitter.com/#!/milkandeggscom/status/1085688294309007360"/>
    <m/>
    <m/>
    <s v="1085688294309007360"/>
    <m/>
    <b v="0"/>
    <n v="0"/>
    <s v=""/>
    <b v="0"/>
    <s v="en"/>
    <m/>
    <s v=""/>
    <b v="0"/>
    <n v="0"/>
    <s v=""/>
    <s v="Hootsuite Inc."/>
    <b v="0"/>
    <s v="1085688294309007360"/>
    <s v="Tweet"/>
    <n v="0"/>
    <n v="0"/>
    <m/>
    <m/>
    <m/>
    <m/>
    <m/>
    <m/>
    <m/>
    <m/>
    <n v="13"/>
    <s v="1"/>
    <s v="1"/>
    <n v="1"/>
    <n v="4"/>
    <n v="0"/>
    <n v="0"/>
    <n v="0"/>
    <n v="0"/>
    <n v="24"/>
    <n v="96"/>
    <n v="25"/>
  </r>
  <r>
    <s v="milkandeggscom"/>
    <s v="milkandeggscom"/>
    <m/>
    <m/>
    <m/>
    <m/>
    <m/>
    <m/>
    <m/>
    <m/>
    <s v="No"/>
    <n v="153"/>
    <m/>
    <m/>
    <x v="2"/>
    <d v="2019-01-18T00:00:41.000"/>
    <s v="Save on plant-based! Use code &quot;PLANTLOVE&quot; for 10% off anything in our Vegan category (https://t.co/Ry937ZQiMw).… https://t.co/7qi3kItMay"/>
    <s v="https://milkandeggs.com/collections/vegan https://twitter.com/i/web/status/1086050710192615424"/>
    <s v="milkandeggs.com twitter.com"/>
    <x v="0"/>
    <m/>
    <s v="http://pbs.twimg.com/profile_images/915974973100929024/XqVLjZGd_normal.jpg"/>
    <x v="85"/>
    <s v="https://twitter.com/#!/milkandeggscom/status/1086050710192615424"/>
    <m/>
    <m/>
    <s v="1086050710192615424"/>
    <m/>
    <b v="0"/>
    <n v="0"/>
    <s v=""/>
    <b v="0"/>
    <s v="en"/>
    <m/>
    <s v=""/>
    <b v="0"/>
    <n v="0"/>
    <s v=""/>
    <s v="Hootsuite Inc."/>
    <b v="1"/>
    <s v="1086050710192615424"/>
    <s v="Tweet"/>
    <n v="0"/>
    <n v="0"/>
    <m/>
    <m/>
    <m/>
    <m/>
    <m/>
    <m/>
    <m/>
    <m/>
    <n v="13"/>
    <s v="1"/>
    <s v="1"/>
    <n v="0"/>
    <n v="0"/>
    <n v="0"/>
    <n v="0"/>
    <n v="0"/>
    <n v="0"/>
    <n v="19"/>
    <n v="100"/>
    <n v="19"/>
  </r>
  <r>
    <s v="milkandeggscom"/>
    <s v="milkandeggscom"/>
    <m/>
    <m/>
    <m/>
    <m/>
    <m/>
    <m/>
    <m/>
    <m/>
    <s v="No"/>
    <n v="154"/>
    <m/>
    <m/>
    <x v="2"/>
    <d v="2019-01-18T20:01:21.000"/>
    <s v="When you don't have to actually go to the grocery store anymore, you can just play make-believe instead! Lucy's mom… https://t.co/IzhxqkgPqP"/>
    <s v="https://twitter.com/i/web/status/1086352866498043909"/>
    <s v="twitter.com"/>
    <x v="0"/>
    <m/>
    <s v="http://pbs.twimg.com/profile_images/915974973100929024/XqVLjZGd_normal.jpg"/>
    <x v="86"/>
    <s v="https://twitter.com/#!/milkandeggscom/status/1086352866498043909"/>
    <m/>
    <m/>
    <s v="1086352866498043909"/>
    <m/>
    <b v="0"/>
    <n v="0"/>
    <s v=""/>
    <b v="0"/>
    <s v="en"/>
    <m/>
    <s v=""/>
    <b v="0"/>
    <n v="0"/>
    <s v=""/>
    <s v="Hootsuite Inc."/>
    <b v="1"/>
    <s v="1086352866498043909"/>
    <s v="Tweet"/>
    <n v="0"/>
    <n v="0"/>
    <m/>
    <m/>
    <m/>
    <m/>
    <m/>
    <m/>
    <m/>
    <m/>
    <n v="13"/>
    <s v="1"/>
    <s v="1"/>
    <n v="0"/>
    <n v="0"/>
    <n v="0"/>
    <n v="0"/>
    <n v="0"/>
    <n v="0"/>
    <n v="21"/>
    <n v="100"/>
    <n v="21"/>
  </r>
  <r>
    <s v="wanderabode"/>
    <s v="milkandeggscom"/>
    <m/>
    <m/>
    <m/>
    <m/>
    <m/>
    <m/>
    <m/>
    <m/>
    <s v="No"/>
    <n v="155"/>
    <m/>
    <m/>
    <x v="0"/>
    <d v="2019-01-19T00:38:56.000"/>
    <s v="I’m really bad at making the time to go grocery shopping, which is why @milkandeggscom is so brilliant! You can ord… https://t.co/tUaKglqORo"/>
    <s v="https://twitter.com/i/web/status/1086422723121827840"/>
    <s v="twitter.com"/>
    <x v="0"/>
    <m/>
    <s v="http://pbs.twimg.com/profile_images/971147183977189376/pS7JkUaw_normal.jpg"/>
    <x v="87"/>
    <s v="https://twitter.com/#!/wanderabode/status/1086422723121827840"/>
    <n v="33.6841"/>
    <n v="-117.793"/>
    <s v="1086422723121827840"/>
    <m/>
    <b v="0"/>
    <n v="0"/>
    <s v=""/>
    <b v="0"/>
    <s v="en"/>
    <m/>
    <s v=""/>
    <b v="0"/>
    <n v="0"/>
    <s v=""/>
    <s v="Instagram"/>
    <b v="1"/>
    <s v="1086422723121827840"/>
    <s v="Tweet"/>
    <n v="0"/>
    <n v="0"/>
    <s v="-117.868940,33.606077 _x000a_-117.868940,33.773387 _x000a_-117.695781,33.773387 _x000a_-117.695781,33.606077"/>
    <s v="United States"/>
    <s v="US"/>
    <s v="Irvine, CA"/>
    <s v="3d533362cdab8107"/>
    <s v="Irvine"/>
    <s v="city"/>
    <s v="https://api.twitter.com/1.1/geo/id/3d533362cdab8107.json"/>
    <n v="1"/>
    <s v="1"/>
    <s v="1"/>
    <n v="1"/>
    <n v="4.545454545454546"/>
    <n v="1"/>
    <n v="4.545454545454546"/>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92">
    <i>
      <x v="1"/>
    </i>
    <i r="1">
      <x v="12"/>
    </i>
    <i r="2">
      <x v="365"/>
    </i>
    <i r="3">
      <x v="9"/>
    </i>
    <i>
      <x v="2"/>
    </i>
    <i r="1">
      <x v="1"/>
    </i>
    <i r="2">
      <x v="2"/>
    </i>
    <i r="3">
      <x v="23"/>
    </i>
    <i r="2">
      <x v="3"/>
    </i>
    <i r="3">
      <x v="2"/>
    </i>
    <i r="2">
      <x v="5"/>
    </i>
    <i r="3">
      <x v="6"/>
    </i>
    <i r="3">
      <x v="19"/>
    </i>
    <i r="3">
      <x v="23"/>
    </i>
    <i r="3">
      <x v="24"/>
    </i>
    <i r="2">
      <x v="6"/>
    </i>
    <i r="3">
      <x v="4"/>
    </i>
    <i r="3">
      <x v="5"/>
    </i>
    <i r="3">
      <x v="7"/>
    </i>
    <i r="3">
      <x v="18"/>
    </i>
    <i r="3">
      <x v="23"/>
    </i>
    <i r="2">
      <x v="7"/>
    </i>
    <i r="3">
      <x v="6"/>
    </i>
    <i r="3">
      <x v="20"/>
    </i>
    <i r="3">
      <x v="22"/>
    </i>
    <i r="3">
      <x v="24"/>
    </i>
    <i r="2">
      <x v="8"/>
    </i>
    <i r="3">
      <x v="3"/>
    </i>
    <i r="3">
      <x v="5"/>
    </i>
    <i r="3">
      <x v="9"/>
    </i>
    <i r="3">
      <x v="17"/>
    </i>
    <i r="3">
      <x v="18"/>
    </i>
    <i r="3">
      <x v="19"/>
    </i>
    <i r="3">
      <x v="20"/>
    </i>
    <i r="3">
      <x v="21"/>
    </i>
    <i r="3">
      <x v="22"/>
    </i>
    <i r="3">
      <x v="24"/>
    </i>
    <i r="2">
      <x v="9"/>
    </i>
    <i r="3">
      <x v="2"/>
    </i>
    <i r="3">
      <x v="19"/>
    </i>
    <i r="3">
      <x v="21"/>
    </i>
    <i r="3">
      <x v="24"/>
    </i>
    <i r="2">
      <x v="10"/>
    </i>
    <i r="3">
      <x v="3"/>
    </i>
    <i r="3">
      <x v="6"/>
    </i>
    <i r="3">
      <x v="19"/>
    </i>
    <i r="3">
      <x v="20"/>
    </i>
    <i r="3">
      <x v="21"/>
    </i>
    <i r="3">
      <x v="22"/>
    </i>
    <i r="3">
      <x v="23"/>
    </i>
    <i r="2">
      <x v="11"/>
    </i>
    <i r="3">
      <x v="3"/>
    </i>
    <i r="3">
      <x v="5"/>
    </i>
    <i r="3">
      <x v="14"/>
    </i>
    <i r="3">
      <x v="19"/>
    </i>
    <i r="3">
      <x v="21"/>
    </i>
    <i r="2">
      <x v="12"/>
    </i>
    <i r="3">
      <x v="17"/>
    </i>
    <i r="3">
      <x v="18"/>
    </i>
    <i r="3">
      <x v="20"/>
    </i>
    <i r="3">
      <x v="23"/>
    </i>
    <i r="2">
      <x v="13"/>
    </i>
    <i r="3">
      <x v="19"/>
    </i>
    <i r="2">
      <x v="14"/>
    </i>
    <i r="3">
      <x v="3"/>
    </i>
    <i r="3">
      <x v="4"/>
    </i>
    <i r="3">
      <x v="23"/>
    </i>
    <i r="2">
      <x v="15"/>
    </i>
    <i r="3">
      <x v="3"/>
    </i>
    <i r="3">
      <x v="18"/>
    </i>
    <i r="3">
      <x v="20"/>
    </i>
    <i r="3">
      <x v="21"/>
    </i>
    <i r="2">
      <x v="16"/>
    </i>
    <i r="3">
      <x v="2"/>
    </i>
    <i r="3">
      <x v="21"/>
    </i>
    <i r="3">
      <x v="22"/>
    </i>
    <i r="2">
      <x v="17"/>
    </i>
    <i r="3">
      <x v="1"/>
    </i>
    <i r="3">
      <x v="6"/>
    </i>
    <i r="3">
      <x v="8"/>
    </i>
    <i r="3">
      <x v="18"/>
    </i>
    <i r="3">
      <x v="21"/>
    </i>
    <i r="3">
      <x v="22"/>
    </i>
    <i r="2">
      <x v="18"/>
    </i>
    <i r="3">
      <x v="1"/>
    </i>
    <i r="3">
      <x v="2"/>
    </i>
    <i r="3">
      <x v="19"/>
    </i>
    <i r="3">
      <x v="21"/>
    </i>
    <i r="3">
      <x v="24"/>
    </i>
    <i r="2">
      <x v="19"/>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0">
        <i x="11" s="1"/>
        <i x="28" s="1"/>
        <i x="18" s="1"/>
        <i x="19" s="1"/>
        <i x="16" s="1"/>
        <i x="29" s="1"/>
        <i x="26" s="1"/>
        <i x="22" s="1"/>
        <i x="27" s="1"/>
        <i x="23" s="1"/>
        <i x="3" s="1"/>
        <i x="8" s="1"/>
        <i x="1" s="1"/>
        <i x="20" s="1"/>
        <i x="14" s="1"/>
        <i x="12" s="1"/>
        <i x="9" s="1"/>
        <i x="13" s="1"/>
        <i x="21" s="1"/>
        <i x="6" s="1"/>
        <i x="17" s="1"/>
        <i x="24" s="1"/>
        <i x="5" s="1"/>
        <i x="4" s="1"/>
        <i x="2" s="1"/>
        <i x="7" s="1"/>
        <i x="25" s="1"/>
        <i x="15"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5" totalsRowShown="0" headerRowDxfId="492" dataDxfId="491">
  <autoFilter ref="A2:BL15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8" totalsRowShown="0" headerRowDxfId="362" dataDxfId="361">
  <autoFilter ref="A2:C28"/>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9" totalsRowShown="0" headerRowDxfId="331" dataDxfId="330">
  <autoFilter ref="A14:V19"/>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V32" totalsRowShown="0" headerRowDxfId="307" dataDxfId="306">
  <autoFilter ref="A22:V32"/>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V45" totalsRowShown="0" headerRowDxfId="282" dataDxfId="281">
  <autoFilter ref="A35:V45"/>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V58" totalsRowShown="0" headerRowDxfId="257" dataDxfId="256">
  <autoFilter ref="A48:V58"/>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V71" totalsRowShown="0" headerRowDxfId="232" dataDxfId="231">
  <autoFilter ref="A61:V71"/>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V84" totalsRowShown="0" headerRowDxfId="229" dataDxfId="228">
  <autoFilter ref="A74:V84"/>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V97" totalsRowShown="0" headerRowDxfId="182" dataDxfId="181">
  <autoFilter ref="A87:V97"/>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9" totalsRowShown="0" headerRowDxfId="439" dataDxfId="438">
  <autoFilter ref="A2:BS8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95" totalsRowShown="0" headerRowDxfId="147" dataDxfId="146">
  <autoFilter ref="A1:G49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50" totalsRowShown="0" headerRowDxfId="138" dataDxfId="137">
  <autoFilter ref="A1:L35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90" totalsRowShown="0" headerRowDxfId="64" dataDxfId="63">
  <autoFilter ref="A2:BL9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393" dataDxfId="392">
  <autoFilter ref="A1:C8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ilkandeggs.com/" TargetMode="External" /><Relationship Id="rId2" Type="http://schemas.openxmlformats.org/officeDocument/2006/relationships/hyperlink" Target="https://www.instagram.com/p/BsSHhURFmVj/?utm_source=ig_twitter_share&amp;igshid=1aj3zhbtnh87" TargetMode="External" /><Relationship Id="rId3" Type="http://schemas.openxmlformats.org/officeDocument/2006/relationships/hyperlink" Target="https://www.instagram.com/p/BsW3WOAFUgc/?utm_source=ig_twitter_share&amp;igshid=s4i6tej232c" TargetMode="External" /><Relationship Id="rId4" Type="http://schemas.openxmlformats.org/officeDocument/2006/relationships/hyperlink" Target="https://www.instagram.com/p/BsYZEtMgM46/" TargetMode="External" /><Relationship Id="rId5" Type="http://schemas.openxmlformats.org/officeDocument/2006/relationships/hyperlink" Target="https://www.instagram.com/p/BsYriSghcqI/?utm_source=ig_twitter_share&amp;igshid=1k9fa51xd8zeu" TargetMode="External" /><Relationship Id="rId6" Type="http://schemas.openxmlformats.org/officeDocument/2006/relationships/hyperlink" Target="https://www.instagram.com/p/BsYu92KABaH/?utm_source=ig_twitter_share&amp;igshid=hb2bvc75vzf1" TargetMode="External" /><Relationship Id="rId7" Type="http://schemas.openxmlformats.org/officeDocument/2006/relationships/hyperlink" Target="https://www.instagram.com/p/BsW1i0RgHBE/?utm_source=ig_twitter_share&amp;igshid=1a04ous9i1o63" TargetMode="External" /><Relationship Id="rId8" Type="http://schemas.openxmlformats.org/officeDocument/2006/relationships/hyperlink" Target="https://www.instagram.com/p/BsW1i0RgHBE/?utm_source=ig_twitter_share&amp;igshid=1a04ous9i1o63" TargetMode="External" /><Relationship Id="rId9" Type="http://schemas.openxmlformats.org/officeDocument/2006/relationships/hyperlink" Target="https://www.instagram.com/p/BsW1i0RgHBE/?utm_source=ig_twitter_share&amp;igshid=1a04ous9i1o63" TargetMode="External" /><Relationship Id="rId10" Type="http://schemas.openxmlformats.org/officeDocument/2006/relationships/hyperlink" Target="https://www.instagram.com/p/BsZHBESAlHR/?utm_source=ig_twitter_share&amp;igshid=6ktau19ksfcd" TargetMode="External" /><Relationship Id="rId11" Type="http://schemas.openxmlformats.org/officeDocument/2006/relationships/hyperlink" Target="https://milkandeggs.com/" TargetMode="External" /><Relationship Id="rId12" Type="http://schemas.openxmlformats.org/officeDocument/2006/relationships/hyperlink" Target="https://www.instagram.com/p/Bsd3p5HAbZX/?utm_source=ig_twitter_share&amp;igshid=hsb486577eix" TargetMode="External" /><Relationship Id="rId13" Type="http://schemas.openxmlformats.org/officeDocument/2006/relationships/hyperlink" Target="https://twitter.com/i/web/status/1083553696489697280" TargetMode="External" /><Relationship Id="rId14" Type="http://schemas.openxmlformats.org/officeDocument/2006/relationships/hyperlink" Target="https://twitter.com/i/web/status/1083710283133173760" TargetMode="External" /><Relationship Id="rId15" Type="http://schemas.openxmlformats.org/officeDocument/2006/relationships/hyperlink" Target="https://twitter.com/i/web/status/1083789963521490944" TargetMode="External" /><Relationship Id="rId16" Type="http://schemas.openxmlformats.org/officeDocument/2006/relationships/hyperlink" Target="https://milkandeggs.com/" TargetMode="External" /><Relationship Id="rId17" Type="http://schemas.openxmlformats.org/officeDocument/2006/relationships/hyperlink" Target="https://milkandeggs.com/" TargetMode="External" /><Relationship Id="rId18" Type="http://schemas.openxmlformats.org/officeDocument/2006/relationships/hyperlink" Target="https://www.instagram.com/p/Bsqa2O-l5Iz/?utm_source=ig_twitter_share&amp;igshid=xuf0envc5kzf" TargetMode="External" /><Relationship Id="rId19" Type="http://schemas.openxmlformats.org/officeDocument/2006/relationships/hyperlink" Target="https://www.instagram.com/p/BsqhQ_6B9t7/?utm_source=ig_twitter_share&amp;igshid=1r0quxys6j8dd" TargetMode="External" /><Relationship Id="rId20" Type="http://schemas.openxmlformats.org/officeDocument/2006/relationships/hyperlink" Target="https://twitter.com/i/web/status/1085655514191556611" TargetMode="External" /><Relationship Id="rId21" Type="http://schemas.openxmlformats.org/officeDocument/2006/relationships/hyperlink" Target="https://twitter.com/i/web/status/1085773555332235264" TargetMode="External" /><Relationship Id="rId22" Type="http://schemas.openxmlformats.org/officeDocument/2006/relationships/hyperlink" Target="https://www.instagram.com/p/BsT18oFnG-Q/?utm_source=ig_twitter_share&amp;igshid=1jxxqw0bz5x5m" TargetMode="External" /><Relationship Id="rId23" Type="http://schemas.openxmlformats.org/officeDocument/2006/relationships/hyperlink" Target="https://www.instagram.com/p/BsT18oFnG-Q/?utm_source=ig_twitter_share&amp;igshid=1jxxqw0bz5x5m" TargetMode="External" /><Relationship Id="rId24" Type="http://schemas.openxmlformats.org/officeDocument/2006/relationships/hyperlink" Target="https://www.instagram.com/p/BsT18oFnG-Q/?utm_source=ig_twitter_share&amp;igshid=1jxxqw0bz5x5m" TargetMode="External" /><Relationship Id="rId25" Type="http://schemas.openxmlformats.org/officeDocument/2006/relationships/hyperlink" Target="https://www.instagram.com/p/BsT18oFnG-Q/?utm_source=ig_twitter_share&amp;igshid=1jxxqw0bz5x5m" TargetMode="External" /><Relationship Id="rId26" Type="http://schemas.openxmlformats.org/officeDocument/2006/relationships/hyperlink" Target="https://twitter.com/i/web/status/1084998549320990722" TargetMode="External" /><Relationship Id="rId27" Type="http://schemas.openxmlformats.org/officeDocument/2006/relationships/hyperlink" Target="https://twitter.com/i/web/status/1085956095439486977" TargetMode="External" /><Relationship Id="rId28" Type="http://schemas.openxmlformats.org/officeDocument/2006/relationships/hyperlink" Target="https://twitter.com/i/web/status/1085956095439486977" TargetMode="External" /><Relationship Id="rId29" Type="http://schemas.openxmlformats.org/officeDocument/2006/relationships/hyperlink" Target="https://twitter.com/i/web/status/1086012834209660928" TargetMode="External" /><Relationship Id="rId30" Type="http://schemas.openxmlformats.org/officeDocument/2006/relationships/hyperlink" Target="https://twitter.com/i/web/status/1085990451365187585" TargetMode="External" /><Relationship Id="rId31" Type="http://schemas.openxmlformats.org/officeDocument/2006/relationships/hyperlink" Target="https://twitter.com/i/web/status/1086054338655592448" TargetMode="External" /><Relationship Id="rId32" Type="http://schemas.openxmlformats.org/officeDocument/2006/relationships/hyperlink" Target="https://milkandeggs.com/collections/vegan" TargetMode="External" /><Relationship Id="rId33" Type="http://schemas.openxmlformats.org/officeDocument/2006/relationships/hyperlink" Target="https://www.instagram.com/p/BsyStR_g_Ur/?utm_source=ig_twitter_share&amp;igshid=1qpxtyq9e9fn5" TargetMode="External" /><Relationship Id="rId34" Type="http://schemas.openxmlformats.org/officeDocument/2006/relationships/hyperlink" Target="https://www.instagram.com/p/BsyStR_g_Ur/?utm_source=ig_twitter_share&amp;igshid=1qpxtyq9e9fn5" TargetMode="External" /><Relationship Id="rId35" Type="http://schemas.openxmlformats.org/officeDocument/2006/relationships/hyperlink" Target="https://twitter.com/i/web/status/1081425999521140736" TargetMode="External" /><Relationship Id="rId36" Type="http://schemas.openxmlformats.org/officeDocument/2006/relationships/hyperlink" Target="https://milkandeggs.com/collections/breadbar" TargetMode="External" /><Relationship Id="rId37" Type="http://schemas.openxmlformats.org/officeDocument/2006/relationships/hyperlink" Target="https://twitter.com/i/web/status/1083816153775030272" TargetMode="External" /><Relationship Id="rId38" Type="http://schemas.openxmlformats.org/officeDocument/2006/relationships/hyperlink" Target="https://milkandeggs.com/pages/search-results-page?q=harmless+harvest" TargetMode="External" /><Relationship Id="rId39" Type="http://schemas.openxmlformats.org/officeDocument/2006/relationships/hyperlink" Target="https://instagram.com/milkandeggscom" TargetMode="External" /><Relationship Id="rId40" Type="http://schemas.openxmlformats.org/officeDocument/2006/relationships/hyperlink" Target="https://twitter.com/i/web/status/1085634733780975628" TargetMode="External" /><Relationship Id="rId41" Type="http://schemas.openxmlformats.org/officeDocument/2006/relationships/hyperlink" Target="https://twitter.com/i/web/status/1086066111798480898" TargetMode="External" /><Relationship Id="rId42" Type="http://schemas.openxmlformats.org/officeDocument/2006/relationships/hyperlink" Target="https://twitter.com/i/web/status/1086405181841915904" TargetMode="External" /><Relationship Id="rId43" Type="http://schemas.openxmlformats.org/officeDocument/2006/relationships/hyperlink" Target="http://milkandeggs.com/?utm_source=social&amp;utm_medium=influencer&amp;utm_campaign=milkandeggscom" TargetMode="External" /><Relationship Id="rId44" Type="http://schemas.openxmlformats.org/officeDocument/2006/relationships/hyperlink" Target="https://milkandeggs.com/products/organic-cleanse-fruit-and-veggie-12-lb-box" TargetMode="External" /><Relationship Id="rId45" Type="http://schemas.openxmlformats.org/officeDocument/2006/relationships/hyperlink" Target="https://twitter.com/i/web/status/1084510557514940417" TargetMode="External" /><Relationship Id="rId46" Type="http://schemas.openxmlformats.org/officeDocument/2006/relationships/hyperlink" Target="https://twitter.com/i/web/status/1084933399880630272" TargetMode="External" /><Relationship Id="rId47" Type="http://schemas.openxmlformats.org/officeDocument/2006/relationships/hyperlink" Target="https://twitter.com/i/web/status/1085341019216990208" TargetMode="External" /><Relationship Id="rId48" Type="http://schemas.openxmlformats.org/officeDocument/2006/relationships/hyperlink" Target="https://twitter.com/i/web/status/1086352866498043909" TargetMode="External" /><Relationship Id="rId49" Type="http://schemas.openxmlformats.org/officeDocument/2006/relationships/hyperlink" Target="https://twitter.com/i/web/status/1086422723121827840" TargetMode="External" /><Relationship Id="rId50" Type="http://schemas.openxmlformats.org/officeDocument/2006/relationships/hyperlink" Target="https://pbs.twimg.com/media/DwXP8WUXQAAzM-e.jpg" TargetMode="External" /><Relationship Id="rId51" Type="http://schemas.openxmlformats.org/officeDocument/2006/relationships/hyperlink" Target="https://pbs.twimg.com/media/DwXP8WUXQAAzM-e.jpg" TargetMode="External" /><Relationship Id="rId52" Type="http://schemas.openxmlformats.org/officeDocument/2006/relationships/hyperlink" Target="https://pbs.twimg.com/media/DvppS1PVsAE8Mge.jpg" TargetMode="External" /><Relationship Id="rId53" Type="http://schemas.openxmlformats.org/officeDocument/2006/relationships/hyperlink" Target="https://pbs.twimg.com/media/DwaECHtWoAM4hlS.jpg" TargetMode="External" /><Relationship Id="rId54" Type="http://schemas.openxmlformats.org/officeDocument/2006/relationships/hyperlink" Target="https://pbs.twimg.com/media/DwaRKGUUUAApiBI.jpg" TargetMode="External" /><Relationship Id="rId55" Type="http://schemas.openxmlformats.org/officeDocument/2006/relationships/hyperlink" Target="https://pbs.twimg.com/media/DwaRKGUUUAApiBI.jpg" TargetMode="External" /><Relationship Id="rId56" Type="http://schemas.openxmlformats.org/officeDocument/2006/relationships/hyperlink" Target="https://pbs.twimg.com/media/DwaRKGUUUAApiBI.jpg" TargetMode="External" /><Relationship Id="rId57" Type="http://schemas.openxmlformats.org/officeDocument/2006/relationships/hyperlink" Target="https://pbs.twimg.com/ext_tw_video_thumb/1083239010430939136/pu/img/O8XrXymD5FyZQ1xr.jpg" TargetMode="External" /><Relationship Id="rId58" Type="http://schemas.openxmlformats.org/officeDocument/2006/relationships/hyperlink" Target="https://pbs.twimg.com/ext_tw_video_thumb/1083445115723476992/pu/img/aQmC3itdNzxwkN4S.jpg" TargetMode="External" /><Relationship Id="rId59" Type="http://schemas.openxmlformats.org/officeDocument/2006/relationships/hyperlink" Target="https://pbs.twimg.com/media/DwuneFZXgAAAz7E.jpg" TargetMode="External" /><Relationship Id="rId60" Type="http://schemas.openxmlformats.org/officeDocument/2006/relationships/hyperlink" Target="https://pbs.twimg.com/tweet_video_thumb/DwvAbRaVsAATvcj.jpg" TargetMode="External" /><Relationship Id="rId61" Type="http://schemas.openxmlformats.org/officeDocument/2006/relationships/hyperlink" Target="https://pbs.twimg.com/tweet_video_thumb/Dw13KPsVAAEFssK.jpg" TargetMode="External" /><Relationship Id="rId62" Type="http://schemas.openxmlformats.org/officeDocument/2006/relationships/hyperlink" Target="https://pbs.twimg.com/tweet_video_thumb/Dw13KPsVAAEFssK.jpg" TargetMode="External" /><Relationship Id="rId63" Type="http://schemas.openxmlformats.org/officeDocument/2006/relationships/hyperlink" Target="https://pbs.twimg.com/tweet_video_thumb/Dw13KPsVAAEFssK.jpg" TargetMode="External" /><Relationship Id="rId64" Type="http://schemas.openxmlformats.org/officeDocument/2006/relationships/hyperlink" Target="https://pbs.twimg.com/tweet_video_thumb/Dw13KPsVAAEFssK.jpg" TargetMode="External" /><Relationship Id="rId65" Type="http://schemas.openxmlformats.org/officeDocument/2006/relationships/hyperlink" Target="https://pbs.twimg.com/tweet_video_thumb/Dw13KPsVAAEFssK.jpg" TargetMode="External" /><Relationship Id="rId66" Type="http://schemas.openxmlformats.org/officeDocument/2006/relationships/hyperlink" Target="https://pbs.twimg.com/tweet_video_thumb/Dw13KPsVAAEFssK.jpg" TargetMode="External" /><Relationship Id="rId67" Type="http://schemas.openxmlformats.org/officeDocument/2006/relationships/hyperlink" Target="https://pbs.twimg.com/tweet_video_thumb/Dw13KPsVAAEFssK.jpg" TargetMode="External" /><Relationship Id="rId68" Type="http://schemas.openxmlformats.org/officeDocument/2006/relationships/hyperlink" Target="https://pbs.twimg.com/media/DwlTaeOV4AAFQNI.jpg" TargetMode="External" /><Relationship Id="rId69" Type="http://schemas.openxmlformats.org/officeDocument/2006/relationships/hyperlink" Target="https://pbs.twimg.com/media/DwlTaeOV4AAFQNI.jpg" TargetMode="External" /><Relationship Id="rId70" Type="http://schemas.openxmlformats.org/officeDocument/2006/relationships/hyperlink" Target="https://pbs.twimg.com/media/DwlTaeOV4AAFQNI.jpg" TargetMode="External" /><Relationship Id="rId71" Type="http://schemas.openxmlformats.org/officeDocument/2006/relationships/hyperlink" Target="https://pbs.twimg.com/ext_tw_video_thumb/1082364854386647040/pu/img/NwB5a0heq6G4FcQe.jpg" TargetMode="External" /><Relationship Id="rId72" Type="http://schemas.openxmlformats.org/officeDocument/2006/relationships/hyperlink" Target="https://pbs.twimg.com/media/DwZtJiYUcAACY7N.jpg" TargetMode="External" /><Relationship Id="rId73" Type="http://schemas.openxmlformats.org/officeDocument/2006/relationships/hyperlink" Target="https://pbs.twimg.com/media/DwgZaZcU8AAithJ.jpg" TargetMode="External" /><Relationship Id="rId74" Type="http://schemas.openxmlformats.org/officeDocument/2006/relationships/hyperlink" Target="https://pbs.twimg.com/media/DwlTaeOV4AAFQNI.jpg" TargetMode="External" /><Relationship Id="rId75" Type="http://schemas.openxmlformats.org/officeDocument/2006/relationships/hyperlink" Target="https://pbs.twimg.com/tweet_video_thumb/DwVplqzVAAA72Ad.jpg" TargetMode="External" /><Relationship Id="rId76" Type="http://schemas.openxmlformats.org/officeDocument/2006/relationships/hyperlink" Target="https://pbs.twimg.com/tweet_video_thumb/DwVplqzVAAA72Ad.jpg" TargetMode="External" /><Relationship Id="rId77" Type="http://schemas.openxmlformats.org/officeDocument/2006/relationships/hyperlink" Target="https://pbs.twimg.com/media/Dv8EnWJVsAEUeFU.jpg" TargetMode="External" /><Relationship Id="rId78" Type="http://schemas.openxmlformats.org/officeDocument/2006/relationships/hyperlink" Target="https://pbs.twimg.com/media/Dv8EnWJVsAEUeFU.jpg" TargetMode="External" /><Relationship Id="rId79" Type="http://schemas.openxmlformats.org/officeDocument/2006/relationships/hyperlink" Target="https://pbs.twimg.com/media/Dv8EnWJVsAEUeFU.jpg" TargetMode="External" /><Relationship Id="rId80" Type="http://schemas.openxmlformats.org/officeDocument/2006/relationships/hyperlink" Target="https://pbs.twimg.com/media/Dv8EnWJVsAEUeFU.jpg" TargetMode="External" /><Relationship Id="rId81" Type="http://schemas.openxmlformats.org/officeDocument/2006/relationships/hyperlink" Target="https://pbs.twimg.com/media/Dv8EnWJVsAEUeFU.jpg" TargetMode="External" /><Relationship Id="rId82" Type="http://schemas.openxmlformats.org/officeDocument/2006/relationships/hyperlink" Target="https://pbs.twimg.com/media/Dv8EnWJVsAEUeFU.jpg" TargetMode="External" /><Relationship Id="rId83" Type="http://schemas.openxmlformats.org/officeDocument/2006/relationships/hyperlink" Target="https://pbs.twimg.com/media/Dv8EnWJVsAEUeFU.jpg" TargetMode="External" /><Relationship Id="rId84" Type="http://schemas.openxmlformats.org/officeDocument/2006/relationships/hyperlink" Target="https://pbs.twimg.com/media/Dv8EnWJVsAEUeFU.jpg" TargetMode="External" /><Relationship Id="rId85" Type="http://schemas.openxmlformats.org/officeDocument/2006/relationships/hyperlink" Target="https://pbs.twimg.com/media/Dv8EnWJVsAEUeFU.jpg" TargetMode="External" /><Relationship Id="rId86" Type="http://schemas.openxmlformats.org/officeDocument/2006/relationships/hyperlink" Target="https://pbs.twimg.com/media/Dv8EnWJVsAEUeFU.jpg" TargetMode="External" /><Relationship Id="rId87" Type="http://schemas.openxmlformats.org/officeDocument/2006/relationships/hyperlink" Target="https://pbs.twimg.com/media/Dv8EnWJVsAEUeFU.jpg" TargetMode="External" /><Relationship Id="rId88" Type="http://schemas.openxmlformats.org/officeDocument/2006/relationships/hyperlink" Target="https://pbs.twimg.com/media/Dv8EnWJVsAEUeFU.jpg" TargetMode="External" /><Relationship Id="rId89" Type="http://schemas.openxmlformats.org/officeDocument/2006/relationships/hyperlink" Target="https://pbs.twimg.com/media/Dv8EnWJVsAEUeFU.jpg" TargetMode="External" /><Relationship Id="rId90" Type="http://schemas.openxmlformats.org/officeDocument/2006/relationships/hyperlink" Target="https://pbs.twimg.com/media/Dv8EnWJVsAEUeFU.jpg" TargetMode="External" /><Relationship Id="rId91" Type="http://schemas.openxmlformats.org/officeDocument/2006/relationships/hyperlink" Target="https://pbs.twimg.com/media/Dwfpw0KXcAE3Q3E.jpg" TargetMode="External" /><Relationship Id="rId92" Type="http://schemas.openxmlformats.org/officeDocument/2006/relationships/hyperlink" Target="https://pbs.twimg.com/media/DwlOy5SXcAA9H91.jpg" TargetMode="External" /><Relationship Id="rId93" Type="http://schemas.openxmlformats.org/officeDocument/2006/relationships/hyperlink" Target="https://pbs.twimg.com/media/Dwvh42DWoAAOfUk.jpg" TargetMode="External" /><Relationship Id="rId94" Type="http://schemas.openxmlformats.org/officeDocument/2006/relationships/hyperlink" Target="https://pbs.twimg.com/media/Dw-jWmdX4AAPQo4.jpg" TargetMode="External" /><Relationship Id="rId95" Type="http://schemas.openxmlformats.org/officeDocument/2006/relationships/hyperlink" Target="https://pbs.twimg.com/media/Dv8rMExWsAAl2t3.jpg" TargetMode="External" /><Relationship Id="rId96" Type="http://schemas.openxmlformats.org/officeDocument/2006/relationships/hyperlink" Target="https://pbs.twimg.com/media/DwLseV2WkAEEpJ3.jpg" TargetMode="External" /><Relationship Id="rId97" Type="http://schemas.openxmlformats.org/officeDocument/2006/relationships/hyperlink" Target="https://pbs.twimg.com/media/DwPjx56WkAASevy.jpg" TargetMode="External" /><Relationship Id="rId98" Type="http://schemas.openxmlformats.org/officeDocument/2006/relationships/hyperlink" Target="https://pbs.twimg.com/media/DwV_uqvXgAAUTjl.jpg" TargetMode="External" /><Relationship Id="rId99" Type="http://schemas.openxmlformats.org/officeDocument/2006/relationships/hyperlink" Target="https://pbs.twimg.com/media/Dwbkws7WsAELzAA.jpg" TargetMode="External" /><Relationship Id="rId100" Type="http://schemas.openxmlformats.org/officeDocument/2006/relationships/hyperlink" Target="https://pbs.twimg.com/media/Dwg8CT-W0AU1sZx.jpg" TargetMode="External" /><Relationship Id="rId101" Type="http://schemas.openxmlformats.org/officeDocument/2006/relationships/hyperlink" Target="https://pbs.twimg.com/media/DwudZuQX4AAHCjh.jpg" TargetMode="External" /><Relationship Id="rId102" Type="http://schemas.openxmlformats.org/officeDocument/2006/relationships/hyperlink" Target="https://pbs.twimg.com/media/DxEjv-vWwAAQX9G.jpg" TargetMode="External" /><Relationship Id="rId103" Type="http://schemas.openxmlformats.org/officeDocument/2006/relationships/hyperlink" Target="http://pbs.twimg.com/profile_images/971280882735689728/bA8pC2TP_normal.jpg" TargetMode="External" /><Relationship Id="rId104" Type="http://schemas.openxmlformats.org/officeDocument/2006/relationships/hyperlink" Target="http://pbs.twimg.com/profile_images/971280882735689728/bA8pC2TP_normal.jpg" TargetMode="External" /><Relationship Id="rId105" Type="http://schemas.openxmlformats.org/officeDocument/2006/relationships/hyperlink" Target="http://pbs.twimg.com/profile_images/971280882735689728/bA8pC2TP_normal.jpg" TargetMode="External" /><Relationship Id="rId106" Type="http://schemas.openxmlformats.org/officeDocument/2006/relationships/hyperlink" Target="http://pbs.twimg.com/profile_images/971280882735689728/bA8pC2TP_normal.jpg" TargetMode="External" /><Relationship Id="rId107" Type="http://schemas.openxmlformats.org/officeDocument/2006/relationships/hyperlink" Target="http://pbs.twimg.com/profile_images/971280882735689728/bA8pC2TP_normal.jpg" TargetMode="External" /><Relationship Id="rId108" Type="http://schemas.openxmlformats.org/officeDocument/2006/relationships/hyperlink" Target="http://pbs.twimg.com/profile_images/971280882735689728/bA8pC2TP_normal.jpg" TargetMode="External" /><Relationship Id="rId109" Type="http://schemas.openxmlformats.org/officeDocument/2006/relationships/hyperlink" Target="http://pbs.twimg.com/profile_images/1080813683750518784/vFUFD-d6_normal.jpg" TargetMode="External" /><Relationship Id="rId110" Type="http://schemas.openxmlformats.org/officeDocument/2006/relationships/hyperlink" Target="http://pbs.twimg.com/profile_images/1080813683750518784/vFUFD-d6_normal.jpg" TargetMode="External" /><Relationship Id="rId111" Type="http://schemas.openxmlformats.org/officeDocument/2006/relationships/hyperlink" Target="http://pbs.twimg.com/profile_images/644546861492146176/qwhl30AH_normal.jpg" TargetMode="External" /><Relationship Id="rId112" Type="http://schemas.openxmlformats.org/officeDocument/2006/relationships/hyperlink" Target="http://pbs.twimg.com/profile_images/847425189247827968/IG829F3d_normal.jpg" TargetMode="External" /><Relationship Id="rId113" Type="http://schemas.openxmlformats.org/officeDocument/2006/relationships/hyperlink" Target="http://pbs.twimg.com/profile_images/847425189247827968/IG829F3d_normal.jpg" TargetMode="External" /><Relationship Id="rId114" Type="http://schemas.openxmlformats.org/officeDocument/2006/relationships/hyperlink" Target="https://pbs.twimg.com/media/DwXP8WUXQAAzM-e.jpg" TargetMode="External" /><Relationship Id="rId115" Type="http://schemas.openxmlformats.org/officeDocument/2006/relationships/hyperlink" Target="https://pbs.twimg.com/media/DwXP8WUXQAAzM-e.jpg" TargetMode="External" /><Relationship Id="rId116" Type="http://schemas.openxmlformats.org/officeDocument/2006/relationships/hyperlink" Target="https://pbs.twimg.com/media/DvppS1PVsAE8Mge.jpg" TargetMode="External" /><Relationship Id="rId117" Type="http://schemas.openxmlformats.org/officeDocument/2006/relationships/hyperlink" Target="http://pbs.twimg.com/profile_images/378800000716546584/f1a10802a0f38929c2d3c763ef06d64a_normal.jpeg" TargetMode="External" /><Relationship Id="rId118" Type="http://schemas.openxmlformats.org/officeDocument/2006/relationships/hyperlink" Target="http://pbs.twimg.com/profile_images/1021969269125513218/wnkpYdQi_normal.jpg" TargetMode="External" /><Relationship Id="rId119" Type="http://schemas.openxmlformats.org/officeDocument/2006/relationships/hyperlink" Target="https://pbs.twimg.com/media/DwaECHtWoAM4hlS.jpg" TargetMode="External" /><Relationship Id="rId120" Type="http://schemas.openxmlformats.org/officeDocument/2006/relationships/hyperlink" Target="https://pbs.twimg.com/media/DwaRKGUUUAApiBI.jpg" TargetMode="External" /><Relationship Id="rId121" Type="http://schemas.openxmlformats.org/officeDocument/2006/relationships/hyperlink" Target="https://pbs.twimg.com/media/DwaRKGUUUAApiBI.jpg" TargetMode="External" /><Relationship Id="rId122" Type="http://schemas.openxmlformats.org/officeDocument/2006/relationships/hyperlink" Target="http://pbs.twimg.com/profile_images/733776132084879360/nO4g6Pc8_normal.jpg" TargetMode="External" /><Relationship Id="rId123" Type="http://schemas.openxmlformats.org/officeDocument/2006/relationships/hyperlink" Target="http://pbs.twimg.com/profile_images/683443584457023489/8dLuCpXk_normal.jpg" TargetMode="External" /><Relationship Id="rId124" Type="http://schemas.openxmlformats.org/officeDocument/2006/relationships/hyperlink" Target="http://pbs.twimg.com/profile_images/1047981023051440128/yy7cSz9K_normal.jpg" TargetMode="External" /><Relationship Id="rId125" Type="http://schemas.openxmlformats.org/officeDocument/2006/relationships/hyperlink" Target="http://pbs.twimg.com/profile_images/1047981023051440128/yy7cSz9K_normal.jpg" TargetMode="External" /><Relationship Id="rId126" Type="http://schemas.openxmlformats.org/officeDocument/2006/relationships/hyperlink" Target="http://pbs.twimg.com/profile_images/1047981023051440128/yy7cSz9K_normal.jpg" TargetMode="External" /><Relationship Id="rId127" Type="http://schemas.openxmlformats.org/officeDocument/2006/relationships/hyperlink" Target="http://pbs.twimg.com/profile_images/1047981023051440128/yy7cSz9K_normal.jpg" TargetMode="External" /><Relationship Id="rId128" Type="http://schemas.openxmlformats.org/officeDocument/2006/relationships/hyperlink" Target="http://pbs.twimg.com/profile_images/1056465297580806144/jKnlBPuK_normal.jpg" TargetMode="External" /><Relationship Id="rId129" Type="http://schemas.openxmlformats.org/officeDocument/2006/relationships/hyperlink" Target="http://pbs.twimg.com/profile_images/1056465297580806144/jKnlBPuK_normal.jpg" TargetMode="External" /><Relationship Id="rId130" Type="http://schemas.openxmlformats.org/officeDocument/2006/relationships/hyperlink" Target="http://pbs.twimg.com/profile_images/1069753081150074880/eATv9xSB_normal.jpg" TargetMode="External" /><Relationship Id="rId131" Type="http://schemas.openxmlformats.org/officeDocument/2006/relationships/hyperlink" Target="http://pbs.twimg.com/profile_images/1054865024018087937/1xscAd4H_normal.jpg" TargetMode="External" /><Relationship Id="rId132" Type="http://schemas.openxmlformats.org/officeDocument/2006/relationships/hyperlink" Target="http://pbs.twimg.com/profile_images/1054865024018087937/1xscAd4H_normal.jpg" TargetMode="External" /><Relationship Id="rId133" Type="http://schemas.openxmlformats.org/officeDocument/2006/relationships/hyperlink" Target="http://pbs.twimg.com/profile_images/1069753081150074880/eATv9xSB_normal.jpg" TargetMode="External" /><Relationship Id="rId134" Type="http://schemas.openxmlformats.org/officeDocument/2006/relationships/hyperlink" Target="https://pbs.twimg.com/media/DwaRKGUUUAApiBI.jpg" TargetMode="External" /><Relationship Id="rId135" Type="http://schemas.openxmlformats.org/officeDocument/2006/relationships/hyperlink" Target="http://pbs.twimg.com/profile_images/1069753081150074880/eATv9xSB_normal.jpg" TargetMode="External" /><Relationship Id="rId136" Type="http://schemas.openxmlformats.org/officeDocument/2006/relationships/hyperlink" Target="http://pbs.twimg.com/profile_images/1069753081150074880/eATv9xSB_normal.jpg" TargetMode="External" /><Relationship Id="rId137" Type="http://schemas.openxmlformats.org/officeDocument/2006/relationships/hyperlink" Target="http://pbs.twimg.com/profile_images/895425095723823105/rn8Gs_7J_normal.jpg" TargetMode="External" /><Relationship Id="rId138" Type="http://schemas.openxmlformats.org/officeDocument/2006/relationships/hyperlink" Target="https://pbs.twimg.com/ext_tw_video_thumb/1083239010430939136/pu/img/O8XrXymD5FyZQ1xr.jp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pbs.twimg.com/profile_images/1031588370135142400/LXQlBJuo_normal.jpg" TargetMode="External" /><Relationship Id="rId141" Type="http://schemas.openxmlformats.org/officeDocument/2006/relationships/hyperlink" Target="https://pbs.twimg.com/ext_tw_video_thumb/1083445115723476992/pu/img/aQmC3itdNzxwkN4S.jpg" TargetMode="External" /><Relationship Id="rId142" Type="http://schemas.openxmlformats.org/officeDocument/2006/relationships/hyperlink" Target="http://pbs.twimg.com/profile_images/1053739328986324993/6XvbfPf__normal.jpg" TargetMode="External" /><Relationship Id="rId143" Type="http://schemas.openxmlformats.org/officeDocument/2006/relationships/hyperlink" Target="http://pbs.twimg.com/profile_images/1053739328986324993/6XvbfPf__normal.jpg" TargetMode="External" /><Relationship Id="rId144" Type="http://schemas.openxmlformats.org/officeDocument/2006/relationships/hyperlink" Target="http://pbs.twimg.com/profile_images/581666093313339392/nhnqiDUD_normal.jpg" TargetMode="External" /><Relationship Id="rId145" Type="http://schemas.openxmlformats.org/officeDocument/2006/relationships/hyperlink" Target="http://pbs.twimg.com/profile_images/1083576027761106944/KLndJohc_normal.jpg" TargetMode="External" /><Relationship Id="rId146" Type="http://schemas.openxmlformats.org/officeDocument/2006/relationships/hyperlink" Target="http://pbs.twimg.com/profile_images/1083576027761106944/KLndJohc_normal.jpg" TargetMode="External" /><Relationship Id="rId147" Type="http://schemas.openxmlformats.org/officeDocument/2006/relationships/hyperlink" Target="http://pbs.twimg.com/profile_images/589862073066205185/tsxhjNZD_normal.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869902246657613824/DUK1VHjy_normal.jpg" TargetMode="External" /><Relationship Id="rId151" Type="http://schemas.openxmlformats.org/officeDocument/2006/relationships/hyperlink" Target="https://pbs.twimg.com/media/DwuneFZXgAAAz7E.jpg" TargetMode="External" /><Relationship Id="rId152" Type="http://schemas.openxmlformats.org/officeDocument/2006/relationships/hyperlink" Target="https://pbs.twimg.com/tweet_video_thumb/DwvAbRaVsAATvcj.jpg" TargetMode="External" /><Relationship Id="rId153" Type="http://schemas.openxmlformats.org/officeDocument/2006/relationships/hyperlink" Target="http://pbs.twimg.com/profile_images/1064503328585830400/w8-VOl0y_normal.jpg" TargetMode="External" /><Relationship Id="rId154" Type="http://schemas.openxmlformats.org/officeDocument/2006/relationships/hyperlink" Target="http://pbs.twimg.com/profile_images/1064503328585830400/w8-VOl0y_normal.jpg" TargetMode="External" /><Relationship Id="rId155" Type="http://schemas.openxmlformats.org/officeDocument/2006/relationships/hyperlink" Target="https://pbs.twimg.com/tweet_video_thumb/Dw13KPsVAAEFssK.jpg" TargetMode="External" /><Relationship Id="rId156" Type="http://schemas.openxmlformats.org/officeDocument/2006/relationships/hyperlink" Target="https://pbs.twimg.com/tweet_video_thumb/Dw13KPsVAAEFssK.jpg" TargetMode="External" /><Relationship Id="rId157" Type="http://schemas.openxmlformats.org/officeDocument/2006/relationships/hyperlink" Target="https://pbs.twimg.com/tweet_video_thumb/Dw13KPsVAAEFssK.jpg" TargetMode="External" /><Relationship Id="rId158" Type="http://schemas.openxmlformats.org/officeDocument/2006/relationships/hyperlink" Target="https://pbs.twimg.com/tweet_video_thumb/Dw13KPsVAAEFssK.jpg" TargetMode="External" /><Relationship Id="rId159" Type="http://schemas.openxmlformats.org/officeDocument/2006/relationships/hyperlink" Target="https://pbs.twimg.com/tweet_video_thumb/Dw13KPsVAAEFssK.jpg" TargetMode="External" /><Relationship Id="rId160" Type="http://schemas.openxmlformats.org/officeDocument/2006/relationships/hyperlink" Target="https://pbs.twimg.com/tweet_video_thumb/Dw13KPsVAAEFssK.jpg" TargetMode="External" /><Relationship Id="rId161" Type="http://schemas.openxmlformats.org/officeDocument/2006/relationships/hyperlink" Target="https://pbs.twimg.com/tweet_video_thumb/Dw13KPsVAAEFssK.jpg" TargetMode="External" /><Relationship Id="rId162" Type="http://schemas.openxmlformats.org/officeDocument/2006/relationships/hyperlink" Target="http://pbs.twimg.com/profile_images/623776052511244288/EyOSc4dB_normal.jpg" TargetMode="External" /><Relationship Id="rId163" Type="http://schemas.openxmlformats.org/officeDocument/2006/relationships/hyperlink" Target="http://pbs.twimg.com/profile_images/576338217189785600/Bp1fXLZn_normal.jpeg" TargetMode="External" /><Relationship Id="rId164" Type="http://schemas.openxmlformats.org/officeDocument/2006/relationships/hyperlink" Target="http://pbs.twimg.com/profile_images/811848188625719296/7gAJSgxe_normal.jpg" TargetMode="External" /><Relationship Id="rId165" Type="http://schemas.openxmlformats.org/officeDocument/2006/relationships/hyperlink" Target="http://pbs.twimg.com/profile_images/811848188625719296/7gAJSgxe_normal.jpg" TargetMode="External" /><Relationship Id="rId166" Type="http://schemas.openxmlformats.org/officeDocument/2006/relationships/hyperlink" Target="http://pbs.twimg.com/profile_images/227159912/AAA_Spring_Semi_047_normal.JPG" TargetMode="External" /><Relationship Id="rId167" Type="http://schemas.openxmlformats.org/officeDocument/2006/relationships/hyperlink" Target="http://pbs.twimg.com/profile_images/1082501359629287424/wxvBLPtH_normal.jpg" TargetMode="External" /><Relationship Id="rId168" Type="http://schemas.openxmlformats.org/officeDocument/2006/relationships/hyperlink" Target="http://pbs.twimg.com/profile_images/744943952818642944/1iCYDx3J_normal.jpg" TargetMode="External" /><Relationship Id="rId169" Type="http://schemas.openxmlformats.org/officeDocument/2006/relationships/hyperlink" Target="http://pbs.twimg.com/profile_images/733407419657674752/dpAdWzag_normal.jpg" TargetMode="External" /><Relationship Id="rId170" Type="http://schemas.openxmlformats.org/officeDocument/2006/relationships/hyperlink" Target="http://pbs.twimg.com/profile_images/576640972559253504/CvqBnuzI_normal.jpeg" TargetMode="External" /><Relationship Id="rId171" Type="http://schemas.openxmlformats.org/officeDocument/2006/relationships/hyperlink" Target="http://pbs.twimg.com/profile_images/576640972559253504/CvqBnuzI_normal.jpeg" TargetMode="External" /><Relationship Id="rId172" Type="http://schemas.openxmlformats.org/officeDocument/2006/relationships/hyperlink" Target="http://pbs.twimg.com/profile_images/576640972559253504/CvqBnuzI_normal.jpeg" TargetMode="External" /><Relationship Id="rId173" Type="http://schemas.openxmlformats.org/officeDocument/2006/relationships/hyperlink" Target="http://pbs.twimg.com/profile_images/576640972559253504/CvqBnuzI_normal.jpeg" TargetMode="External" /><Relationship Id="rId174" Type="http://schemas.openxmlformats.org/officeDocument/2006/relationships/hyperlink" Target="http://pbs.twimg.com/profile_images/576640972559253504/CvqBnuzI_normal.jpeg" TargetMode="External" /><Relationship Id="rId175" Type="http://schemas.openxmlformats.org/officeDocument/2006/relationships/hyperlink" Target="http://pbs.twimg.com/profile_images/576640972559253504/CvqBnuzI_normal.jpeg" TargetMode="External" /><Relationship Id="rId176" Type="http://schemas.openxmlformats.org/officeDocument/2006/relationships/hyperlink" Target="http://pbs.twimg.com/profile_images/576640972559253504/CvqBnuzI_normal.jpeg" TargetMode="External" /><Relationship Id="rId177" Type="http://schemas.openxmlformats.org/officeDocument/2006/relationships/hyperlink" Target="https://pbs.twimg.com/media/DwlTaeOV4AAFQNI.jpg" TargetMode="External" /><Relationship Id="rId178" Type="http://schemas.openxmlformats.org/officeDocument/2006/relationships/hyperlink" Target="https://pbs.twimg.com/media/DwlTaeOV4AAFQNI.jpg" TargetMode="External" /><Relationship Id="rId179" Type="http://schemas.openxmlformats.org/officeDocument/2006/relationships/hyperlink" Target="https://pbs.twimg.com/media/DwlTaeOV4AAFQNI.jpg" TargetMode="External" /><Relationship Id="rId180" Type="http://schemas.openxmlformats.org/officeDocument/2006/relationships/hyperlink" Target="https://pbs.twimg.com/ext_tw_video_thumb/1082364854386647040/pu/img/NwB5a0heq6G4FcQe.jpg" TargetMode="External" /><Relationship Id="rId181" Type="http://schemas.openxmlformats.org/officeDocument/2006/relationships/hyperlink" Target="https://pbs.twimg.com/media/DwZtJiYUcAACY7N.jpg" TargetMode="External" /><Relationship Id="rId182" Type="http://schemas.openxmlformats.org/officeDocument/2006/relationships/hyperlink" Target="https://pbs.twimg.com/media/DwgZaZcU8AAithJ.jpg" TargetMode="External" /><Relationship Id="rId183" Type="http://schemas.openxmlformats.org/officeDocument/2006/relationships/hyperlink" Target="https://pbs.twimg.com/media/DwlTaeOV4AAFQNI.jpg" TargetMode="External" /><Relationship Id="rId184" Type="http://schemas.openxmlformats.org/officeDocument/2006/relationships/hyperlink" Target="http://pbs.twimg.com/profile_images/3542402281/1c8d04d3763a62561cdfb5872fa4624e_normal.jpeg" TargetMode="External" /><Relationship Id="rId185" Type="http://schemas.openxmlformats.org/officeDocument/2006/relationships/hyperlink" Target="http://pbs.twimg.com/profile_images/997344761647251456/ec9y8IjQ_normal.jpg" TargetMode="External" /><Relationship Id="rId186" Type="http://schemas.openxmlformats.org/officeDocument/2006/relationships/hyperlink" Target="http://pbs.twimg.com/profile_images/823775665367306240/oxNdTH4i_normal.jpg" TargetMode="External" /><Relationship Id="rId187" Type="http://schemas.openxmlformats.org/officeDocument/2006/relationships/hyperlink" Target="http://pbs.twimg.com/profile_images/997344761647251456/ec9y8IjQ_normal.jpg" TargetMode="External" /><Relationship Id="rId188" Type="http://schemas.openxmlformats.org/officeDocument/2006/relationships/hyperlink" Target="http://pbs.twimg.com/profile_images/997344761647251456/ec9y8IjQ_normal.jpg" TargetMode="External" /><Relationship Id="rId189" Type="http://schemas.openxmlformats.org/officeDocument/2006/relationships/hyperlink" Target="http://pbs.twimg.com/profile_images/864234976816107521/walbcCFJ_normal.jpg" TargetMode="External" /><Relationship Id="rId190" Type="http://schemas.openxmlformats.org/officeDocument/2006/relationships/hyperlink" Target="http://pbs.twimg.com/profile_images/1051546749762863104/ni3valhh_normal.jpg" TargetMode="External" /><Relationship Id="rId191" Type="http://schemas.openxmlformats.org/officeDocument/2006/relationships/hyperlink" Target="http://pbs.twimg.com/profile_images/1032723792622014469/3tj2UT3n_normal.jpg" TargetMode="External" /><Relationship Id="rId192" Type="http://schemas.openxmlformats.org/officeDocument/2006/relationships/hyperlink" Target="http://pbs.twimg.com/profile_images/952992300510208000/7jQg_C49_normal.jpg" TargetMode="External" /><Relationship Id="rId193" Type="http://schemas.openxmlformats.org/officeDocument/2006/relationships/hyperlink" Target="http://pbs.twimg.com/profile_images/1032723792622014469/3tj2UT3n_normal.jpg" TargetMode="External" /><Relationship Id="rId194" Type="http://schemas.openxmlformats.org/officeDocument/2006/relationships/hyperlink" Target="http://pbs.twimg.com/profile_images/952992300510208000/7jQg_C49_normal.jpg" TargetMode="External" /><Relationship Id="rId195" Type="http://schemas.openxmlformats.org/officeDocument/2006/relationships/hyperlink" Target="http://pbs.twimg.com/profile_images/952992300510208000/7jQg_C49_normal.jpg" TargetMode="External" /><Relationship Id="rId196" Type="http://schemas.openxmlformats.org/officeDocument/2006/relationships/hyperlink" Target="http://pbs.twimg.com/profile_images/668651824111443968/XhX8naB9_normal.jpg" TargetMode="External" /><Relationship Id="rId197" Type="http://schemas.openxmlformats.org/officeDocument/2006/relationships/hyperlink" Target="https://pbs.twimg.com/tweet_video_thumb/DwVplqzVAAA72Ad.jpg" TargetMode="External" /><Relationship Id="rId198" Type="http://schemas.openxmlformats.org/officeDocument/2006/relationships/hyperlink" Target="http://pbs.twimg.com/profile_images/668651824111443968/XhX8naB9_normal.jpg" TargetMode="External" /><Relationship Id="rId199" Type="http://schemas.openxmlformats.org/officeDocument/2006/relationships/hyperlink" Target="http://pbs.twimg.com/profile_images/668651824111443968/XhX8naB9_normal.jpg" TargetMode="External" /><Relationship Id="rId200" Type="http://schemas.openxmlformats.org/officeDocument/2006/relationships/hyperlink" Target="https://pbs.twimg.com/tweet_video_thumb/DwVplqzVAAA72Ad.jpg" TargetMode="External" /><Relationship Id="rId201" Type="http://schemas.openxmlformats.org/officeDocument/2006/relationships/hyperlink" Target="https://pbs.twimg.com/media/Dv8EnWJVsAEUeFU.jpg" TargetMode="External" /><Relationship Id="rId202" Type="http://schemas.openxmlformats.org/officeDocument/2006/relationships/hyperlink" Target="http://pbs.twimg.com/profile_images/915974973100929024/XqVLjZGd_normal.jpg" TargetMode="External" /><Relationship Id="rId203" Type="http://schemas.openxmlformats.org/officeDocument/2006/relationships/hyperlink" Target="https://pbs.twimg.com/media/Dv8EnWJVsAEUeFU.jpg" TargetMode="External" /><Relationship Id="rId204" Type="http://schemas.openxmlformats.org/officeDocument/2006/relationships/hyperlink" Target="http://pbs.twimg.com/profile_images/915974973100929024/XqVLjZGd_normal.jpg" TargetMode="External" /><Relationship Id="rId205" Type="http://schemas.openxmlformats.org/officeDocument/2006/relationships/hyperlink" Target="https://pbs.twimg.com/media/Dv8EnWJVsAEUeFU.jpg" TargetMode="External" /><Relationship Id="rId206" Type="http://schemas.openxmlformats.org/officeDocument/2006/relationships/hyperlink" Target="http://pbs.twimg.com/profile_images/915974973100929024/XqVLjZGd_normal.jpg" TargetMode="External" /><Relationship Id="rId207" Type="http://schemas.openxmlformats.org/officeDocument/2006/relationships/hyperlink" Target="https://pbs.twimg.com/media/Dv8EnWJVsAEUeFU.jpg" TargetMode="External" /><Relationship Id="rId208" Type="http://schemas.openxmlformats.org/officeDocument/2006/relationships/hyperlink" Target="http://pbs.twimg.com/profile_images/915974973100929024/XqVLjZGd_normal.jpg" TargetMode="External" /><Relationship Id="rId209" Type="http://schemas.openxmlformats.org/officeDocument/2006/relationships/hyperlink" Target="https://pbs.twimg.com/media/Dv8EnWJVsAEUeFU.jpg" TargetMode="External" /><Relationship Id="rId210" Type="http://schemas.openxmlformats.org/officeDocument/2006/relationships/hyperlink" Target="http://pbs.twimg.com/profile_images/915974973100929024/XqVLjZGd_normal.jpg" TargetMode="External" /><Relationship Id="rId211" Type="http://schemas.openxmlformats.org/officeDocument/2006/relationships/hyperlink" Target="https://pbs.twimg.com/media/Dv8EnWJVsAEUeFU.jpg" TargetMode="External" /><Relationship Id="rId212" Type="http://schemas.openxmlformats.org/officeDocument/2006/relationships/hyperlink" Target="http://pbs.twimg.com/profile_images/915974973100929024/XqVLjZGd_normal.jpg" TargetMode="External" /><Relationship Id="rId213" Type="http://schemas.openxmlformats.org/officeDocument/2006/relationships/hyperlink" Target="https://pbs.twimg.com/media/Dv8EnWJVsAEUeFU.jpg" TargetMode="External" /><Relationship Id="rId214" Type="http://schemas.openxmlformats.org/officeDocument/2006/relationships/hyperlink" Target="http://pbs.twimg.com/profile_images/915974973100929024/XqVLjZGd_normal.jpg" TargetMode="External" /><Relationship Id="rId215" Type="http://schemas.openxmlformats.org/officeDocument/2006/relationships/hyperlink" Target="https://pbs.twimg.com/media/Dv8EnWJVsAEUeFU.jpg" TargetMode="External" /><Relationship Id="rId216" Type="http://schemas.openxmlformats.org/officeDocument/2006/relationships/hyperlink" Target="http://pbs.twimg.com/profile_images/915974973100929024/XqVLjZGd_normal.jpg" TargetMode="External" /><Relationship Id="rId217" Type="http://schemas.openxmlformats.org/officeDocument/2006/relationships/hyperlink" Target="https://pbs.twimg.com/media/Dv8EnWJVsAEUeFU.jpg" TargetMode="External" /><Relationship Id="rId218" Type="http://schemas.openxmlformats.org/officeDocument/2006/relationships/hyperlink" Target="http://pbs.twimg.com/profile_images/915974973100929024/XqVLjZGd_normal.jpg" TargetMode="External" /><Relationship Id="rId219" Type="http://schemas.openxmlformats.org/officeDocument/2006/relationships/hyperlink" Target="https://pbs.twimg.com/media/Dv8EnWJVsAEUeFU.jpg" TargetMode="External" /><Relationship Id="rId220" Type="http://schemas.openxmlformats.org/officeDocument/2006/relationships/hyperlink" Target="http://pbs.twimg.com/profile_images/915974973100929024/XqVLjZGd_normal.jpg" TargetMode="External" /><Relationship Id="rId221" Type="http://schemas.openxmlformats.org/officeDocument/2006/relationships/hyperlink" Target="https://pbs.twimg.com/media/Dv8EnWJVsAEUeFU.jpg" TargetMode="External" /><Relationship Id="rId222" Type="http://schemas.openxmlformats.org/officeDocument/2006/relationships/hyperlink" Target="http://pbs.twimg.com/profile_images/915974973100929024/XqVLjZGd_normal.jpg" TargetMode="External" /><Relationship Id="rId223" Type="http://schemas.openxmlformats.org/officeDocument/2006/relationships/hyperlink" Target="https://pbs.twimg.com/media/Dv8EnWJVsAEUeFU.jpg" TargetMode="External" /><Relationship Id="rId224" Type="http://schemas.openxmlformats.org/officeDocument/2006/relationships/hyperlink" Target="http://pbs.twimg.com/profile_images/915974973100929024/XqVLjZGd_normal.jpg" TargetMode="External" /><Relationship Id="rId225" Type="http://schemas.openxmlformats.org/officeDocument/2006/relationships/hyperlink" Target="https://pbs.twimg.com/media/Dv8EnWJVsAEUeFU.jpg" TargetMode="External" /><Relationship Id="rId226" Type="http://schemas.openxmlformats.org/officeDocument/2006/relationships/hyperlink" Target="http://pbs.twimg.com/profile_images/915974973100929024/XqVLjZGd_normal.jpg" TargetMode="External" /><Relationship Id="rId227" Type="http://schemas.openxmlformats.org/officeDocument/2006/relationships/hyperlink" Target="https://pbs.twimg.com/media/Dv8EnWJVsAEUeFU.jpg" TargetMode="External" /><Relationship Id="rId228" Type="http://schemas.openxmlformats.org/officeDocument/2006/relationships/hyperlink" Target="http://pbs.twimg.com/profile_images/915974973100929024/XqVLjZGd_normal.jpg" TargetMode="External" /><Relationship Id="rId229" Type="http://schemas.openxmlformats.org/officeDocument/2006/relationships/hyperlink" Target="https://pbs.twimg.com/media/Dwfpw0KXcAE3Q3E.jpg" TargetMode="External" /><Relationship Id="rId230" Type="http://schemas.openxmlformats.org/officeDocument/2006/relationships/hyperlink" Target="https://pbs.twimg.com/media/DwlOy5SXcAA9H91.jpg" TargetMode="External" /><Relationship Id="rId231" Type="http://schemas.openxmlformats.org/officeDocument/2006/relationships/hyperlink" Target="http://pbs.twimg.com/profile_images/915974973100929024/XqVLjZGd_normal.jpg" TargetMode="External" /><Relationship Id="rId232" Type="http://schemas.openxmlformats.org/officeDocument/2006/relationships/hyperlink" Target="https://pbs.twimg.com/media/Dwvh42DWoAAOfUk.jpg" TargetMode="External" /><Relationship Id="rId233" Type="http://schemas.openxmlformats.org/officeDocument/2006/relationships/hyperlink" Target="https://pbs.twimg.com/media/Dw-jWmdX4AAPQo4.jpg" TargetMode="External" /><Relationship Id="rId234" Type="http://schemas.openxmlformats.org/officeDocument/2006/relationships/hyperlink" Target="http://pbs.twimg.com/profile_images/791712742163877889/MwO0akWe_normal.jpg" TargetMode="External" /><Relationship Id="rId235" Type="http://schemas.openxmlformats.org/officeDocument/2006/relationships/hyperlink" Target="http://pbs.twimg.com/profile_images/949260765806067712/ySLPh3or_normal.jpg" TargetMode="External" /><Relationship Id="rId236" Type="http://schemas.openxmlformats.org/officeDocument/2006/relationships/hyperlink" Target="http://pbs.twimg.com/profile_images/112457876/fishfoodlogo_normal.jpg" TargetMode="External" /><Relationship Id="rId237" Type="http://schemas.openxmlformats.org/officeDocument/2006/relationships/hyperlink" Target="http://pbs.twimg.com/profile_images/112457876/fishfoodlogo_normal.jpg" TargetMode="External" /><Relationship Id="rId238" Type="http://schemas.openxmlformats.org/officeDocument/2006/relationships/hyperlink" Target="http://pbs.twimg.com/profile_images/112457876/fishfoodlogo_normal.jpg" TargetMode="External" /><Relationship Id="rId239" Type="http://schemas.openxmlformats.org/officeDocument/2006/relationships/hyperlink" Target="http://pbs.twimg.com/profile_images/949260765806067712/ySLPh3or_normal.jpg" TargetMode="External" /><Relationship Id="rId240" Type="http://schemas.openxmlformats.org/officeDocument/2006/relationships/hyperlink" Target="http://pbs.twimg.com/profile_images/949260765806067712/ySLPh3or_normal.jpg" TargetMode="External" /><Relationship Id="rId241" Type="http://schemas.openxmlformats.org/officeDocument/2006/relationships/hyperlink" Target="http://pbs.twimg.com/profile_images/949260765806067712/ySLPh3or_normal.jpg" TargetMode="External" /><Relationship Id="rId242" Type="http://schemas.openxmlformats.org/officeDocument/2006/relationships/hyperlink" Target="https://pbs.twimg.com/media/Dv8rMExWsAAl2t3.jpg" TargetMode="External" /><Relationship Id="rId243" Type="http://schemas.openxmlformats.org/officeDocument/2006/relationships/hyperlink" Target="https://pbs.twimg.com/media/DwLseV2WkAEEpJ3.jpg" TargetMode="External" /><Relationship Id="rId244" Type="http://schemas.openxmlformats.org/officeDocument/2006/relationships/hyperlink" Target="https://pbs.twimg.com/media/DwPjx56WkAASevy.jpg" TargetMode="External" /><Relationship Id="rId245" Type="http://schemas.openxmlformats.org/officeDocument/2006/relationships/hyperlink" Target="https://pbs.twimg.com/media/DwV_uqvXgAAUTjl.jpg" TargetMode="External" /><Relationship Id="rId246" Type="http://schemas.openxmlformats.org/officeDocument/2006/relationships/hyperlink" Target="https://pbs.twimg.com/media/Dwbkws7WsAELzAA.jpg" TargetMode="External" /><Relationship Id="rId247" Type="http://schemas.openxmlformats.org/officeDocument/2006/relationships/hyperlink" Target="https://pbs.twimg.com/media/Dwg8CT-W0AU1sZx.jpg" TargetMode="External" /><Relationship Id="rId248" Type="http://schemas.openxmlformats.org/officeDocument/2006/relationships/hyperlink" Target="https://pbs.twimg.com/media/DwudZuQX4AAHCjh.jpg" TargetMode="External" /><Relationship Id="rId249" Type="http://schemas.openxmlformats.org/officeDocument/2006/relationships/hyperlink" Target="http://pbs.twimg.com/profile_images/915974973100929024/XqVLjZGd_normal.jpg" TargetMode="External" /><Relationship Id="rId250" Type="http://schemas.openxmlformats.org/officeDocument/2006/relationships/hyperlink" Target="http://pbs.twimg.com/profile_images/915974973100929024/XqVLjZGd_normal.jpg" TargetMode="External" /><Relationship Id="rId251" Type="http://schemas.openxmlformats.org/officeDocument/2006/relationships/hyperlink" Target="http://pbs.twimg.com/profile_images/915974973100929024/XqVLjZGd_normal.jpg" TargetMode="External" /><Relationship Id="rId252" Type="http://schemas.openxmlformats.org/officeDocument/2006/relationships/hyperlink" Target="https://pbs.twimg.com/media/DxEjv-vWwAAQX9G.jpg" TargetMode="External" /><Relationship Id="rId253" Type="http://schemas.openxmlformats.org/officeDocument/2006/relationships/hyperlink" Target="http://pbs.twimg.com/profile_images/915974973100929024/XqVLjZGd_normal.jpg" TargetMode="External" /><Relationship Id="rId254" Type="http://schemas.openxmlformats.org/officeDocument/2006/relationships/hyperlink" Target="http://pbs.twimg.com/profile_images/915974973100929024/XqVLjZGd_normal.jpg" TargetMode="External" /><Relationship Id="rId255" Type="http://schemas.openxmlformats.org/officeDocument/2006/relationships/hyperlink" Target="http://pbs.twimg.com/profile_images/971147183977189376/pS7JkUaw_normal.jpg" TargetMode="External" /><Relationship Id="rId256" Type="http://schemas.openxmlformats.org/officeDocument/2006/relationships/hyperlink" Target="https://twitter.com/#!/mmataxman/status/1081614322072092672" TargetMode="External" /><Relationship Id="rId257" Type="http://schemas.openxmlformats.org/officeDocument/2006/relationships/hyperlink" Target="https://twitter.com/#!/mmataxman/status/1081614322072092672" TargetMode="External" /><Relationship Id="rId258" Type="http://schemas.openxmlformats.org/officeDocument/2006/relationships/hyperlink" Target="https://twitter.com/#!/mmataxman/status/1081614322072092672" TargetMode="External" /><Relationship Id="rId259" Type="http://schemas.openxmlformats.org/officeDocument/2006/relationships/hyperlink" Target="https://twitter.com/#!/mmataxman/status/1081614322072092672" TargetMode="External" /><Relationship Id="rId260" Type="http://schemas.openxmlformats.org/officeDocument/2006/relationships/hyperlink" Target="https://twitter.com/#!/mmataxman/status/1081614322072092672" TargetMode="External" /><Relationship Id="rId261" Type="http://schemas.openxmlformats.org/officeDocument/2006/relationships/hyperlink" Target="https://twitter.com/#!/mmataxman/status/1081614322072092672" TargetMode="External" /><Relationship Id="rId262" Type="http://schemas.openxmlformats.org/officeDocument/2006/relationships/hyperlink" Target="https://twitter.com/#!/tracywh96168104/status/1081972085314998274" TargetMode="External" /><Relationship Id="rId263" Type="http://schemas.openxmlformats.org/officeDocument/2006/relationships/hyperlink" Target="https://twitter.com/#!/tracywh96168104/status/1081972085314998274" TargetMode="External" /><Relationship Id="rId264" Type="http://schemas.openxmlformats.org/officeDocument/2006/relationships/hyperlink" Target="https://twitter.com/#!/livingwithlyn/status/1082144256075001858" TargetMode="External" /><Relationship Id="rId265" Type="http://schemas.openxmlformats.org/officeDocument/2006/relationships/hyperlink" Target="https://twitter.com/#!/tintinbeligan/status/1081799965024894976" TargetMode="External" /><Relationship Id="rId266" Type="http://schemas.openxmlformats.org/officeDocument/2006/relationships/hyperlink" Target="https://twitter.com/#!/tintinbeligan/status/1082468076879298562" TargetMode="External" /><Relationship Id="rId267" Type="http://schemas.openxmlformats.org/officeDocument/2006/relationships/hyperlink" Target="https://twitter.com/#!/livefirerepublc/status/1082499922245677057" TargetMode="External" /><Relationship Id="rId268" Type="http://schemas.openxmlformats.org/officeDocument/2006/relationships/hyperlink" Target="https://twitter.com/#!/livefirerepublc/status/1082499922245677057" TargetMode="External" /><Relationship Id="rId269" Type="http://schemas.openxmlformats.org/officeDocument/2006/relationships/hyperlink" Target="https://twitter.com/#!/christinacucina/status/1079290838063009798" TargetMode="External" /><Relationship Id="rId270" Type="http://schemas.openxmlformats.org/officeDocument/2006/relationships/hyperlink" Target="https://twitter.com/#!/christinacucina/status/1081672751834750976" TargetMode="External" /><Relationship Id="rId271" Type="http://schemas.openxmlformats.org/officeDocument/2006/relationships/hyperlink" Target="https://twitter.com/#!/miggylovesfood/status/1082554552166039552" TargetMode="External" /><Relationship Id="rId272" Type="http://schemas.openxmlformats.org/officeDocument/2006/relationships/hyperlink" Target="https://twitter.com/#!/grimydiapers/status/1082697933491978241" TargetMode="External" /><Relationship Id="rId273" Type="http://schemas.openxmlformats.org/officeDocument/2006/relationships/hyperlink" Target="https://twitter.com/#!/powerlevelpro/status/1082715834173149189" TargetMode="External" /><Relationship Id="rId274" Type="http://schemas.openxmlformats.org/officeDocument/2006/relationships/hyperlink" Target="https://twitter.com/#!/powerlevelpro/status/1082715834173149189" TargetMode="External" /><Relationship Id="rId275" Type="http://schemas.openxmlformats.org/officeDocument/2006/relationships/hyperlink" Target="https://twitter.com/#!/forkinaussiepie/status/1082723671427313664" TargetMode="External" /><Relationship Id="rId276" Type="http://schemas.openxmlformats.org/officeDocument/2006/relationships/hyperlink" Target="https://twitter.com/#!/naturalysweetrd/status/1082731144108478465" TargetMode="External" /><Relationship Id="rId277" Type="http://schemas.openxmlformats.org/officeDocument/2006/relationships/hyperlink" Target="https://twitter.com/#!/ketofyme/status/1082464119251501056" TargetMode="External" /><Relationship Id="rId278" Type="http://schemas.openxmlformats.org/officeDocument/2006/relationships/hyperlink" Target="https://twitter.com/#!/ketofyme/status/1082464119251501056" TargetMode="External" /><Relationship Id="rId279" Type="http://schemas.openxmlformats.org/officeDocument/2006/relationships/hyperlink" Target="https://twitter.com/#!/ketofyme/status/1082464119251501056" TargetMode="External" /><Relationship Id="rId280" Type="http://schemas.openxmlformats.org/officeDocument/2006/relationships/hyperlink" Target="https://twitter.com/#!/ketofyme/status/1082784070608789504" TargetMode="External" /><Relationship Id="rId281" Type="http://schemas.openxmlformats.org/officeDocument/2006/relationships/hyperlink" Target="https://twitter.com/#!/curiousjoi/status/1082713239857684481" TargetMode="External" /><Relationship Id="rId282" Type="http://schemas.openxmlformats.org/officeDocument/2006/relationships/hyperlink" Target="https://twitter.com/#!/curiousjoi/status/1082713239857684481" TargetMode="External" /><Relationship Id="rId283" Type="http://schemas.openxmlformats.org/officeDocument/2006/relationships/hyperlink" Target="https://twitter.com/#!/geekyglamorous/status/1082747483975872513" TargetMode="External" /><Relationship Id="rId284" Type="http://schemas.openxmlformats.org/officeDocument/2006/relationships/hyperlink" Target="https://twitter.com/#!/yumewarlock/status/1083065291733590016" TargetMode="External" /><Relationship Id="rId285" Type="http://schemas.openxmlformats.org/officeDocument/2006/relationships/hyperlink" Target="https://twitter.com/#!/yumewarlock/status/1083065291733590016" TargetMode="External" /><Relationship Id="rId286" Type="http://schemas.openxmlformats.org/officeDocument/2006/relationships/hyperlink" Target="https://twitter.com/#!/geekyglamorous/status/1083067383365885952" TargetMode="External" /><Relationship Id="rId287" Type="http://schemas.openxmlformats.org/officeDocument/2006/relationships/hyperlink" Target="https://twitter.com/#!/geekyglamorous/status/1082712366775623681" TargetMode="External" /><Relationship Id="rId288" Type="http://schemas.openxmlformats.org/officeDocument/2006/relationships/hyperlink" Target="https://twitter.com/#!/geekyglamorous/status/1082747483975872513" TargetMode="External" /><Relationship Id="rId289" Type="http://schemas.openxmlformats.org/officeDocument/2006/relationships/hyperlink" Target="https://twitter.com/#!/geekyglamorous/status/1083067383365885952" TargetMode="External" /><Relationship Id="rId290" Type="http://schemas.openxmlformats.org/officeDocument/2006/relationships/hyperlink" Target="https://twitter.com/#!/thomasgouard/status/1083144844384616448" TargetMode="External" /><Relationship Id="rId291" Type="http://schemas.openxmlformats.org/officeDocument/2006/relationships/hyperlink" Target="https://twitter.com/#!/la_foodiegirl/status/1083239029791907840" TargetMode="External" /><Relationship Id="rId292" Type="http://schemas.openxmlformats.org/officeDocument/2006/relationships/hyperlink" Target="https://twitter.com/#!/hsuerica/status/1083430964095643648" TargetMode="External" /><Relationship Id="rId293" Type="http://schemas.openxmlformats.org/officeDocument/2006/relationships/hyperlink" Target="https://twitter.com/#!/basiqqbaguette/status/1083454132986499073" TargetMode="External" /><Relationship Id="rId294" Type="http://schemas.openxmlformats.org/officeDocument/2006/relationships/hyperlink" Target="https://twitter.com/#!/carlasnuggs/status/1083445148665536512" TargetMode="External" /><Relationship Id="rId295" Type="http://schemas.openxmlformats.org/officeDocument/2006/relationships/hyperlink" Target="https://twitter.com/#!/hdaabsh/status/1083473760726982657" TargetMode="External" /><Relationship Id="rId296" Type="http://schemas.openxmlformats.org/officeDocument/2006/relationships/hyperlink" Target="https://twitter.com/#!/hdaabsh/status/1083473760726982657" TargetMode="External" /><Relationship Id="rId297" Type="http://schemas.openxmlformats.org/officeDocument/2006/relationships/hyperlink" Target="https://twitter.com/#!/occomestibles/status/1083553696489697280" TargetMode="External" /><Relationship Id="rId298" Type="http://schemas.openxmlformats.org/officeDocument/2006/relationships/hyperlink" Target="https://twitter.com/#!/717njvkwuy0pbu3/status/1083575065248071680" TargetMode="External" /><Relationship Id="rId299" Type="http://schemas.openxmlformats.org/officeDocument/2006/relationships/hyperlink" Target="https://twitter.com/#!/717njvkwuy0pbu3/status/1083575065248071680" TargetMode="External" /><Relationship Id="rId300" Type="http://schemas.openxmlformats.org/officeDocument/2006/relationships/hyperlink" Target="https://twitter.com/#!/thequestforit/status/1083710283133173760" TargetMode="External" /><Relationship Id="rId301" Type="http://schemas.openxmlformats.org/officeDocument/2006/relationships/hyperlink" Target="https://twitter.com/#!/drchibilee/status/1083789963521490944" TargetMode="External" /><Relationship Id="rId302" Type="http://schemas.openxmlformats.org/officeDocument/2006/relationships/hyperlink" Target="https://twitter.com/#!/drchibilee/status/1083791559831674880" TargetMode="External" /><Relationship Id="rId303" Type="http://schemas.openxmlformats.org/officeDocument/2006/relationships/hyperlink" Target="https://twitter.com/#!/karen4the19/status/1084132251129049088" TargetMode="External" /><Relationship Id="rId304" Type="http://schemas.openxmlformats.org/officeDocument/2006/relationships/hyperlink" Target="https://twitter.com/#!/danmagro/status/1084144274009194498" TargetMode="External" /><Relationship Id="rId305" Type="http://schemas.openxmlformats.org/officeDocument/2006/relationships/hyperlink" Target="https://twitter.com/#!/amandalauren/status/1084171720301305856" TargetMode="External" /><Relationship Id="rId306" Type="http://schemas.openxmlformats.org/officeDocument/2006/relationships/hyperlink" Target="https://twitter.com/#!/hermanbecker7/status/1084634506634637312" TargetMode="External" /><Relationship Id="rId307" Type="http://schemas.openxmlformats.org/officeDocument/2006/relationships/hyperlink" Target="https://twitter.com/#!/hermanbecker7/status/1084634506634637312" TargetMode="External" /><Relationship Id="rId308" Type="http://schemas.openxmlformats.org/officeDocument/2006/relationships/hyperlink" Target="https://twitter.com/#!/ogroshybaby/status/1084654112338194433" TargetMode="External" /><Relationship Id="rId309" Type="http://schemas.openxmlformats.org/officeDocument/2006/relationships/hyperlink" Target="https://twitter.com/#!/sjmx_/status/1084654365799936000" TargetMode="External" /><Relationship Id="rId310" Type="http://schemas.openxmlformats.org/officeDocument/2006/relationships/hyperlink" Target="https://twitter.com/#!/ogroshybaby/status/1084654112338194433" TargetMode="External" /><Relationship Id="rId311" Type="http://schemas.openxmlformats.org/officeDocument/2006/relationships/hyperlink" Target="https://twitter.com/#!/sjmx_/status/1084654365799936000" TargetMode="External" /><Relationship Id="rId312" Type="http://schemas.openxmlformats.org/officeDocument/2006/relationships/hyperlink" Target="https://twitter.com/#!/ogroshybaby/status/1084654112338194433" TargetMode="External" /><Relationship Id="rId313" Type="http://schemas.openxmlformats.org/officeDocument/2006/relationships/hyperlink" Target="https://twitter.com/#!/sjmx_/status/1084654365799936000" TargetMode="External" /><Relationship Id="rId314" Type="http://schemas.openxmlformats.org/officeDocument/2006/relationships/hyperlink" Target="https://twitter.com/#!/sjmx_/status/1084654365799936000" TargetMode="External" /><Relationship Id="rId315" Type="http://schemas.openxmlformats.org/officeDocument/2006/relationships/hyperlink" Target="https://twitter.com/#!/bubbajenkinsmma/status/1085220164323475460" TargetMode="External" /><Relationship Id="rId316" Type="http://schemas.openxmlformats.org/officeDocument/2006/relationships/hyperlink" Target="https://twitter.com/#!/styleandsociety/status/1085234279930580992" TargetMode="External" /><Relationship Id="rId317" Type="http://schemas.openxmlformats.org/officeDocument/2006/relationships/hyperlink" Target="https://twitter.com/#!/missmisschelle/status/1085258234934378496" TargetMode="External" /><Relationship Id="rId318" Type="http://schemas.openxmlformats.org/officeDocument/2006/relationships/hyperlink" Target="https://twitter.com/#!/missmisschelle/status/1085258234934378496" TargetMode="External" /><Relationship Id="rId319" Type="http://schemas.openxmlformats.org/officeDocument/2006/relationships/hyperlink" Target="https://twitter.com/#!/adineaway/status/1085655514191556611" TargetMode="External" /><Relationship Id="rId320" Type="http://schemas.openxmlformats.org/officeDocument/2006/relationships/hyperlink" Target="https://twitter.com/#!/researchmrx/status/1085774270989516800" TargetMode="External" /><Relationship Id="rId321" Type="http://schemas.openxmlformats.org/officeDocument/2006/relationships/hyperlink" Target="https://twitter.com/#!/kristincruz/status/1085773555332235264" TargetMode="External" /><Relationship Id="rId322" Type="http://schemas.openxmlformats.org/officeDocument/2006/relationships/hyperlink" Target="https://twitter.com/#!/mishinvalya/status/1085802076771364865" TargetMode="External" /><Relationship Id="rId323" Type="http://schemas.openxmlformats.org/officeDocument/2006/relationships/hyperlink" Target="https://twitter.com/#!/alexperezmma/status/1082042831278166016" TargetMode="External" /><Relationship Id="rId324" Type="http://schemas.openxmlformats.org/officeDocument/2006/relationships/hyperlink" Target="https://twitter.com/#!/alexperezmma/status/1082042831278166016" TargetMode="External" /><Relationship Id="rId325" Type="http://schemas.openxmlformats.org/officeDocument/2006/relationships/hyperlink" Target="https://twitter.com/#!/alexperezmma/status/1082042831278166016" TargetMode="External" /><Relationship Id="rId326" Type="http://schemas.openxmlformats.org/officeDocument/2006/relationships/hyperlink" Target="https://twitter.com/#!/alexperezmma/status/1082042831278166016" TargetMode="External" /><Relationship Id="rId327" Type="http://schemas.openxmlformats.org/officeDocument/2006/relationships/hyperlink" Target="https://twitter.com/#!/alexperezmma/status/1084998549320990722" TargetMode="External" /><Relationship Id="rId328" Type="http://schemas.openxmlformats.org/officeDocument/2006/relationships/hyperlink" Target="https://twitter.com/#!/alexperezmma/status/1085956095439486977" TargetMode="External" /><Relationship Id="rId329" Type="http://schemas.openxmlformats.org/officeDocument/2006/relationships/hyperlink" Target="https://twitter.com/#!/alexperezmma/status/1085956095439486977" TargetMode="External" /><Relationship Id="rId330" Type="http://schemas.openxmlformats.org/officeDocument/2006/relationships/hyperlink" Target="https://twitter.com/#!/irongirlnadia/status/1083488904466984962" TargetMode="External" /><Relationship Id="rId331" Type="http://schemas.openxmlformats.org/officeDocument/2006/relationships/hyperlink" Target="https://twitter.com/#!/irongirlnadia/status/1083488904466984962" TargetMode="External" /><Relationship Id="rId332" Type="http://schemas.openxmlformats.org/officeDocument/2006/relationships/hyperlink" Target="https://twitter.com/#!/irongirlnadia/status/1083488904466984962" TargetMode="External" /><Relationship Id="rId333" Type="http://schemas.openxmlformats.org/officeDocument/2006/relationships/hyperlink" Target="https://twitter.com/#!/irongirlnadia/status/1082364908040142848" TargetMode="External" /><Relationship Id="rId334" Type="http://schemas.openxmlformats.org/officeDocument/2006/relationships/hyperlink" Target="https://twitter.com/#!/irongirlnadia/status/1082672776727543809" TargetMode="External" /><Relationship Id="rId335" Type="http://schemas.openxmlformats.org/officeDocument/2006/relationships/hyperlink" Target="https://twitter.com/#!/irongirlnadia/status/1083143656847040517" TargetMode="External" /><Relationship Id="rId336" Type="http://schemas.openxmlformats.org/officeDocument/2006/relationships/hyperlink" Target="https://twitter.com/#!/irongirlnadia/status/1083488904466984962" TargetMode="External" /><Relationship Id="rId337" Type="http://schemas.openxmlformats.org/officeDocument/2006/relationships/hyperlink" Target="https://twitter.com/#!/irongirlnadia/status/1086012834209660928" TargetMode="External" /><Relationship Id="rId338" Type="http://schemas.openxmlformats.org/officeDocument/2006/relationships/hyperlink" Target="https://twitter.com/#!/hinsonsaburo/status/1086018430560399360" TargetMode="External" /><Relationship Id="rId339" Type="http://schemas.openxmlformats.org/officeDocument/2006/relationships/hyperlink" Target="https://twitter.com/#!/letmeeatcake/status/1085990451365187585" TargetMode="External" /><Relationship Id="rId340" Type="http://schemas.openxmlformats.org/officeDocument/2006/relationships/hyperlink" Target="https://twitter.com/#!/hinsonsaburo/status/1086018430560399360" TargetMode="External" /><Relationship Id="rId341" Type="http://schemas.openxmlformats.org/officeDocument/2006/relationships/hyperlink" Target="https://twitter.com/#!/hinsonsaburo/status/1086018430560399360" TargetMode="External" /><Relationship Id="rId342" Type="http://schemas.openxmlformats.org/officeDocument/2006/relationships/hyperlink" Target="https://twitter.com/#!/zandrya01/status/1086054338655592448" TargetMode="External" /><Relationship Id="rId343" Type="http://schemas.openxmlformats.org/officeDocument/2006/relationships/hyperlink" Target="https://twitter.com/#!/kimlaiyingling/status/1086055806154399746" TargetMode="External" /><Relationship Id="rId344" Type="http://schemas.openxmlformats.org/officeDocument/2006/relationships/hyperlink" Target="https://twitter.com/#!/chitoveraufc/status/1086328181613748225" TargetMode="External" /><Relationship Id="rId345" Type="http://schemas.openxmlformats.org/officeDocument/2006/relationships/hyperlink" Target="https://twitter.com/#!/francisazul90/status/1086329136002457603" TargetMode="External" /><Relationship Id="rId346" Type="http://schemas.openxmlformats.org/officeDocument/2006/relationships/hyperlink" Target="https://twitter.com/#!/chitoveraufc/status/1086328181613748225" TargetMode="External" /><Relationship Id="rId347" Type="http://schemas.openxmlformats.org/officeDocument/2006/relationships/hyperlink" Target="https://twitter.com/#!/francisazul90/status/1086329136002457603" TargetMode="External" /><Relationship Id="rId348" Type="http://schemas.openxmlformats.org/officeDocument/2006/relationships/hyperlink" Target="https://twitter.com/#!/francisazul90/status/1086329136002457603" TargetMode="External" /><Relationship Id="rId349" Type="http://schemas.openxmlformats.org/officeDocument/2006/relationships/hyperlink" Target="https://twitter.com/#!/tanayastable/status/1082720458800168960" TargetMode="External" /><Relationship Id="rId350" Type="http://schemas.openxmlformats.org/officeDocument/2006/relationships/hyperlink" Target="https://twitter.com/#!/milkandeggscom/status/1082387396023308288" TargetMode="External" /><Relationship Id="rId351" Type="http://schemas.openxmlformats.org/officeDocument/2006/relationships/hyperlink" Target="https://twitter.com/#!/tanayastable/status/1081425999521140736" TargetMode="External" /><Relationship Id="rId352" Type="http://schemas.openxmlformats.org/officeDocument/2006/relationships/hyperlink" Target="https://twitter.com/#!/tanayastable/status/1082720458800168960" TargetMode="External" /><Relationship Id="rId353" Type="http://schemas.openxmlformats.org/officeDocument/2006/relationships/hyperlink" Target="https://twitter.com/#!/milkandeggscom/status/1082387396023308288" TargetMode="External" /><Relationship Id="rId354" Type="http://schemas.openxmlformats.org/officeDocument/2006/relationships/hyperlink" Target="https://twitter.com/#!/lastsamuraiufc/status/1080587513876570113" TargetMode="External" /><Relationship Id="rId355" Type="http://schemas.openxmlformats.org/officeDocument/2006/relationships/hyperlink" Target="https://twitter.com/#!/milkandeggscom/status/1082387611509899264" TargetMode="External" /><Relationship Id="rId356" Type="http://schemas.openxmlformats.org/officeDocument/2006/relationships/hyperlink" Target="https://twitter.com/#!/lastsamuraiufc/status/1080587513876570113" TargetMode="External" /><Relationship Id="rId357" Type="http://schemas.openxmlformats.org/officeDocument/2006/relationships/hyperlink" Target="https://twitter.com/#!/milkandeggscom/status/1082387611509899264" TargetMode="External" /><Relationship Id="rId358" Type="http://schemas.openxmlformats.org/officeDocument/2006/relationships/hyperlink" Target="https://twitter.com/#!/lastsamuraiufc/status/1080587513876570113" TargetMode="External" /><Relationship Id="rId359" Type="http://schemas.openxmlformats.org/officeDocument/2006/relationships/hyperlink" Target="https://twitter.com/#!/milkandeggscom/status/1082387611509899264" TargetMode="External" /><Relationship Id="rId360" Type="http://schemas.openxmlformats.org/officeDocument/2006/relationships/hyperlink" Target="https://twitter.com/#!/lastsamuraiufc/status/1080587513876570113" TargetMode="External" /><Relationship Id="rId361" Type="http://schemas.openxmlformats.org/officeDocument/2006/relationships/hyperlink" Target="https://twitter.com/#!/milkandeggscom/status/1082387611509899264" TargetMode="External" /><Relationship Id="rId362" Type="http://schemas.openxmlformats.org/officeDocument/2006/relationships/hyperlink" Target="https://twitter.com/#!/lastsamuraiufc/status/1080587513876570113" TargetMode="External" /><Relationship Id="rId363" Type="http://schemas.openxmlformats.org/officeDocument/2006/relationships/hyperlink" Target="https://twitter.com/#!/milkandeggscom/status/1082387611509899264" TargetMode="External" /><Relationship Id="rId364" Type="http://schemas.openxmlformats.org/officeDocument/2006/relationships/hyperlink" Target="https://twitter.com/#!/lastsamuraiufc/status/1080587513876570113" TargetMode="External" /><Relationship Id="rId365" Type="http://schemas.openxmlformats.org/officeDocument/2006/relationships/hyperlink" Target="https://twitter.com/#!/milkandeggscom/status/1082387611509899264" TargetMode="External" /><Relationship Id="rId366" Type="http://schemas.openxmlformats.org/officeDocument/2006/relationships/hyperlink" Target="https://twitter.com/#!/lastsamuraiufc/status/1080587513876570113" TargetMode="External" /><Relationship Id="rId367" Type="http://schemas.openxmlformats.org/officeDocument/2006/relationships/hyperlink" Target="https://twitter.com/#!/milkandeggscom/status/1082387611509899264" TargetMode="External" /><Relationship Id="rId368" Type="http://schemas.openxmlformats.org/officeDocument/2006/relationships/hyperlink" Target="https://twitter.com/#!/lastsamuraiufc/status/1080587513876570113" TargetMode="External" /><Relationship Id="rId369" Type="http://schemas.openxmlformats.org/officeDocument/2006/relationships/hyperlink" Target="https://twitter.com/#!/milkandeggscom/status/1082387611509899264" TargetMode="External" /><Relationship Id="rId370" Type="http://schemas.openxmlformats.org/officeDocument/2006/relationships/hyperlink" Target="https://twitter.com/#!/lastsamuraiufc/status/1080587513876570113" TargetMode="External" /><Relationship Id="rId371" Type="http://schemas.openxmlformats.org/officeDocument/2006/relationships/hyperlink" Target="https://twitter.com/#!/milkandeggscom/status/1082387611509899264" TargetMode="External" /><Relationship Id="rId372" Type="http://schemas.openxmlformats.org/officeDocument/2006/relationships/hyperlink" Target="https://twitter.com/#!/lastsamuraiufc/status/1080587513876570113" TargetMode="External" /><Relationship Id="rId373" Type="http://schemas.openxmlformats.org/officeDocument/2006/relationships/hyperlink" Target="https://twitter.com/#!/milkandeggscom/status/1082387611509899264" TargetMode="External" /><Relationship Id="rId374" Type="http://schemas.openxmlformats.org/officeDocument/2006/relationships/hyperlink" Target="https://twitter.com/#!/lastsamuraiufc/status/1080587513876570113" TargetMode="External" /><Relationship Id="rId375" Type="http://schemas.openxmlformats.org/officeDocument/2006/relationships/hyperlink" Target="https://twitter.com/#!/milkandeggscom/status/1082387611509899264" TargetMode="External" /><Relationship Id="rId376" Type="http://schemas.openxmlformats.org/officeDocument/2006/relationships/hyperlink" Target="https://twitter.com/#!/lastsamuraiufc/status/1080587513876570113" TargetMode="External" /><Relationship Id="rId377" Type="http://schemas.openxmlformats.org/officeDocument/2006/relationships/hyperlink" Target="https://twitter.com/#!/milkandeggscom/status/1082387611509899264" TargetMode="External" /><Relationship Id="rId378" Type="http://schemas.openxmlformats.org/officeDocument/2006/relationships/hyperlink" Target="https://twitter.com/#!/lastsamuraiufc/status/1080587513876570113" TargetMode="External" /><Relationship Id="rId379" Type="http://schemas.openxmlformats.org/officeDocument/2006/relationships/hyperlink" Target="https://twitter.com/#!/milkandeggscom/status/1082387611509899264" TargetMode="External" /><Relationship Id="rId380" Type="http://schemas.openxmlformats.org/officeDocument/2006/relationships/hyperlink" Target="https://twitter.com/#!/lastsamuraiufc/status/1080587513876570113" TargetMode="External" /><Relationship Id="rId381" Type="http://schemas.openxmlformats.org/officeDocument/2006/relationships/hyperlink" Target="https://twitter.com/#!/milkandeggscom/status/1082387611509899264" TargetMode="External" /><Relationship Id="rId382" Type="http://schemas.openxmlformats.org/officeDocument/2006/relationships/hyperlink" Target="https://twitter.com/#!/milkandeggscom/status/1083091262549491713" TargetMode="External" /><Relationship Id="rId383" Type="http://schemas.openxmlformats.org/officeDocument/2006/relationships/hyperlink" Target="https://twitter.com/#!/milkandeggscom/status/1083483823843786752" TargetMode="External" /><Relationship Id="rId384" Type="http://schemas.openxmlformats.org/officeDocument/2006/relationships/hyperlink" Target="https://twitter.com/#!/milkandeggscom/status/1083816153775030272" TargetMode="External" /><Relationship Id="rId385" Type="http://schemas.openxmlformats.org/officeDocument/2006/relationships/hyperlink" Target="https://twitter.com/#!/milkandeggscom/status/1084208503785484288" TargetMode="External" /><Relationship Id="rId386" Type="http://schemas.openxmlformats.org/officeDocument/2006/relationships/hyperlink" Target="https://twitter.com/#!/milkandeggscom/status/1085265646374531072" TargetMode="External" /><Relationship Id="rId387" Type="http://schemas.openxmlformats.org/officeDocument/2006/relationships/hyperlink" Target="https://twitter.com/#!/hannahcormier_/status/1081762119593283584" TargetMode="External" /><Relationship Id="rId388" Type="http://schemas.openxmlformats.org/officeDocument/2006/relationships/hyperlink" Target="https://twitter.com/#!/farm_machinery_/status/1081762301294841856" TargetMode="External" /><Relationship Id="rId389" Type="http://schemas.openxmlformats.org/officeDocument/2006/relationships/hyperlink" Target="https://twitter.com/#!/lilfishfoodie/status/1085634733780975628" TargetMode="External" /><Relationship Id="rId390" Type="http://schemas.openxmlformats.org/officeDocument/2006/relationships/hyperlink" Target="https://twitter.com/#!/lilfishfoodie/status/1086066111798480898" TargetMode="External" /><Relationship Id="rId391" Type="http://schemas.openxmlformats.org/officeDocument/2006/relationships/hyperlink" Target="https://twitter.com/#!/lilfishfoodie/status/1086405181841915904" TargetMode="External" /><Relationship Id="rId392" Type="http://schemas.openxmlformats.org/officeDocument/2006/relationships/hyperlink" Target="https://twitter.com/#!/farm_machinery_/status/1086405394757373952" TargetMode="External" /><Relationship Id="rId393" Type="http://schemas.openxmlformats.org/officeDocument/2006/relationships/hyperlink" Target="https://twitter.com/#!/farm_machinery_/status/1081762301294841856" TargetMode="External" /><Relationship Id="rId394" Type="http://schemas.openxmlformats.org/officeDocument/2006/relationships/hyperlink" Target="https://twitter.com/#!/farm_machinery_/status/1086405394757373952" TargetMode="External" /><Relationship Id="rId395" Type="http://schemas.openxmlformats.org/officeDocument/2006/relationships/hyperlink" Target="https://twitter.com/#!/milkandeggscom/status/1080629923910508544" TargetMode="External" /><Relationship Id="rId396" Type="http://schemas.openxmlformats.org/officeDocument/2006/relationships/hyperlink" Target="https://twitter.com/#!/milkandeggscom/status/1081686868264185859" TargetMode="External" /><Relationship Id="rId397" Type="http://schemas.openxmlformats.org/officeDocument/2006/relationships/hyperlink" Target="https://twitter.com/#!/milkandeggscom/status/1081958783818043394" TargetMode="External" /><Relationship Id="rId398" Type="http://schemas.openxmlformats.org/officeDocument/2006/relationships/hyperlink" Target="https://twitter.com/#!/milkandeggscom/status/1082411726979637253" TargetMode="External" /><Relationship Id="rId399" Type="http://schemas.openxmlformats.org/officeDocument/2006/relationships/hyperlink" Target="https://twitter.com/#!/milkandeggscom/status/1082804287942651905" TargetMode="External" /><Relationship Id="rId400" Type="http://schemas.openxmlformats.org/officeDocument/2006/relationships/hyperlink" Target="https://twitter.com/#!/milkandeggscom/status/1083181722550894592" TargetMode="External" /><Relationship Id="rId401" Type="http://schemas.openxmlformats.org/officeDocument/2006/relationships/hyperlink" Target="https://twitter.com/#!/milkandeggscom/status/1084133202439127047" TargetMode="External" /><Relationship Id="rId402" Type="http://schemas.openxmlformats.org/officeDocument/2006/relationships/hyperlink" Target="https://twitter.com/#!/milkandeggscom/status/1084510557514940417" TargetMode="External" /><Relationship Id="rId403" Type="http://schemas.openxmlformats.org/officeDocument/2006/relationships/hyperlink" Target="https://twitter.com/#!/milkandeggscom/status/1084933399880630272" TargetMode="External" /><Relationship Id="rId404" Type="http://schemas.openxmlformats.org/officeDocument/2006/relationships/hyperlink" Target="https://twitter.com/#!/milkandeggscom/status/1085341019216990208" TargetMode="External" /><Relationship Id="rId405" Type="http://schemas.openxmlformats.org/officeDocument/2006/relationships/hyperlink" Target="https://twitter.com/#!/milkandeggscom/status/1085688294309007360" TargetMode="External" /><Relationship Id="rId406" Type="http://schemas.openxmlformats.org/officeDocument/2006/relationships/hyperlink" Target="https://twitter.com/#!/milkandeggscom/status/1086050710192615424" TargetMode="External" /><Relationship Id="rId407" Type="http://schemas.openxmlformats.org/officeDocument/2006/relationships/hyperlink" Target="https://twitter.com/#!/milkandeggscom/status/1086352866498043909" TargetMode="External" /><Relationship Id="rId408" Type="http://schemas.openxmlformats.org/officeDocument/2006/relationships/hyperlink" Target="https://twitter.com/#!/wanderabode/status/1086422723121827840" TargetMode="External" /><Relationship Id="rId409" Type="http://schemas.openxmlformats.org/officeDocument/2006/relationships/hyperlink" Target="https://api.twitter.com/1.1/geo/id/3b77caf94bfc81fe.json" TargetMode="External" /><Relationship Id="rId410" Type="http://schemas.openxmlformats.org/officeDocument/2006/relationships/hyperlink" Target="https://api.twitter.com/1.1/geo/id/3b77caf94bfc81fe.json" TargetMode="External" /><Relationship Id="rId411" Type="http://schemas.openxmlformats.org/officeDocument/2006/relationships/hyperlink" Target="https://api.twitter.com/1.1/geo/id/3b77caf94bfc81fe.json" TargetMode="External" /><Relationship Id="rId412" Type="http://schemas.openxmlformats.org/officeDocument/2006/relationships/hyperlink" Target="https://api.twitter.com/1.1/geo/id/3b77caf94bfc81fe.json" TargetMode="External" /><Relationship Id="rId413" Type="http://schemas.openxmlformats.org/officeDocument/2006/relationships/hyperlink" Target="https://api.twitter.com/1.1/geo/id/3b77caf94bfc81fe.json" TargetMode="External" /><Relationship Id="rId414" Type="http://schemas.openxmlformats.org/officeDocument/2006/relationships/hyperlink" Target="https://api.twitter.com/1.1/geo/id/3b77caf94bfc81fe.json" TargetMode="External" /><Relationship Id="rId415" Type="http://schemas.openxmlformats.org/officeDocument/2006/relationships/hyperlink" Target="https://api.twitter.com/1.1/geo/id/0bfb394e0e54d000.json" TargetMode="External" /><Relationship Id="rId416" Type="http://schemas.openxmlformats.org/officeDocument/2006/relationships/hyperlink" Target="https://api.twitter.com/1.1/geo/id/3b77caf94bfc81fe.json" TargetMode="External" /><Relationship Id="rId417" Type="http://schemas.openxmlformats.org/officeDocument/2006/relationships/hyperlink" Target="https://api.twitter.com/1.1/geo/id/2feb76248fd9c581.json" TargetMode="External" /><Relationship Id="rId418" Type="http://schemas.openxmlformats.org/officeDocument/2006/relationships/hyperlink" Target="https://api.twitter.com/1.1/geo/id/2feb76248fd9c581.json" TargetMode="External" /><Relationship Id="rId419" Type="http://schemas.openxmlformats.org/officeDocument/2006/relationships/hyperlink" Target="https://api.twitter.com/1.1/geo/id/3b77caf94bfc81fe.json" TargetMode="External" /><Relationship Id="rId420" Type="http://schemas.openxmlformats.org/officeDocument/2006/relationships/hyperlink" Target="https://api.twitter.com/1.1/geo/id/3b77caf94bfc81fe.json" TargetMode="External" /><Relationship Id="rId421" Type="http://schemas.openxmlformats.org/officeDocument/2006/relationships/hyperlink" Target="https://api.twitter.com/1.1/geo/id/3d533362cdab8107.json" TargetMode="External" /><Relationship Id="rId422" Type="http://schemas.openxmlformats.org/officeDocument/2006/relationships/comments" Target="../comments1.xml" /><Relationship Id="rId423" Type="http://schemas.openxmlformats.org/officeDocument/2006/relationships/vmlDrawing" Target="../drawings/vmlDrawing1.vml" /><Relationship Id="rId424" Type="http://schemas.openxmlformats.org/officeDocument/2006/relationships/table" Target="../tables/table1.xml" /><Relationship Id="rId4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milkandeggs.com/" TargetMode="External" /><Relationship Id="rId2" Type="http://schemas.openxmlformats.org/officeDocument/2006/relationships/hyperlink" Target="https://www.instagram.com/p/BsSHhURFmVj/?utm_source=ig_twitter_share&amp;igshid=1aj3zhbtnh87" TargetMode="External" /><Relationship Id="rId3" Type="http://schemas.openxmlformats.org/officeDocument/2006/relationships/hyperlink" Target="https://www.instagram.com/p/BsW3WOAFUgc/?utm_source=ig_twitter_share&amp;igshid=s4i6tej232c" TargetMode="External" /><Relationship Id="rId4" Type="http://schemas.openxmlformats.org/officeDocument/2006/relationships/hyperlink" Target="https://www.instagram.com/p/BsYZEtMgM46/" TargetMode="External" /><Relationship Id="rId5" Type="http://schemas.openxmlformats.org/officeDocument/2006/relationships/hyperlink" Target="https://www.instagram.com/p/BsYriSghcqI/?utm_source=ig_twitter_share&amp;igshid=1k9fa51xd8zeu" TargetMode="External" /><Relationship Id="rId6" Type="http://schemas.openxmlformats.org/officeDocument/2006/relationships/hyperlink" Target="https://www.instagram.com/p/BsYu92KABaH/?utm_source=ig_twitter_share&amp;igshid=hb2bvc75vzf1" TargetMode="External" /><Relationship Id="rId7" Type="http://schemas.openxmlformats.org/officeDocument/2006/relationships/hyperlink" Target="https://www.instagram.com/p/BsW1i0RgHBE/?utm_source=ig_twitter_share&amp;igshid=1a04ous9i1o63" TargetMode="External" /><Relationship Id="rId8" Type="http://schemas.openxmlformats.org/officeDocument/2006/relationships/hyperlink" Target="https://www.instagram.com/p/BsZHBESAlHR/?utm_source=ig_twitter_share&amp;igshid=6ktau19ksfcd" TargetMode="External" /><Relationship Id="rId9" Type="http://schemas.openxmlformats.org/officeDocument/2006/relationships/hyperlink" Target="https://milkandeggs.com/" TargetMode="External" /><Relationship Id="rId10" Type="http://schemas.openxmlformats.org/officeDocument/2006/relationships/hyperlink" Target="https://www.instagram.com/p/Bsd3p5HAbZX/?utm_source=ig_twitter_share&amp;igshid=hsb486577eix" TargetMode="External" /><Relationship Id="rId11" Type="http://schemas.openxmlformats.org/officeDocument/2006/relationships/hyperlink" Target="https://twitter.com/i/web/status/1083553696489697280" TargetMode="External" /><Relationship Id="rId12" Type="http://schemas.openxmlformats.org/officeDocument/2006/relationships/hyperlink" Target="https://twitter.com/i/web/status/1083710283133173760" TargetMode="External" /><Relationship Id="rId13" Type="http://schemas.openxmlformats.org/officeDocument/2006/relationships/hyperlink" Target="https://twitter.com/i/web/status/1083789963521490944" TargetMode="External" /><Relationship Id="rId14" Type="http://schemas.openxmlformats.org/officeDocument/2006/relationships/hyperlink" Target="https://milkandeggs.com/" TargetMode="External" /><Relationship Id="rId15" Type="http://schemas.openxmlformats.org/officeDocument/2006/relationships/hyperlink" Target="https://milkandeggs.com/" TargetMode="External" /><Relationship Id="rId16" Type="http://schemas.openxmlformats.org/officeDocument/2006/relationships/hyperlink" Target="https://www.instagram.com/p/Bsqa2O-l5Iz/?utm_source=ig_twitter_share&amp;igshid=xuf0envc5kzf" TargetMode="External" /><Relationship Id="rId17" Type="http://schemas.openxmlformats.org/officeDocument/2006/relationships/hyperlink" Target="https://www.instagram.com/p/BsqhQ_6B9t7/?utm_source=ig_twitter_share&amp;igshid=1r0quxys6j8dd" TargetMode="External" /><Relationship Id="rId18" Type="http://schemas.openxmlformats.org/officeDocument/2006/relationships/hyperlink" Target="https://twitter.com/i/web/status/1085655514191556611" TargetMode="External" /><Relationship Id="rId19" Type="http://schemas.openxmlformats.org/officeDocument/2006/relationships/hyperlink" Target="https://twitter.com/i/web/status/1085773555332235264" TargetMode="External" /><Relationship Id="rId20" Type="http://schemas.openxmlformats.org/officeDocument/2006/relationships/hyperlink" Target="https://www.instagram.com/p/BsT18oFnG-Q/?utm_source=ig_twitter_share&amp;igshid=1jxxqw0bz5x5m" TargetMode="External" /><Relationship Id="rId21" Type="http://schemas.openxmlformats.org/officeDocument/2006/relationships/hyperlink" Target="https://twitter.com/i/web/status/1084998549320990722" TargetMode="External" /><Relationship Id="rId22" Type="http://schemas.openxmlformats.org/officeDocument/2006/relationships/hyperlink" Target="https://twitter.com/i/web/status/1085956095439486977" TargetMode="External" /><Relationship Id="rId23" Type="http://schemas.openxmlformats.org/officeDocument/2006/relationships/hyperlink" Target="https://twitter.com/i/web/status/1086012834209660928" TargetMode="External" /><Relationship Id="rId24" Type="http://schemas.openxmlformats.org/officeDocument/2006/relationships/hyperlink" Target="https://twitter.com/i/web/status/1085990451365187585" TargetMode="External" /><Relationship Id="rId25" Type="http://schemas.openxmlformats.org/officeDocument/2006/relationships/hyperlink" Target="https://twitter.com/i/web/status/1086054338655592448" TargetMode="External" /><Relationship Id="rId26" Type="http://schemas.openxmlformats.org/officeDocument/2006/relationships/hyperlink" Target="https://milkandeggs.com/collections/vegan" TargetMode="External" /><Relationship Id="rId27" Type="http://schemas.openxmlformats.org/officeDocument/2006/relationships/hyperlink" Target="https://www.instagram.com/p/BsyStR_g_Ur/?utm_source=ig_twitter_share&amp;igshid=1qpxtyq9e9fn5" TargetMode="External" /><Relationship Id="rId28" Type="http://schemas.openxmlformats.org/officeDocument/2006/relationships/hyperlink" Target="https://twitter.com/i/web/status/1081425999521140736" TargetMode="External" /><Relationship Id="rId29" Type="http://schemas.openxmlformats.org/officeDocument/2006/relationships/hyperlink" Target="https://milkandeggs.com/collections/breadbar" TargetMode="External" /><Relationship Id="rId30" Type="http://schemas.openxmlformats.org/officeDocument/2006/relationships/hyperlink" Target="https://twitter.com/i/web/status/1083816153775030272" TargetMode="External" /><Relationship Id="rId31" Type="http://schemas.openxmlformats.org/officeDocument/2006/relationships/hyperlink" Target="https://milkandeggs.com/pages/search-results-page?q=harmless+harvest" TargetMode="External" /><Relationship Id="rId32" Type="http://schemas.openxmlformats.org/officeDocument/2006/relationships/hyperlink" Target="https://instagram.com/milkandeggscom" TargetMode="External" /><Relationship Id="rId33" Type="http://schemas.openxmlformats.org/officeDocument/2006/relationships/hyperlink" Target="https://twitter.com/i/web/status/1085634733780975628" TargetMode="External" /><Relationship Id="rId34" Type="http://schemas.openxmlformats.org/officeDocument/2006/relationships/hyperlink" Target="https://twitter.com/i/web/status/1086066111798480898" TargetMode="External" /><Relationship Id="rId35" Type="http://schemas.openxmlformats.org/officeDocument/2006/relationships/hyperlink" Target="https://twitter.com/i/web/status/1086405181841915904" TargetMode="External" /><Relationship Id="rId36" Type="http://schemas.openxmlformats.org/officeDocument/2006/relationships/hyperlink" Target="http://milkandeggs.com/?utm_source=social&amp;utm_medium=influencer&amp;utm_campaign=milkandeggscom" TargetMode="External" /><Relationship Id="rId37" Type="http://schemas.openxmlformats.org/officeDocument/2006/relationships/hyperlink" Target="https://milkandeggs.com/products/organic-cleanse-fruit-and-veggie-12-lb-box" TargetMode="External" /><Relationship Id="rId38" Type="http://schemas.openxmlformats.org/officeDocument/2006/relationships/hyperlink" Target="https://twitter.com/i/web/status/1084510557514940417" TargetMode="External" /><Relationship Id="rId39" Type="http://schemas.openxmlformats.org/officeDocument/2006/relationships/hyperlink" Target="https://twitter.com/i/web/status/1084933399880630272" TargetMode="External" /><Relationship Id="rId40" Type="http://schemas.openxmlformats.org/officeDocument/2006/relationships/hyperlink" Target="https://twitter.com/i/web/status/1085341019216990208" TargetMode="External" /><Relationship Id="rId41" Type="http://schemas.openxmlformats.org/officeDocument/2006/relationships/hyperlink" Target="https://twitter.com/i/web/status/1086352866498043909" TargetMode="External" /><Relationship Id="rId42" Type="http://schemas.openxmlformats.org/officeDocument/2006/relationships/hyperlink" Target="https://twitter.com/i/web/status/1086422723121827840" TargetMode="External" /><Relationship Id="rId43" Type="http://schemas.openxmlformats.org/officeDocument/2006/relationships/hyperlink" Target="https://pbs.twimg.com/media/DwXP8WUXQAAzM-e.jpg" TargetMode="External" /><Relationship Id="rId44" Type="http://schemas.openxmlformats.org/officeDocument/2006/relationships/hyperlink" Target="https://pbs.twimg.com/media/DvppS1PVsAE8Mge.jpg" TargetMode="External" /><Relationship Id="rId45" Type="http://schemas.openxmlformats.org/officeDocument/2006/relationships/hyperlink" Target="https://pbs.twimg.com/media/DwaECHtWoAM4hlS.jpg" TargetMode="External" /><Relationship Id="rId46" Type="http://schemas.openxmlformats.org/officeDocument/2006/relationships/hyperlink" Target="https://pbs.twimg.com/media/DwaRKGUUUAApiBI.jpg" TargetMode="External" /><Relationship Id="rId47" Type="http://schemas.openxmlformats.org/officeDocument/2006/relationships/hyperlink" Target="https://pbs.twimg.com/media/DwaRKGUUUAApiBI.jpg" TargetMode="External" /><Relationship Id="rId48" Type="http://schemas.openxmlformats.org/officeDocument/2006/relationships/hyperlink" Target="https://pbs.twimg.com/ext_tw_video_thumb/1083239010430939136/pu/img/O8XrXymD5FyZQ1xr.jpg" TargetMode="External" /><Relationship Id="rId49" Type="http://schemas.openxmlformats.org/officeDocument/2006/relationships/hyperlink" Target="https://pbs.twimg.com/ext_tw_video_thumb/1083445115723476992/pu/img/aQmC3itdNzxwkN4S.jpg" TargetMode="External" /><Relationship Id="rId50" Type="http://schemas.openxmlformats.org/officeDocument/2006/relationships/hyperlink" Target="https://pbs.twimg.com/media/DwuneFZXgAAAz7E.jpg" TargetMode="External" /><Relationship Id="rId51" Type="http://schemas.openxmlformats.org/officeDocument/2006/relationships/hyperlink" Target="https://pbs.twimg.com/tweet_video_thumb/DwvAbRaVsAATvcj.jpg" TargetMode="External" /><Relationship Id="rId52" Type="http://schemas.openxmlformats.org/officeDocument/2006/relationships/hyperlink" Target="https://pbs.twimg.com/tweet_video_thumb/Dw13KPsVAAEFssK.jpg" TargetMode="External" /><Relationship Id="rId53" Type="http://schemas.openxmlformats.org/officeDocument/2006/relationships/hyperlink" Target="https://pbs.twimg.com/tweet_video_thumb/Dw13KPsVAAEFssK.jpg" TargetMode="External" /><Relationship Id="rId54" Type="http://schemas.openxmlformats.org/officeDocument/2006/relationships/hyperlink" Target="https://pbs.twimg.com/media/DwlTaeOV4AAFQNI.jpg" TargetMode="External" /><Relationship Id="rId55" Type="http://schemas.openxmlformats.org/officeDocument/2006/relationships/hyperlink" Target="https://pbs.twimg.com/ext_tw_video_thumb/1082364854386647040/pu/img/NwB5a0heq6G4FcQe.jpg" TargetMode="External" /><Relationship Id="rId56" Type="http://schemas.openxmlformats.org/officeDocument/2006/relationships/hyperlink" Target="https://pbs.twimg.com/media/DwZtJiYUcAACY7N.jpg" TargetMode="External" /><Relationship Id="rId57" Type="http://schemas.openxmlformats.org/officeDocument/2006/relationships/hyperlink" Target="https://pbs.twimg.com/media/DwgZaZcU8AAithJ.jpg" TargetMode="External" /><Relationship Id="rId58" Type="http://schemas.openxmlformats.org/officeDocument/2006/relationships/hyperlink" Target="https://pbs.twimg.com/tweet_video_thumb/DwVplqzVAAA72Ad.jpg" TargetMode="External" /><Relationship Id="rId59" Type="http://schemas.openxmlformats.org/officeDocument/2006/relationships/hyperlink" Target="https://pbs.twimg.com/media/Dv8EnWJVsAEUeFU.jpg" TargetMode="External" /><Relationship Id="rId60" Type="http://schemas.openxmlformats.org/officeDocument/2006/relationships/hyperlink" Target="https://pbs.twimg.com/media/Dwfpw0KXcAE3Q3E.jpg" TargetMode="External" /><Relationship Id="rId61" Type="http://schemas.openxmlformats.org/officeDocument/2006/relationships/hyperlink" Target="https://pbs.twimg.com/media/DwlOy5SXcAA9H91.jpg" TargetMode="External" /><Relationship Id="rId62" Type="http://schemas.openxmlformats.org/officeDocument/2006/relationships/hyperlink" Target="https://pbs.twimg.com/media/Dwvh42DWoAAOfUk.jpg" TargetMode="External" /><Relationship Id="rId63" Type="http://schemas.openxmlformats.org/officeDocument/2006/relationships/hyperlink" Target="https://pbs.twimg.com/media/Dw-jWmdX4AAPQo4.jpg" TargetMode="External" /><Relationship Id="rId64" Type="http://schemas.openxmlformats.org/officeDocument/2006/relationships/hyperlink" Target="https://pbs.twimg.com/media/Dv8rMExWsAAl2t3.jpg" TargetMode="External" /><Relationship Id="rId65" Type="http://schemas.openxmlformats.org/officeDocument/2006/relationships/hyperlink" Target="https://pbs.twimg.com/media/DwLseV2WkAEEpJ3.jpg" TargetMode="External" /><Relationship Id="rId66" Type="http://schemas.openxmlformats.org/officeDocument/2006/relationships/hyperlink" Target="https://pbs.twimg.com/media/DwPjx56WkAASevy.jpg" TargetMode="External" /><Relationship Id="rId67" Type="http://schemas.openxmlformats.org/officeDocument/2006/relationships/hyperlink" Target="https://pbs.twimg.com/media/DwV_uqvXgAAUTjl.jpg" TargetMode="External" /><Relationship Id="rId68" Type="http://schemas.openxmlformats.org/officeDocument/2006/relationships/hyperlink" Target="https://pbs.twimg.com/media/Dwbkws7WsAELzAA.jpg" TargetMode="External" /><Relationship Id="rId69" Type="http://schemas.openxmlformats.org/officeDocument/2006/relationships/hyperlink" Target="https://pbs.twimg.com/media/Dwg8CT-W0AU1sZx.jpg" TargetMode="External" /><Relationship Id="rId70" Type="http://schemas.openxmlformats.org/officeDocument/2006/relationships/hyperlink" Target="https://pbs.twimg.com/media/DwudZuQX4AAHCjh.jpg" TargetMode="External" /><Relationship Id="rId71" Type="http://schemas.openxmlformats.org/officeDocument/2006/relationships/hyperlink" Target="https://pbs.twimg.com/media/DxEjv-vWwAAQX9G.jpg" TargetMode="External" /><Relationship Id="rId72" Type="http://schemas.openxmlformats.org/officeDocument/2006/relationships/hyperlink" Target="http://pbs.twimg.com/profile_images/971280882735689728/bA8pC2TP_normal.jpg" TargetMode="External" /><Relationship Id="rId73" Type="http://schemas.openxmlformats.org/officeDocument/2006/relationships/hyperlink" Target="http://pbs.twimg.com/profile_images/1080813683750518784/vFUFD-d6_normal.jpg" TargetMode="External" /><Relationship Id="rId74" Type="http://schemas.openxmlformats.org/officeDocument/2006/relationships/hyperlink" Target="http://pbs.twimg.com/profile_images/644546861492146176/qwhl30AH_normal.jpg" TargetMode="External" /><Relationship Id="rId75" Type="http://schemas.openxmlformats.org/officeDocument/2006/relationships/hyperlink" Target="http://pbs.twimg.com/profile_images/847425189247827968/IG829F3d_normal.jpg" TargetMode="External" /><Relationship Id="rId76" Type="http://schemas.openxmlformats.org/officeDocument/2006/relationships/hyperlink" Target="http://pbs.twimg.com/profile_images/847425189247827968/IG829F3d_normal.jpg" TargetMode="External" /><Relationship Id="rId77" Type="http://schemas.openxmlformats.org/officeDocument/2006/relationships/hyperlink" Target="https://pbs.twimg.com/media/DwXP8WUXQAAzM-e.jpg" TargetMode="External" /><Relationship Id="rId78" Type="http://schemas.openxmlformats.org/officeDocument/2006/relationships/hyperlink" Target="https://pbs.twimg.com/media/DvppS1PVsAE8Mge.jpg" TargetMode="External" /><Relationship Id="rId79" Type="http://schemas.openxmlformats.org/officeDocument/2006/relationships/hyperlink" Target="http://pbs.twimg.com/profile_images/378800000716546584/f1a10802a0f38929c2d3c763ef06d64a_normal.jpeg" TargetMode="External" /><Relationship Id="rId80" Type="http://schemas.openxmlformats.org/officeDocument/2006/relationships/hyperlink" Target="http://pbs.twimg.com/profile_images/1021969269125513218/wnkpYdQi_normal.jpg" TargetMode="External" /><Relationship Id="rId81" Type="http://schemas.openxmlformats.org/officeDocument/2006/relationships/hyperlink" Target="https://pbs.twimg.com/media/DwaECHtWoAM4hlS.jpg" TargetMode="External" /><Relationship Id="rId82" Type="http://schemas.openxmlformats.org/officeDocument/2006/relationships/hyperlink" Target="https://pbs.twimg.com/media/DwaRKGUUUAApiBI.jpg" TargetMode="External" /><Relationship Id="rId83" Type="http://schemas.openxmlformats.org/officeDocument/2006/relationships/hyperlink" Target="http://pbs.twimg.com/profile_images/733776132084879360/nO4g6Pc8_normal.jpg" TargetMode="External" /><Relationship Id="rId84" Type="http://schemas.openxmlformats.org/officeDocument/2006/relationships/hyperlink" Target="http://pbs.twimg.com/profile_images/683443584457023489/8dLuCpXk_normal.jpg" TargetMode="External" /><Relationship Id="rId85" Type="http://schemas.openxmlformats.org/officeDocument/2006/relationships/hyperlink" Target="http://pbs.twimg.com/profile_images/1047981023051440128/yy7cSz9K_normal.jpg" TargetMode="External" /><Relationship Id="rId86" Type="http://schemas.openxmlformats.org/officeDocument/2006/relationships/hyperlink" Target="http://pbs.twimg.com/profile_images/1047981023051440128/yy7cSz9K_normal.jpg" TargetMode="External" /><Relationship Id="rId87" Type="http://schemas.openxmlformats.org/officeDocument/2006/relationships/hyperlink" Target="http://pbs.twimg.com/profile_images/1056465297580806144/jKnlBPuK_normal.jpg" TargetMode="External" /><Relationship Id="rId88" Type="http://schemas.openxmlformats.org/officeDocument/2006/relationships/hyperlink" Target="http://pbs.twimg.com/profile_images/1069753081150074880/eATv9xSB_normal.jpg" TargetMode="External" /><Relationship Id="rId89" Type="http://schemas.openxmlformats.org/officeDocument/2006/relationships/hyperlink" Target="http://pbs.twimg.com/profile_images/1054865024018087937/1xscAd4H_normal.jpg" TargetMode="External" /><Relationship Id="rId90" Type="http://schemas.openxmlformats.org/officeDocument/2006/relationships/hyperlink" Target="http://pbs.twimg.com/profile_images/1069753081150074880/eATv9xSB_normal.jpg" TargetMode="External" /><Relationship Id="rId91" Type="http://schemas.openxmlformats.org/officeDocument/2006/relationships/hyperlink" Target="https://pbs.twimg.com/media/DwaRKGUUUAApiBI.jpg" TargetMode="External" /><Relationship Id="rId92" Type="http://schemas.openxmlformats.org/officeDocument/2006/relationships/hyperlink" Target="http://pbs.twimg.com/profile_images/895425095723823105/rn8Gs_7J_normal.jpg" TargetMode="External" /><Relationship Id="rId93" Type="http://schemas.openxmlformats.org/officeDocument/2006/relationships/hyperlink" Target="https://pbs.twimg.com/ext_tw_video_thumb/1083239010430939136/pu/img/O8XrXymD5FyZQ1xr.jp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pbs.twimg.com/profile_images/1031588370135142400/LXQlBJuo_normal.jpg" TargetMode="External" /><Relationship Id="rId96" Type="http://schemas.openxmlformats.org/officeDocument/2006/relationships/hyperlink" Target="https://pbs.twimg.com/ext_tw_video_thumb/1083445115723476992/pu/img/aQmC3itdNzxwkN4S.jpg" TargetMode="External" /><Relationship Id="rId97" Type="http://schemas.openxmlformats.org/officeDocument/2006/relationships/hyperlink" Target="http://pbs.twimg.com/profile_images/1053739328986324993/6XvbfPf__normal.jpg" TargetMode="External" /><Relationship Id="rId98" Type="http://schemas.openxmlformats.org/officeDocument/2006/relationships/hyperlink" Target="http://pbs.twimg.com/profile_images/581666093313339392/nhnqiDUD_normal.jpg" TargetMode="External" /><Relationship Id="rId99" Type="http://schemas.openxmlformats.org/officeDocument/2006/relationships/hyperlink" Target="http://pbs.twimg.com/profile_images/1083576027761106944/KLndJohc_normal.jpg" TargetMode="External" /><Relationship Id="rId100" Type="http://schemas.openxmlformats.org/officeDocument/2006/relationships/hyperlink" Target="http://pbs.twimg.com/profile_images/589862073066205185/tsxhjNZD_normal.jpg" TargetMode="External" /><Relationship Id="rId101" Type="http://schemas.openxmlformats.org/officeDocument/2006/relationships/hyperlink" Target="http://abs.twimg.com/sticky/default_profile_images/default_profile_normal.pn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869902246657613824/DUK1VHjy_normal.jpg" TargetMode="External" /><Relationship Id="rId104" Type="http://schemas.openxmlformats.org/officeDocument/2006/relationships/hyperlink" Target="https://pbs.twimg.com/media/DwuneFZXgAAAz7E.jpg" TargetMode="External" /><Relationship Id="rId105" Type="http://schemas.openxmlformats.org/officeDocument/2006/relationships/hyperlink" Target="https://pbs.twimg.com/tweet_video_thumb/DwvAbRaVsAATvcj.jpg" TargetMode="External" /><Relationship Id="rId106" Type="http://schemas.openxmlformats.org/officeDocument/2006/relationships/hyperlink" Target="http://pbs.twimg.com/profile_images/1064503328585830400/w8-VOl0y_normal.jpg" TargetMode="External" /><Relationship Id="rId107" Type="http://schemas.openxmlformats.org/officeDocument/2006/relationships/hyperlink" Target="https://pbs.twimg.com/tweet_video_thumb/Dw13KPsVAAEFssK.jpg" TargetMode="External" /><Relationship Id="rId108" Type="http://schemas.openxmlformats.org/officeDocument/2006/relationships/hyperlink" Target="https://pbs.twimg.com/tweet_video_thumb/Dw13KPsVAAEFssK.jpg" TargetMode="External" /><Relationship Id="rId109" Type="http://schemas.openxmlformats.org/officeDocument/2006/relationships/hyperlink" Target="http://pbs.twimg.com/profile_images/623776052511244288/EyOSc4dB_normal.jpg" TargetMode="External" /><Relationship Id="rId110" Type="http://schemas.openxmlformats.org/officeDocument/2006/relationships/hyperlink" Target="http://pbs.twimg.com/profile_images/576338217189785600/Bp1fXLZn_normal.jpeg" TargetMode="External" /><Relationship Id="rId111" Type="http://schemas.openxmlformats.org/officeDocument/2006/relationships/hyperlink" Target="http://pbs.twimg.com/profile_images/811848188625719296/7gAJSgxe_normal.jpg" TargetMode="External" /><Relationship Id="rId112" Type="http://schemas.openxmlformats.org/officeDocument/2006/relationships/hyperlink" Target="http://pbs.twimg.com/profile_images/227159912/AAA_Spring_Semi_047_normal.JPG" TargetMode="External" /><Relationship Id="rId113" Type="http://schemas.openxmlformats.org/officeDocument/2006/relationships/hyperlink" Target="http://pbs.twimg.com/profile_images/1082501359629287424/wxvBLPtH_normal.jpg" TargetMode="External" /><Relationship Id="rId114" Type="http://schemas.openxmlformats.org/officeDocument/2006/relationships/hyperlink" Target="http://pbs.twimg.com/profile_images/744943952818642944/1iCYDx3J_normal.jpg" TargetMode="External" /><Relationship Id="rId115" Type="http://schemas.openxmlformats.org/officeDocument/2006/relationships/hyperlink" Target="http://pbs.twimg.com/profile_images/733407419657674752/dpAdWzag_normal.jpg" TargetMode="External" /><Relationship Id="rId116" Type="http://schemas.openxmlformats.org/officeDocument/2006/relationships/hyperlink" Target="http://pbs.twimg.com/profile_images/576640972559253504/CvqBnuzI_normal.jpeg" TargetMode="External" /><Relationship Id="rId117" Type="http://schemas.openxmlformats.org/officeDocument/2006/relationships/hyperlink" Target="http://pbs.twimg.com/profile_images/576640972559253504/CvqBnuzI_normal.jpeg" TargetMode="External" /><Relationship Id="rId118" Type="http://schemas.openxmlformats.org/officeDocument/2006/relationships/hyperlink" Target="http://pbs.twimg.com/profile_images/576640972559253504/CvqBnuzI_normal.jpeg" TargetMode="External" /><Relationship Id="rId119" Type="http://schemas.openxmlformats.org/officeDocument/2006/relationships/hyperlink" Target="https://pbs.twimg.com/media/DwlTaeOV4AAFQNI.jpg" TargetMode="External" /><Relationship Id="rId120" Type="http://schemas.openxmlformats.org/officeDocument/2006/relationships/hyperlink" Target="https://pbs.twimg.com/ext_tw_video_thumb/1082364854386647040/pu/img/NwB5a0heq6G4FcQe.jpg" TargetMode="External" /><Relationship Id="rId121" Type="http://schemas.openxmlformats.org/officeDocument/2006/relationships/hyperlink" Target="https://pbs.twimg.com/media/DwZtJiYUcAACY7N.jpg" TargetMode="External" /><Relationship Id="rId122" Type="http://schemas.openxmlformats.org/officeDocument/2006/relationships/hyperlink" Target="https://pbs.twimg.com/media/DwgZaZcU8AAithJ.jpg" TargetMode="External" /><Relationship Id="rId123" Type="http://schemas.openxmlformats.org/officeDocument/2006/relationships/hyperlink" Target="http://pbs.twimg.com/profile_images/3542402281/1c8d04d3763a62561cdfb5872fa4624e_normal.jpeg" TargetMode="External" /><Relationship Id="rId124" Type="http://schemas.openxmlformats.org/officeDocument/2006/relationships/hyperlink" Target="http://pbs.twimg.com/profile_images/997344761647251456/ec9y8IjQ_normal.jpg" TargetMode="External" /><Relationship Id="rId125" Type="http://schemas.openxmlformats.org/officeDocument/2006/relationships/hyperlink" Target="http://pbs.twimg.com/profile_images/823775665367306240/oxNdTH4i_normal.jpg" TargetMode="External" /><Relationship Id="rId126" Type="http://schemas.openxmlformats.org/officeDocument/2006/relationships/hyperlink" Target="http://pbs.twimg.com/profile_images/864234976816107521/walbcCFJ_normal.jpg" TargetMode="External" /><Relationship Id="rId127" Type="http://schemas.openxmlformats.org/officeDocument/2006/relationships/hyperlink" Target="http://pbs.twimg.com/profile_images/1051546749762863104/ni3valhh_normal.jpg" TargetMode="External" /><Relationship Id="rId128" Type="http://schemas.openxmlformats.org/officeDocument/2006/relationships/hyperlink" Target="http://pbs.twimg.com/profile_images/1032723792622014469/3tj2UT3n_normal.jpg" TargetMode="External" /><Relationship Id="rId129" Type="http://schemas.openxmlformats.org/officeDocument/2006/relationships/hyperlink" Target="http://pbs.twimg.com/profile_images/952992300510208000/7jQg_C49_normal.jpg" TargetMode="External" /><Relationship Id="rId130" Type="http://schemas.openxmlformats.org/officeDocument/2006/relationships/hyperlink" Target="http://pbs.twimg.com/profile_images/668651824111443968/XhX8naB9_normal.jpg" TargetMode="External" /><Relationship Id="rId131" Type="http://schemas.openxmlformats.org/officeDocument/2006/relationships/hyperlink" Target="https://pbs.twimg.com/tweet_video_thumb/DwVplqzVAAA72Ad.jpg" TargetMode="External" /><Relationship Id="rId132" Type="http://schemas.openxmlformats.org/officeDocument/2006/relationships/hyperlink" Target="http://pbs.twimg.com/profile_images/668651824111443968/XhX8naB9_normal.jpg" TargetMode="External" /><Relationship Id="rId133" Type="http://schemas.openxmlformats.org/officeDocument/2006/relationships/hyperlink" Target="https://pbs.twimg.com/media/Dv8EnWJVsAEUeFU.jpg" TargetMode="External" /><Relationship Id="rId134" Type="http://schemas.openxmlformats.org/officeDocument/2006/relationships/hyperlink" Target="http://pbs.twimg.com/profile_images/915974973100929024/XqVLjZGd_normal.jpg" TargetMode="External" /><Relationship Id="rId135" Type="http://schemas.openxmlformats.org/officeDocument/2006/relationships/hyperlink" Target="https://pbs.twimg.com/media/Dwfpw0KXcAE3Q3E.jpg" TargetMode="External" /><Relationship Id="rId136" Type="http://schemas.openxmlformats.org/officeDocument/2006/relationships/hyperlink" Target="https://pbs.twimg.com/media/DwlOy5SXcAA9H91.jpg" TargetMode="External" /><Relationship Id="rId137" Type="http://schemas.openxmlformats.org/officeDocument/2006/relationships/hyperlink" Target="http://pbs.twimg.com/profile_images/915974973100929024/XqVLjZGd_normal.jpg" TargetMode="External" /><Relationship Id="rId138" Type="http://schemas.openxmlformats.org/officeDocument/2006/relationships/hyperlink" Target="https://pbs.twimg.com/media/Dwvh42DWoAAOfUk.jpg" TargetMode="External" /><Relationship Id="rId139" Type="http://schemas.openxmlformats.org/officeDocument/2006/relationships/hyperlink" Target="https://pbs.twimg.com/media/Dw-jWmdX4AAPQo4.jpg" TargetMode="External" /><Relationship Id="rId140" Type="http://schemas.openxmlformats.org/officeDocument/2006/relationships/hyperlink" Target="http://pbs.twimg.com/profile_images/791712742163877889/MwO0akWe_normal.jpg" TargetMode="External" /><Relationship Id="rId141" Type="http://schemas.openxmlformats.org/officeDocument/2006/relationships/hyperlink" Target="http://pbs.twimg.com/profile_images/949260765806067712/ySLPh3or_normal.jpg" TargetMode="External" /><Relationship Id="rId142" Type="http://schemas.openxmlformats.org/officeDocument/2006/relationships/hyperlink" Target="http://pbs.twimg.com/profile_images/112457876/fishfoodlogo_normal.jpg" TargetMode="External" /><Relationship Id="rId143" Type="http://schemas.openxmlformats.org/officeDocument/2006/relationships/hyperlink" Target="http://pbs.twimg.com/profile_images/112457876/fishfoodlogo_normal.jpg" TargetMode="External" /><Relationship Id="rId144" Type="http://schemas.openxmlformats.org/officeDocument/2006/relationships/hyperlink" Target="http://pbs.twimg.com/profile_images/112457876/fishfoodlogo_normal.jpg" TargetMode="External" /><Relationship Id="rId145" Type="http://schemas.openxmlformats.org/officeDocument/2006/relationships/hyperlink" Target="http://pbs.twimg.com/profile_images/949260765806067712/ySLPh3or_normal.jpg" TargetMode="External" /><Relationship Id="rId146" Type="http://schemas.openxmlformats.org/officeDocument/2006/relationships/hyperlink" Target="https://pbs.twimg.com/media/Dv8rMExWsAAl2t3.jpg" TargetMode="External" /><Relationship Id="rId147" Type="http://schemas.openxmlformats.org/officeDocument/2006/relationships/hyperlink" Target="https://pbs.twimg.com/media/DwLseV2WkAEEpJ3.jpg" TargetMode="External" /><Relationship Id="rId148" Type="http://schemas.openxmlformats.org/officeDocument/2006/relationships/hyperlink" Target="https://pbs.twimg.com/media/DwPjx56WkAASevy.jpg" TargetMode="External" /><Relationship Id="rId149" Type="http://schemas.openxmlformats.org/officeDocument/2006/relationships/hyperlink" Target="https://pbs.twimg.com/media/DwV_uqvXgAAUTjl.jpg" TargetMode="External" /><Relationship Id="rId150" Type="http://schemas.openxmlformats.org/officeDocument/2006/relationships/hyperlink" Target="https://pbs.twimg.com/media/Dwbkws7WsAELzAA.jpg" TargetMode="External" /><Relationship Id="rId151" Type="http://schemas.openxmlformats.org/officeDocument/2006/relationships/hyperlink" Target="https://pbs.twimg.com/media/Dwg8CT-W0AU1sZx.jpg" TargetMode="External" /><Relationship Id="rId152" Type="http://schemas.openxmlformats.org/officeDocument/2006/relationships/hyperlink" Target="https://pbs.twimg.com/media/DwudZuQX4AAHCjh.jpg" TargetMode="External" /><Relationship Id="rId153" Type="http://schemas.openxmlformats.org/officeDocument/2006/relationships/hyperlink" Target="http://pbs.twimg.com/profile_images/915974973100929024/XqVLjZGd_normal.jpg" TargetMode="External" /><Relationship Id="rId154" Type="http://schemas.openxmlformats.org/officeDocument/2006/relationships/hyperlink" Target="http://pbs.twimg.com/profile_images/915974973100929024/XqVLjZGd_normal.jpg" TargetMode="External" /><Relationship Id="rId155" Type="http://schemas.openxmlformats.org/officeDocument/2006/relationships/hyperlink" Target="http://pbs.twimg.com/profile_images/915974973100929024/XqVLjZGd_normal.jpg" TargetMode="External" /><Relationship Id="rId156" Type="http://schemas.openxmlformats.org/officeDocument/2006/relationships/hyperlink" Target="https://pbs.twimg.com/media/DxEjv-vWwAAQX9G.jpg" TargetMode="External" /><Relationship Id="rId157" Type="http://schemas.openxmlformats.org/officeDocument/2006/relationships/hyperlink" Target="http://pbs.twimg.com/profile_images/915974973100929024/XqVLjZGd_normal.jpg" TargetMode="External" /><Relationship Id="rId158" Type="http://schemas.openxmlformats.org/officeDocument/2006/relationships/hyperlink" Target="http://pbs.twimg.com/profile_images/915974973100929024/XqVLjZGd_normal.jpg" TargetMode="External" /><Relationship Id="rId159" Type="http://schemas.openxmlformats.org/officeDocument/2006/relationships/hyperlink" Target="http://pbs.twimg.com/profile_images/971147183977189376/pS7JkUaw_normal.jpg" TargetMode="External" /><Relationship Id="rId160" Type="http://schemas.openxmlformats.org/officeDocument/2006/relationships/hyperlink" Target="https://twitter.com/#!/mmataxman/status/1081614322072092672" TargetMode="External" /><Relationship Id="rId161" Type="http://schemas.openxmlformats.org/officeDocument/2006/relationships/hyperlink" Target="https://twitter.com/#!/tracywh96168104/status/1081972085314998274" TargetMode="External" /><Relationship Id="rId162" Type="http://schemas.openxmlformats.org/officeDocument/2006/relationships/hyperlink" Target="https://twitter.com/#!/livingwithlyn/status/1082144256075001858" TargetMode="External" /><Relationship Id="rId163" Type="http://schemas.openxmlformats.org/officeDocument/2006/relationships/hyperlink" Target="https://twitter.com/#!/tintinbeligan/status/1081799965024894976" TargetMode="External" /><Relationship Id="rId164" Type="http://schemas.openxmlformats.org/officeDocument/2006/relationships/hyperlink" Target="https://twitter.com/#!/tintinbeligan/status/1082468076879298562" TargetMode="External" /><Relationship Id="rId165" Type="http://schemas.openxmlformats.org/officeDocument/2006/relationships/hyperlink" Target="https://twitter.com/#!/livefirerepublc/status/1082499922245677057" TargetMode="External" /><Relationship Id="rId166" Type="http://schemas.openxmlformats.org/officeDocument/2006/relationships/hyperlink" Target="https://twitter.com/#!/christinacucina/status/1079290838063009798" TargetMode="External" /><Relationship Id="rId167" Type="http://schemas.openxmlformats.org/officeDocument/2006/relationships/hyperlink" Target="https://twitter.com/#!/christinacucina/status/1081672751834750976" TargetMode="External" /><Relationship Id="rId168" Type="http://schemas.openxmlformats.org/officeDocument/2006/relationships/hyperlink" Target="https://twitter.com/#!/miggylovesfood/status/1082554552166039552" TargetMode="External" /><Relationship Id="rId169" Type="http://schemas.openxmlformats.org/officeDocument/2006/relationships/hyperlink" Target="https://twitter.com/#!/grimydiapers/status/1082697933491978241" TargetMode="External" /><Relationship Id="rId170" Type="http://schemas.openxmlformats.org/officeDocument/2006/relationships/hyperlink" Target="https://twitter.com/#!/powerlevelpro/status/1082715834173149189" TargetMode="External" /><Relationship Id="rId171" Type="http://schemas.openxmlformats.org/officeDocument/2006/relationships/hyperlink" Target="https://twitter.com/#!/forkinaussiepie/status/1082723671427313664" TargetMode="External" /><Relationship Id="rId172" Type="http://schemas.openxmlformats.org/officeDocument/2006/relationships/hyperlink" Target="https://twitter.com/#!/naturalysweetrd/status/1082731144108478465" TargetMode="External" /><Relationship Id="rId173" Type="http://schemas.openxmlformats.org/officeDocument/2006/relationships/hyperlink" Target="https://twitter.com/#!/ketofyme/status/1082464119251501056" TargetMode="External" /><Relationship Id="rId174" Type="http://schemas.openxmlformats.org/officeDocument/2006/relationships/hyperlink" Target="https://twitter.com/#!/ketofyme/status/1082784070608789504" TargetMode="External" /><Relationship Id="rId175" Type="http://schemas.openxmlformats.org/officeDocument/2006/relationships/hyperlink" Target="https://twitter.com/#!/curiousjoi/status/1082713239857684481" TargetMode="External" /><Relationship Id="rId176" Type="http://schemas.openxmlformats.org/officeDocument/2006/relationships/hyperlink" Target="https://twitter.com/#!/geekyglamorous/status/1082747483975872513" TargetMode="External" /><Relationship Id="rId177" Type="http://schemas.openxmlformats.org/officeDocument/2006/relationships/hyperlink" Target="https://twitter.com/#!/yumewarlock/status/1083065291733590016" TargetMode="External" /><Relationship Id="rId178" Type="http://schemas.openxmlformats.org/officeDocument/2006/relationships/hyperlink" Target="https://twitter.com/#!/geekyglamorous/status/1083067383365885952" TargetMode="External" /><Relationship Id="rId179" Type="http://schemas.openxmlformats.org/officeDocument/2006/relationships/hyperlink" Target="https://twitter.com/#!/geekyglamorous/status/1082712366775623681" TargetMode="External" /><Relationship Id="rId180" Type="http://schemas.openxmlformats.org/officeDocument/2006/relationships/hyperlink" Target="https://twitter.com/#!/thomasgouard/status/1083144844384616448" TargetMode="External" /><Relationship Id="rId181" Type="http://schemas.openxmlformats.org/officeDocument/2006/relationships/hyperlink" Target="https://twitter.com/#!/la_foodiegirl/status/1083239029791907840" TargetMode="External" /><Relationship Id="rId182" Type="http://schemas.openxmlformats.org/officeDocument/2006/relationships/hyperlink" Target="https://twitter.com/#!/hsuerica/status/1083430964095643648" TargetMode="External" /><Relationship Id="rId183" Type="http://schemas.openxmlformats.org/officeDocument/2006/relationships/hyperlink" Target="https://twitter.com/#!/basiqqbaguette/status/1083454132986499073" TargetMode="External" /><Relationship Id="rId184" Type="http://schemas.openxmlformats.org/officeDocument/2006/relationships/hyperlink" Target="https://twitter.com/#!/carlasnuggs/status/1083445148665536512" TargetMode="External" /><Relationship Id="rId185" Type="http://schemas.openxmlformats.org/officeDocument/2006/relationships/hyperlink" Target="https://twitter.com/#!/hdaabsh/status/1083473760726982657" TargetMode="External" /><Relationship Id="rId186" Type="http://schemas.openxmlformats.org/officeDocument/2006/relationships/hyperlink" Target="https://twitter.com/#!/occomestibles/status/1083553696489697280" TargetMode="External" /><Relationship Id="rId187" Type="http://schemas.openxmlformats.org/officeDocument/2006/relationships/hyperlink" Target="https://twitter.com/#!/717njvkwuy0pbu3/status/1083575065248071680" TargetMode="External" /><Relationship Id="rId188" Type="http://schemas.openxmlformats.org/officeDocument/2006/relationships/hyperlink" Target="https://twitter.com/#!/thequestforit/status/1083710283133173760" TargetMode="External" /><Relationship Id="rId189" Type="http://schemas.openxmlformats.org/officeDocument/2006/relationships/hyperlink" Target="https://twitter.com/#!/drchibilee/status/1083789963521490944" TargetMode="External" /><Relationship Id="rId190" Type="http://schemas.openxmlformats.org/officeDocument/2006/relationships/hyperlink" Target="https://twitter.com/#!/drchibilee/status/1083791559831674880" TargetMode="External" /><Relationship Id="rId191" Type="http://schemas.openxmlformats.org/officeDocument/2006/relationships/hyperlink" Target="https://twitter.com/#!/karen4the19/status/1084132251129049088" TargetMode="External" /><Relationship Id="rId192" Type="http://schemas.openxmlformats.org/officeDocument/2006/relationships/hyperlink" Target="https://twitter.com/#!/danmagro/status/1084144274009194498" TargetMode="External" /><Relationship Id="rId193" Type="http://schemas.openxmlformats.org/officeDocument/2006/relationships/hyperlink" Target="https://twitter.com/#!/amandalauren/status/1084171720301305856" TargetMode="External" /><Relationship Id="rId194" Type="http://schemas.openxmlformats.org/officeDocument/2006/relationships/hyperlink" Target="https://twitter.com/#!/hermanbecker7/status/1084634506634637312" TargetMode="External" /><Relationship Id="rId195" Type="http://schemas.openxmlformats.org/officeDocument/2006/relationships/hyperlink" Target="https://twitter.com/#!/ogroshybaby/status/1084654112338194433" TargetMode="External" /><Relationship Id="rId196" Type="http://schemas.openxmlformats.org/officeDocument/2006/relationships/hyperlink" Target="https://twitter.com/#!/sjmx_/status/1084654365799936000" TargetMode="External" /><Relationship Id="rId197" Type="http://schemas.openxmlformats.org/officeDocument/2006/relationships/hyperlink" Target="https://twitter.com/#!/bubbajenkinsmma/status/1085220164323475460" TargetMode="External" /><Relationship Id="rId198" Type="http://schemas.openxmlformats.org/officeDocument/2006/relationships/hyperlink" Target="https://twitter.com/#!/styleandsociety/status/1085234279930580992" TargetMode="External" /><Relationship Id="rId199" Type="http://schemas.openxmlformats.org/officeDocument/2006/relationships/hyperlink" Target="https://twitter.com/#!/missmisschelle/status/1085258234934378496" TargetMode="External" /><Relationship Id="rId200" Type="http://schemas.openxmlformats.org/officeDocument/2006/relationships/hyperlink" Target="https://twitter.com/#!/adineaway/status/1085655514191556611" TargetMode="External" /><Relationship Id="rId201" Type="http://schemas.openxmlformats.org/officeDocument/2006/relationships/hyperlink" Target="https://twitter.com/#!/researchmrx/status/1085774270989516800" TargetMode="External" /><Relationship Id="rId202" Type="http://schemas.openxmlformats.org/officeDocument/2006/relationships/hyperlink" Target="https://twitter.com/#!/kristincruz/status/1085773555332235264" TargetMode="External" /><Relationship Id="rId203" Type="http://schemas.openxmlformats.org/officeDocument/2006/relationships/hyperlink" Target="https://twitter.com/#!/mishinvalya/status/1085802076771364865" TargetMode="External" /><Relationship Id="rId204" Type="http://schemas.openxmlformats.org/officeDocument/2006/relationships/hyperlink" Target="https://twitter.com/#!/alexperezmma/status/1082042831278166016" TargetMode="External" /><Relationship Id="rId205" Type="http://schemas.openxmlformats.org/officeDocument/2006/relationships/hyperlink" Target="https://twitter.com/#!/alexperezmma/status/1084998549320990722" TargetMode="External" /><Relationship Id="rId206" Type="http://schemas.openxmlformats.org/officeDocument/2006/relationships/hyperlink" Target="https://twitter.com/#!/alexperezmma/status/1085956095439486977" TargetMode="External" /><Relationship Id="rId207" Type="http://schemas.openxmlformats.org/officeDocument/2006/relationships/hyperlink" Target="https://twitter.com/#!/irongirlnadia/status/1083488904466984962" TargetMode="External" /><Relationship Id="rId208" Type="http://schemas.openxmlformats.org/officeDocument/2006/relationships/hyperlink" Target="https://twitter.com/#!/irongirlnadia/status/1082364908040142848" TargetMode="External" /><Relationship Id="rId209" Type="http://schemas.openxmlformats.org/officeDocument/2006/relationships/hyperlink" Target="https://twitter.com/#!/irongirlnadia/status/1082672776727543809" TargetMode="External" /><Relationship Id="rId210" Type="http://schemas.openxmlformats.org/officeDocument/2006/relationships/hyperlink" Target="https://twitter.com/#!/irongirlnadia/status/1083143656847040517" TargetMode="External" /><Relationship Id="rId211" Type="http://schemas.openxmlformats.org/officeDocument/2006/relationships/hyperlink" Target="https://twitter.com/#!/irongirlnadia/status/1086012834209660928" TargetMode="External" /><Relationship Id="rId212" Type="http://schemas.openxmlformats.org/officeDocument/2006/relationships/hyperlink" Target="https://twitter.com/#!/hinsonsaburo/status/1086018430560399360" TargetMode="External" /><Relationship Id="rId213" Type="http://schemas.openxmlformats.org/officeDocument/2006/relationships/hyperlink" Target="https://twitter.com/#!/letmeeatcake/status/1085990451365187585" TargetMode="External" /><Relationship Id="rId214" Type="http://schemas.openxmlformats.org/officeDocument/2006/relationships/hyperlink" Target="https://twitter.com/#!/zandrya01/status/1086054338655592448" TargetMode="External" /><Relationship Id="rId215" Type="http://schemas.openxmlformats.org/officeDocument/2006/relationships/hyperlink" Target="https://twitter.com/#!/kimlaiyingling/status/1086055806154399746" TargetMode="External" /><Relationship Id="rId216" Type="http://schemas.openxmlformats.org/officeDocument/2006/relationships/hyperlink" Target="https://twitter.com/#!/chitoveraufc/status/1086328181613748225" TargetMode="External" /><Relationship Id="rId217" Type="http://schemas.openxmlformats.org/officeDocument/2006/relationships/hyperlink" Target="https://twitter.com/#!/francisazul90/status/1086329136002457603" TargetMode="External" /><Relationship Id="rId218" Type="http://schemas.openxmlformats.org/officeDocument/2006/relationships/hyperlink" Target="https://twitter.com/#!/tanayastable/status/1082720458800168960" TargetMode="External" /><Relationship Id="rId219" Type="http://schemas.openxmlformats.org/officeDocument/2006/relationships/hyperlink" Target="https://twitter.com/#!/milkandeggscom/status/1082387396023308288" TargetMode="External" /><Relationship Id="rId220" Type="http://schemas.openxmlformats.org/officeDocument/2006/relationships/hyperlink" Target="https://twitter.com/#!/tanayastable/status/1081425999521140736" TargetMode="External" /><Relationship Id="rId221" Type="http://schemas.openxmlformats.org/officeDocument/2006/relationships/hyperlink" Target="https://twitter.com/#!/lastsamuraiufc/status/1080587513876570113" TargetMode="External" /><Relationship Id="rId222" Type="http://schemas.openxmlformats.org/officeDocument/2006/relationships/hyperlink" Target="https://twitter.com/#!/milkandeggscom/status/1082387611509899264" TargetMode="External" /><Relationship Id="rId223" Type="http://schemas.openxmlformats.org/officeDocument/2006/relationships/hyperlink" Target="https://twitter.com/#!/milkandeggscom/status/1083091262549491713" TargetMode="External" /><Relationship Id="rId224" Type="http://schemas.openxmlformats.org/officeDocument/2006/relationships/hyperlink" Target="https://twitter.com/#!/milkandeggscom/status/1083483823843786752" TargetMode="External" /><Relationship Id="rId225" Type="http://schemas.openxmlformats.org/officeDocument/2006/relationships/hyperlink" Target="https://twitter.com/#!/milkandeggscom/status/1083816153775030272" TargetMode="External" /><Relationship Id="rId226" Type="http://schemas.openxmlformats.org/officeDocument/2006/relationships/hyperlink" Target="https://twitter.com/#!/milkandeggscom/status/1084208503785484288" TargetMode="External" /><Relationship Id="rId227" Type="http://schemas.openxmlformats.org/officeDocument/2006/relationships/hyperlink" Target="https://twitter.com/#!/milkandeggscom/status/1085265646374531072" TargetMode="External" /><Relationship Id="rId228" Type="http://schemas.openxmlformats.org/officeDocument/2006/relationships/hyperlink" Target="https://twitter.com/#!/hannahcormier_/status/1081762119593283584" TargetMode="External" /><Relationship Id="rId229" Type="http://schemas.openxmlformats.org/officeDocument/2006/relationships/hyperlink" Target="https://twitter.com/#!/farm_machinery_/status/1081762301294841856" TargetMode="External" /><Relationship Id="rId230" Type="http://schemas.openxmlformats.org/officeDocument/2006/relationships/hyperlink" Target="https://twitter.com/#!/lilfishfoodie/status/1085634733780975628" TargetMode="External" /><Relationship Id="rId231" Type="http://schemas.openxmlformats.org/officeDocument/2006/relationships/hyperlink" Target="https://twitter.com/#!/lilfishfoodie/status/1086066111798480898" TargetMode="External" /><Relationship Id="rId232" Type="http://schemas.openxmlformats.org/officeDocument/2006/relationships/hyperlink" Target="https://twitter.com/#!/lilfishfoodie/status/1086405181841915904" TargetMode="External" /><Relationship Id="rId233" Type="http://schemas.openxmlformats.org/officeDocument/2006/relationships/hyperlink" Target="https://twitter.com/#!/farm_machinery_/status/1086405394757373952" TargetMode="External" /><Relationship Id="rId234" Type="http://schemas.openxmlformats.org/officeDocument/2006/relationships/hyperlink" Target="https://twitter.com/#!/milkandeggscom/status/1080629923910508544" TargetMode="External" /><Relationship Id="rId235" Type="http://schemas.openxmlformats.org/officeDocument/2006/relationships/hyperlink" Target="https://twitter.com/#!/milkandeggscom/status/1081686868264185859" TargetMode="External" /><Relationship Id="rId236" Type="http://schemas.openxmlformats.org/officeDocument/2006/relationships/hyperlink" Target="https://twitter.com/#!/milkandeggscom/status/1081958783818043394" TargetMode="External" /><Relationship Id="rId237" Type="http://schemas.openxmlformats.org/officeDocument/2006/relationships/hyperlink" Target="https://twitter.com/#!/milkandeggscom/status/1082411726979637253" TargetMode="External" /><Relationship Id="rId238" Type="http://schemas.openxmlformats.org/officeDocument/2006/relationships/hyperlink" Target="https://twitter.com/#!/milkandeggscom/status/1082804287942651905" TargetMode="External" /><Relationship Id="rId239" Type="http://schemas.openxmlformats.org/officeDocument/2006/relationships/hyperlink" Target="https://twitter.com/#!/milkandeggscom/status/1083181722550894592" TargetMode="External" /><Relationship Id="rId240" Type="http://schemas.openxmlformats.org/officeDocument/2006/relationships/hyperlink" Target="https://twitter.com/#!/milkandeggscom/status/1084133202439127047" TargetMode="External" /><Relationship Id="rId241" Type="http://schemas.openxmlformats.org/officeDocument/2006/relationships/hyperlink" Target="https://twitter.com/#!/milkandeggscom/status/1084510557514940417" TargetMode="External" /><Relationship Id="rId242" Type="http://schemas.openxmlformats.org/officeDocument/2006/relationships/hyperlink" Target="https://twitter.com/#!/milkandeggscom/status/1084933399880630272" TargetMode="External" /><Relationship Id="rId243" Type="http://schemas.openxmlformats.org/officeDocument/2006/relationships/hyperlink" Target="https://twitter.com/#!/milkandeggscom/status/1085341019216990208" TargetMode="External" /><Relationship Id="rId244" Type="http://schemas.openxmlformats.org/officeDocument/2006/relationships/hyperlink" Target="https://twitter.com/#!/milkandeggscom/status/1085688294309007360" TargetMode="External" /><Relationship Id="rId245" Type="http://schemas.openxmlformats.org/officeDocument/2006/relationships/hyperlink" Target="https://twitter.com/#!/milkandeggscom/status/1086050710192615424" TargetMode="External" /><Relationship Id="rId246" Type="http://schemas.openxmlformats.org/officeDocument/2006/relationships/hyperlink" Target="https://twitter.com/#!/milkandeggscom/status/1086352866498043909" TargetMode="External" /><Relationship Id="rId247" Type="http://schemas.openxmlformats.org/officeDocument/2006/relationships/hyperlink" Target="https://twitter.com/#!/wanderabode/status/1086422723121827840" TargetMode="External" /><Relationship Id="rId248" Type="http://schemas.openxmlformats.org/officeDocument/2006/relationships/hyperlink" Target="https://api.twitter.com/1.1/geo/id/3b77caf94bfc81fe.json" TargetMode="External" /><Relationship Id="rId249" Type="http://schemas.openxmlformats.org/officeDocument/2006/relationships/hyperlink" Target="https://api.twitter.com/1.1/geo/id/3b77caf94bfc81fe.json" TargetMode="External" /><Relationship Id="rId250" Type="http://schemas.openxmlformats.org/officeDocument/2006/relationships/hyperlink" Target="https://api.twitter.com/1.1/geo/id/3b77caf94bfc81fe.json" TargetMode="External" /><Relationship Id="rId251" Type="http://schemas.openxmlformats.org/officeDocument/2006/relationships/hyperlink" Target="https://api.twitter.com/1.1/geo/id/3b77caf94bfc81fe.json" TargetMode="External" /><Relationship Id="rId252" Type="http://schemas.openxmlformats.org/officeDocument/2006/relationships/hyperlink" Target="https://api.twitter.com/1.1/geo/id/0bfb394e0e54d000.json" TargetMode="External" /><Relationship Id="rId253" Type="http://schemas.openxmlformats.org/officeDocument/2006/relationships/hyperlink" Target="https://api.twitter.com/1.1/geo/id/3b77caf94bfc81fe.json" TargetMode="External" /><Relationship Id="rId254" Type="http://schemas.openxmlformats.org/officeDocument/2006/relationships/hyperlink" Target="https://api.twitter.com/1.1/geo/id/2feb76248fd9c581.json" TargetMode="External" /><Relationship Id="rId255" Type="http://schemas.openxmlformats.org/officeDocument/2006/relationships/hyperlink" Target="https://api.twitter.com/1.1/geo/id/3b77caf94bfc81fe.json" TargetMode="External" /><Relationship Id="rId256" Type="http://schemas.openxmlformats.org/officeDocument/2006/relationships/hyperlink" Target="https://api.twitter.com/1.1/geo/id/3b77caf94bfc81fe.json" TargetMode="External" /><Relationship Id="rId257" Type="http://schemas.openxmlformats.org/officeDocument/2006/relationships/hyperlink" Target="https://api.twitter.com/1.1/geo/id/3d533362cdab8107.json" TargetMode="External" /><Relationship Id="rId258" Type="http://schemas.openxmlformats.org/officeDocument/2006/relationships/comments" Target="../comments12.xml" /><Relationship Id="rId259" Type="http://schemas.openxmlformats.org/officeDocument/2006/relationships/vmlDrawing" Target="../drawings/vmlDrawing6.vml" /><Relationship Id="rId260" Type="http://schemas.openxmlformats.org/officeDocument/2006/relationships/table" Target="../tables/table22.xml" /><Relationship Id="rId26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KREa7dyU7" TargetMode="External" /><Relationship Id="rId2" Type="http://schemas.openxmlformats.org/officeDocument/2006/relationships/hyperlink" Target="http://skvi.com/" TargetMode="External" /><Relationship Id="rId3" Type="http://schemas.openxmlformats.org/officeDocument/2006/relationships/hyperlink" Target="http://www.virusintl.com/" TargetMode="External" /><Relationship Id="rId4" Type="http://schemas.openxmlformats.org/officeDocument/2006/relationships/hyperlink" Target="http://t.co/4nonCeNVqS" TargetMode="External" /><Relationship Id="rId5" Type="http://schemas.openxmlformats.org/officeDocument/2006/relationships/hyperlink" Target="http://gfuel.com/" TargetMode="External" /><Relationship Id="rId6" Type="http://schemas.openxmlformats.org/officeDocument/2006/relationships/hyperlink" Target="https://www.gofundme.com/carseats-for-babies?member=732954" TargetMode="External" /><Relationship Id="rId7" Type="http://schemas.openxmlformats.org/officeDocument/2006/relationships/hyperlink" Target="http://lynnchen.com/" TargetMode="External" /><Relationship Id="rId8" Type="http://schemas.openxmlformats.org/officeDocument/2006/relationships/hyperlink" Target="http://www.milkandeggs.com/" TargetMode="External" /><Relationship Id="rId9" Type="http://schemas.openxmlformats.org/officeDocument/2006/relationships/hyperlink" Target="https://t.co/wuUykmBsih" TargetMode="External" /><Relationship Id="rId10" Type="http://schemas.openxmlformats.org/officeDocument/2006/relationships/hyperlink" Target="http://www.abachelorandhisgrill.com/" TargetMode="External" /><Relationship Id="rId11" Type="http://schemas.openxmlformats.org/officeDocument/2006/relationships/hyperlink" Target="http://tastethisnext.com/" TargetMode="External" /><Relationship Id="rId12" Type="http://schemas.openxmlformats.org/officeDocument/2006/relationships/hyperlink" Target="http://t.co/ui5qvi0CTm" TargetMode="External" /><Relationship Id="rId13" Type="http://schemas.openxmlformats.org/officeDocument/2006/relationships/hyperlink" Target="https://t.co/22D2q0KAxr" TargetMode="External" /><Relationship Id="rId14" Type="http://schemas.openxmlformats.org/officeDocument/2006/relationships/hyperlink" Target="https://t.co/ZpsHuDBM76" TargetMode="External" /><Relationship Id="rId15" Type="http://schemas.openxmlformats.org/officeDocument/2006/relationships/hyperlink" Target="https://t.co/UzkVf6HjLX" TargetMode="External" /><Relationship Id="rId16" Type="http://schemas.openxmlformats.org/officeDocument/2006/relationships/hyperlink" Target="https://t.co/ErRbRfPNzn" TargetMode="External" /><Relationship Id="rId17" Type="http://schemas.openxmlformats.org/officeDocument/2006/relationships/hyperlink" Target="https://t.co/slFdw26Qmw" TargetMode="External" /><Relationship Id="rId18" Type="http://schemas.openxmlformats.org/officeDocument/2006/relationships/hyperlink" Target="http://naturallysweetrd.com/" TargetMode="External" /><Relationship Id="rId19" Type="http://schemas.openxmlformats.org/officeDocument/2006/relationships/hyperlink" Target="https://t.co/QVkgSmNzOK" TargetMode="External" /><Relationship Id="rId20" Type="http://schemas.openxmlformats.org/officeDocument/2006/relationships/hyperlink" Target="http://www.wendys.com/" TargetMode="External" /><Relationship Id="rId21" Type="http://schemas.openxmlformats.org/officeDocument/2006/relationships/hyperlink" Target="https://t.co/dCo4TFoSnS" TargetMode="External" /><Relationship Id="rId22" Type="http://schemas.openxmlformats.org/officeDocument/2006/relationships/hyperlink" Target="http://instagram.com/yumewarlock" TargetMode="External" /><Relationship Id="rId23" Type="http://schemas.openxmlformats.org/officeDocument/2006/relationships/hyperlink" Target="https://tgouard.wordpress.com/" TargetMode="External" /><Relationship Id="rId24" Type="http://schemas.openxmlformats.org/officeDocument/2006/relationships/hyperlink" Target="http://www.nadiatherunner.blogspot.com/" TargetMode="External" /><Relationship Id="rId25" Type="http://schemas.openxmlformats.org/officeDocument/2006/relationships/hyperlink" Target="https://t.co/XFsJytBde1" TargetMode="External" /><Relationship Id="rId26" Type="http://schemas.openxmlformats.org/officeDocument/2006/relationships/hyperlink" Target="https://t.co/7twVJWHY0i" TargetMode="External" /><Relationship Id="rId27" Type="http://schemas.openxmlformats.org/officeDocument/2006/relationships/hyperlink" Target="https://t.co/qnCcLhSgxm" TargetMode="External" /><Relationship Id="rId28" Type="http://schemas.openxmlformats.org/officeDocument/2006/relationships/hyperlink" Target="https://t.co/JFicX4q8lG" TargetMode="External" /><Relationship Id="rId29" Type="http://schemas.openxmlformats.org/officeDocument/2006/relationships/hyperlink" Target="http://www.thequestforit.com/the_quest_for_it/2018/02/we-tried-milk-and-eggs-and-you-should-too.html" TargetMode="External" /><Relationship Id="rId30" Type="http://schemas.openxmlformats.org/officeDocument/2006/relationships/hyperlink" Target="http://www.danmagro.com/" TargetMode="External" /><Relationship Id="rId31" Type="http://schemas.openxmlformats.org/officeDocument/2006/relationships/hyperlink" Target="https://youtu.be/yaZhBBLz1Vk" TargetMode="External" /><Relationship Id="rId32" Type="http://schemas.openxmlformats.org/officeDocument/2006/relationships/hyperlink" Target="http://vegoutlosangeles.com/" TargetMode="External" /><Relationship Id="rId33" Type="http://schemas.openxmlformats.org/officeDocument/2006/relationships/hyperlink" Target="https://youtu.be/yaZhBBLz1Vk" TargetMode="External" /><Relationship Id="rId34" Type="http://schemas.openxmlformats.org/officeDocument/2006/relationships/hyperlink" Target="http://t.co/Ut66rAm88G" TargetMode="External" /><Relationship Id="rId35" Type="http://schemas.openxmlformats.org/officeDocument/2006/relationships/hyperlink" Target="http://www.gobubbajenkins.com/" TargetMode="External" /><Relationship Id="rId36" Type="http://schemas.openxmlformats.org/officeDocument/2006/relationships/hyperlink" Target="https://t.co/VrG2MzfwmS" TargetMode="External" /><Relationship Id="rId37" Type="http://schemas.openxmlformats.org/officeDocument/2006/relationships/hyperlink" Target="http://www.missmisschelle.com/" TargetMode="External" /><Relationship Id="rId38" Type="http://schemas.openxmlformats.org/officeDocument/2006/relationships/hyperlink" Target="https://t.co/T3cboDk91m" TargetMode="External" /><Relationship Id="rId39" Type="http://schemas.openxmlformats.org/officeDocument/2006/relationships/hyperlink" Target="http://morefoodpls.wordpress.com/" TargetMode="External" /><Relationship Id="rId40" Type="http://schemas.openxmlformats.org/officeDocument/2006/relationships/hyperlink" Target="https://t.co/WERB2FL1rh" TargetMode="External" /><Relationship Id="rId41" Type="http://schemas.openxmlformats.org/officeDocument/2006/relationships/hyperlink" Target="http://www.kristincruz.me/" TargetMode="External" /><Relationship Id="rId42" Type="http://schemas.openxmlformats.org/officeDocument/2006/relationships/hyperlink" Target="https://t.co/3Yh1bAGw6n" TargetMode="External" /><Relationship Id="rId43" Type="http://schemas.openxmlformats.org/officeDocument/2006/relationships/hyperlink" Target="http://teamoyama.com/" TargetMode="External" /><Relationship Id="rId44" Type="http://schemas.openxmlformats.org/officeDocument/2006/relationships/hyperlink" Target="https://t.co/NdAdQ8xTB2" TargetMode="External" /><Relationship Id="rId45" Type="http://schemas.openxmlformats.org/officeDocument/2006/relationships/hyperlink" Target="https://t.co/N9N7r2g6L2" TargetMode="External" /><Relationship Id="rId46" Type="http://schemas.openxmlformats.org/officeDocument/2006/relationships/hyperlink" Target="http://vital4u.com/" TargetMode="External" /><Relationship Id="rId47" Type="http://schemas.openxmlformats.org/officeDocument/2006/relationships/hyperlink" Target="http://t.co/UY48ojYCkq" TargetMode="External" /><Relationship Id="rId48" Type="http://schemas.openxmlformats.org/officeDocument/2006/relationships/hyperlink" Target="http://www.theletmeeatcake.com/" TargetMode="External" /><Relationship Id="rId49" Type="http://schemas.openxmlformats.org/officeDocument/2006/relationships/hyperlink" Target="http://www.eatinasian.com/" TargetMode="External" /><Relationship Id="rId50" Type="http://schemas.openxmlformats.org/officeDocument/2006/relationships/hyperlink" Target="https://t.co/RBSB26Npxd" TargetMode="External" /><Relationship Id="rId51" Type="http://schemas.openxmlformats.org/officeDocument/2006/relationships/hyperlink" Target="http://t.co/EjpMCjF2kf" TargetMode="External" /><Relationship Id="rId52" Type="http://schemas.openxmlformats.org/officeDocument/2006/relationships/hyperlink" Target="https://t.co/2Rx33aVdYu" TargetMode="External" /><Relationship Id="rId53" Type="http://schemas.openxmlformats.org/officeDocument/2006/relationships/hyperlink" Target="http://www.duvergermacarons.com/" TargetMode="External" /><Relationship Id="rId54" Type="http://schemas.openxmlformats.org/officeDocument/2006/relationships/hyperlink" Target="https://theterphouse.com/" TargetMode="External" /><Relationship Id="rId55" Type="http://schemas.openxmlformats.org/officeDocument/2006/relationships/hyperlink" Target="https://t.co/LFGchwb70K" TargetMode="External" /><Relationship Id="rId56" Type="http://schemas.openxmlformats.org/officeDocument/2006/relationships/hyperlink" Target="http://www.ocfightdoc.com/" TargetMode="External" /><Relationship Id="rId57" Type="http://schemas.openxmlformats.org/officeDocument/2006/relationships/hyperlink" Target="http://iridiumsportsagency.com/" TargetMode="External" /><Relationship Id="rId58" Type="http://schemas.openxmlformats.org/officeDocument/2006/relationships/hyperlink" Target="https://t.co/1LiSk17mjT" TargetMode="External" /><Relationship Id="rId59" Type="http://schemas.openxmlformats.org/officeDocument/2006/relationships/hyperlink" Target="http://www.breadbar.net/" TargetMode="External" /><Relationship Id="rId60" Type="http://schemas.openxmlformats.org/officeDocument/2006/relationships/hyperlink" Target="http://t.co/4ZbzGc2iMf" TargetMode="External" /><Relationship Id="rId61" Type="http://schemas.openxmlformats.org/officeDocument/2006/relationships/hyperlink" Target="http://t.co/tZneF2iEME" TargetMode="External" /><Relationship Id="rId62" Type="http://schemas.openxmlformats.org/officeDocument/2006/relationships/hyperlink" Target="https://t.co/bAaTFl3aJH" TargetMode="External" /><Relationship Id="rId63" Type="http://schemas.openxmlformats.org/officeDocument/2006/relationships/hyperlink" Target="https://t.co/HHwUWOslqE" TargetMode="External" /><Relationship Id="rId64" Type="http://schemas.openxmlformats.org/officeDocument/2006/relationships/hyperlink" Target="http://facebook.com/jesswords8" TargetMode="External" /><Relationship Id="rId65" Type="http://schemas.openxmlformats.org/officeDocument/2006/relationships/hyperlink" Target="http://www.allglammedupstyle.com/" TargetMode="External" /><Relationship Id="rId66" Type="http://schemas.openxmlformats.org/officeDocument/2006/relationships/hyperlink" Target="https://pbs.twimg.com/profile_banners/1590088950/1518281482" TargetMode="External" /><Relationship Id="rId67" Type="http://schemas.openxmlformats.org/officeDocument/2006/relationships/hyperlink" Target="https://pbs.twimg.com/profile_banners/2922291068/1420853583" TargetMode="External" /><Relationship Id="rId68" Type="http://schemas.openxmlformats.org/officeDocument/2006/relationships/hyperlink" Target="https://pbs.twimg.com/profile_banners/284217246/1489259595" TargetMode="External" /><Relationship Id="rId69" Type="http://schemas.openxmlformats.org/officeDocument/2006/relationships/hyperlink" Target="https://pbs.twimg.com/profile_banners/41054963/1434482667" TargetMode="External" /><Relationship Id="rId70" Type="http://schemas.openxmlformats.org/officeDocument/2006/relationships/hyperlink" Target="https://pbs.twimg.com/profile_banners/1206216140/1542822156" TargetMode="External" /><Relationship Id="rId71" Type="http://schemas.openxmlformats.org/officeDocument/2006/relationships/hyperlink" Target="https://pbs.twimg.com/profile_banners/2615886966/1405016154" TargetMode="External" /><Relationship Id="rId72" Type="http://schemas.openxmlformats.org/officeDocument/2006/relationships/hyperlink" Target="https://pbs.twimg.com/profile_banners/1078290114562932736/1546520783" TargetMode="External" /><Relationship Id="rId73" Type="http://schemas.openxmlformats.org/officeDocument/2006/relationships/hyperlink" Target="https://pbs.twimg.com/profile_banners/2115801/1537905444" TargetMode="External" /><Relationship Id="rId74" Type="http://schemas.openxmlformats.org/officeDocument/2006/relationships/hyperlink" Target="https://pbs.twimg.com/profile_banners/3972470534/1506719392" TargetMode="External" /><Relationship Id="rId75" Type="http://schemas.openxmlformats.org/officeDocument/2006/relationships/hyperlink" Target="https://pbs.twimg.com/profile_banners/3229045368/1442506921" TargetMode="External" /><Relationship Id="rId76" Type="http://schemas.openxmlformats.org/officeDocument/2006/relationships/hyperlink" Target="https://pbs.twimg.com/profile_banners/2569913119/1486456455" TargetMode="External" /><Relationship Id="rId77" Type="http://schemas.openxmlformats.org/officeDocument/2006/relationships/hyperlink" Target="https://pbs.twimg.com/profile_banners/456213722/1534621706" TargetMode="External" /><Relationship Id="rId78" Type="http://schemas.openxmlformats.org/officeDocument/2006/relationships/hyperlink" Target="https://pbs.twimg.com/profile_banners/93710898/1529039090" TargetMode="External" /><Relationship Id="rId79" Type="http://schemas.openxmlformats.org/officeDocument/2006/relationships/hyperlink" Target="https://pbs.twimg.com/profile_banners/843007556/1546157270" TargetMode="External" /><Relationship Id="rId80" Type="http://schemas.openxmlformats.org/officeDocument/2006/relationships/hyperlink" Target="https://pbs.twimg.com/profile_banners/1021964912514482177/1546848533" TargetMode="External" /><Relationship Id="rId81" Type="http://schemas.openxmlformats.org/officeDocument/2006/relationships/hyperlink" Target="https://pbs.twimg.com/profile_banners/931925161959342081/1545377063" TargetMode="External" /><Relationship Id="rId82" Type="http://schemas.openxmlformats.org/officeDocument/2006/relationships/hyperlink" Target="https://pbs.twimg.com/profile_banners/822544902932271104/1498953647" TargetMode="External" /><Relationship Id="rId83" Type="http://schemas.openxmlformats.org/officeDocument/2006/relationships/hyperlink" Target="https://pbs.twimg.com/profile_banners/345775985/1546479283" TargetMode="External" /><Relationship Id="rId84" Type="http://schemas.openxmlformats.org/officeDocument/2006/relationships/hyperlink" Target="https://pbs.twimg.com/profile_banners/2489872772/1463781236" TargetMode="External" /><Relationship Id="rId85" Type="http://schemas.openxmlformats.org/officeDocument/2006/relationships/hyperlink" Target="https://pbs.twimg.com/profile_banners/1511998627/1451780634" TargetMode="External" /><Relationship Id="rId86" Type="http://schemas.openxmlformats.org/officeDocument/2006/relationships/hyperlink" Target="https://pbs.twimg.com/profile_banners/811651927930867712/1483584534" TargetMode="External" /><Relationship Id="rId87" Type="http://schemas.openxmlformats.org/officeDocument/2006/relationships/hyperlink" Target="https://pbs.twimg.com/profile_banners/59553554/1541180404" TargetMode="External" /><Relationship Id="rId88" Type="http://schemas.openxmlformats.org/officeDocument/2006/relationships/hyperlink" Target="https://pbs.twimg.com/profile_banners/17770551/1527789640" TargetMode="External" /><Relationship Id="rId89" Type="http://schemas.openxmlformats.org/officeDocument/2006/relationships/hyperlink" Target="https://pbs.twimg.com/profile_banners/24051414/1497909733" TargetMode="External" /><Relationship Id="rId90" Type="http://schemas.openxmlformats.org/officeDocument/2006/relationships/hyperlink" Target="https://pbs.twimg.com/profile_banners/736164150/1545307379" TargetMode="External" /><Relationship Id="rId91" Type="http://schemas.openxmlformats.org/officeDocument/2006/relationships/hyperlink" Target="https://pbs.twimg.com/profile_banners/1171175335/1511816636" TargetMode="External" /><Relationship Id="rId92" Type="http://schemas.openxmlformats.org/officeDocument/2006/relationships/hyperlink" Target="https://pbs.twimg.com/profile_banners/3275312828/1442335001" TargetMode="External" /><Relationship Id="rId93" Type="http://schemas.openxmlformats.org/officeDocument/2006/relationships/hyperlink" Target="https://pbs.twimg.com/profile_banners/1031587511359819781/1534784811" TargetMode="External" /><Relationship Id="rId94" Type="http://schemas.openxmlformats.org/officeDocument/2006/relationships/hyperlink" Target="https://pbs.twimg.com/profile_banners/19940419/1439336853" TargetMode="External" /><Relationship Id="rId95" Type="http://schemas.openxmlformats.org/officeDocument/2006/relationships/hyperlink" Target="https://pbs.twimg.com/profile_banners/473067372/1539547306" TargetMode="External" /><Relationship Id="rId96" Type="http://schemas.openxmlformats.org/officeDocument/2006/relationships/hyperlink" Target="https://pbs.twimg.com/profile_banners/1076300511014342656/1547179633" TargetMode="External" /><Relationship Id="rId97" Type="http://schemas.openxmlformats.org/officeDocument/2006/relationships/hyperlink" Target="https://pbs.twimg.com/profile_banners/21736838/1483650153" TargetMode="External" /><Relationship Id="rId98" Type="http://schemas.openxmlformats.org/officeDocument/2006/relationships/hyperlink" Target="https://pbs.twimg.com/profile_banners/15837202/1545283462" TargetMode="External" /><Relationship Id="rId99" Type="http://schemas.openxmlformats.org/officeDocument/2006/relationships/hyperlink" Target="https://pbs.twimg.com/profile_banners/17655222/1529612010" TargetMode="External" /><Relationship Id="rId100" Type="http://schemas.openxmlformats.org/officeDocument/2006/relationships/hyperlink" Target="https://pbs.twimg.com/profile_banners/769363152928665600/1475553234" TargetMode="External" /><Relationship Id="rId101" Type="http://schemas.openxmlformats.org/officeDocument/2006/relationships/hyperlink" Target="https://pbs.twimg.com/profile_banners/20348384/1525968752" TargetMode="External" /><Relationship Id="rId102" Type="http://schemas.openxmlformats.org/officeDocument/2006/relationships/hyperlink" Target="https://pbs.twimg.com/profile_banners/1584837781/1544061898" TargetMode="External" /><Relationship Id="rId103" Type="http://schemas.openxmlformats.org/officeDocument/2006/relationships/hyperlink" Target="https://pbs.twimg.com/profile_banners/747247500159946752/1482853869" TargetMode="External" /><Relationship Id="rId104" Type="http://schemas.openxmlformats.org/officeDocument/2006/relationships/hyperlink" Target="https://pbs.twimg.com/profile_banners/357006948/1527321150" TargetMode="External" /><Relationship Id="rId105" Type="http://schemas.openxmlformats.org/officeDocument/2006/relationships/hyperlink" Target="https://pbs.twimg.com/profile_banners/909576260/1511905195" TargetMode="External" /><Relationship Id="rId106" Type="http://schemas.openxmlformats.org/officeDocument/2006/relationships/hyperlink" Target="https://pbs.twimg.com/profile_banners/220913174/1506409599" TargetMode="External" /><Relationship Id="rId107" Type="http://schemas.openxmlformats.org/officeDocument/2006/relationships/hyperlink" Target="https://pbs.twimg.com/profile_banners/96088898/1514052662" TargetMode="External" /><Relationship Id="rId108" Type="http://schemas.openxmlformats.org/officeDocument/2006/relationships/hyperlink" Target="https://pbs.twimg.com/profile_banners/3330916514/1476780968" TargetMode="External" /><Relationship Id="rId109" Type="http://schemas.openxmlformats.org/officeDocument/2006/relationships/hyperlink" Target="https://pbs.twimg.com/profile_banners/2865663048/1522874475" TargetMode="External" /><Relationship Id="rId110" Type="http://schemas.openxmlformats.org/officeDocument/2006/relationships/hyperlink" Target="https://pbs.twimg.com/profile_banners/2256664812/1546922991" TargetMode="External" /><Relationship Id="rId111" Type="http://schemas.openxmlformats.org/officeDocument/2006/relationships/hyperlink" Target="https://pbs.twimg.com/profile_banners/19912367/1469075858" TargetMode="External" /><Relationship Id="rId112" Type="http://schemas.openxmlformats.org/officeDocument/2006/relationships/hyperlink" Target="https://pbs.twimg.com/profile_banners/729221504030941184/1463692930" TargetMode="External" /><Relationship Id="rId113" Type="http://schemas.openxmlformats.org/officeDocument/2006/relationships/hyperlink" Target="https://pbs.twimg.com/profile_banners/2995121486/1423508402" TargetMode="External" /><Relationship Id="rId114" Type="http://schemas.openxmlformats.org/officeDocument/2006/relationships/hyperlink" Target="https://pbs.twimg.com/profile_banners/774808626/1507299163" TargetMode="External" /><Relationship Id="rId115" Type="http://schemas.openxmlformats.org/officeDocument/2006/relationships/hyperlink" Target="https://pbs.twimg.com/profile_banners/344218624/1452704065" TargetMode="External" /><Relationship Id="rId116" Type="http://schemas.openxmlformats.org/officeDocument/2006/relationships/hyperlink" Target="https://pbs.twimg.com/profile_banners/183002364/1492543023" TargetMode="External" /><Relationship Id="rId117" Type="http://schemas.openxmlformats.org/officeDocument/2006/relationships/hyperlink" Target="https://pbs.twimg.com/profile_banners/846788648490151937/1528481171" TargetMode="External" /><Relationship Id="rId118" Type="http://schemas.openxmlformats.org/officeDocument/2006/relationships/hyperlink" Target="https://pbs.twimg.com/profile_banners/28824120/1516392571" TargetMode="External" /><Relationship Id="rId119" Type="http://schemas.openxmlformats.org/officeDocument/2006/relationships/hyperlink" Target="https://pbs.twimg.com/profile_banners/1921085868/1488090783" TargetMode="External" /><Relationship Id="rId120" Type="http://schemas.openxmlformats.org/officeDocument/2006/relationships/hyperlink" Target="https://pbs.twimg.com/profile_banners/358813072/1377101250" TargetMode="External" /><Relationship Id="rId121" Type="http://schemas.openxmlformats.org/officeDocument/2006/relationships/hyperlink" Target="https://pbs.twimg.com/profile_banners/29646382/1415416243" TargetMode="External" /><Relationship Id="rId122" Type="http://schemas.openxmlformats.org/officeDocument/2006/relationships/hyperlink" Target="https://pbs.twimg.com/profile_banners/23259995/1539551310" TargetMode="External" /><Relationship Id="rId123" Type="http://schemas.openxmlformats.org/officeDocument/2006/relationships/hyperlink" Target="https://pbs.twimg.com/profile_banners/174532709/1523762193" TargetMode="External" /><Relationship Id="rId124" Type="http://schemas.openxmlformats.org/officeDocument/2006/relationships/hyperlink" Target="https://pbs.twimg.com/profile_banners/42101874/1481676134" TargetMode="External" /><Relationship Id="rId125" Type="http://schemas.openxmlformats.org/officeDocument/2006/relationships/hyperlink" Target="https://pbs.twimg.com/profile_banners/1123074794/1516045611" TargetMode="External" /><Relationship Id="rId126" Type="http://schemas.openxmlformats.org/officeDocument/2006/relationships/hyperlink" Target="https://pbs.twimg.com/profile_banners/21343403/1412287034" TargetMode="External" /><Relationship Id="rId127" Type="http://schemas.openxmlformats.org/officeDocument/2006/relationships/hyperlink" Target="https://pbs.twimg.com/profile_banners/1380184404/1501002092" TargetMode="External" /><Relationship Id="rId128" Type="http://schemas.openxmlformats.org/officeDocument/2006/relationships/hyperlink" Target="https://pbs.twimg.com/profile_banners/820087971835543552/1484362341" TargetMode="External" /><Relationship Id="rId129" Type="http://schemas.openxmlformats.org/officeDocument/2006/relationships/hyperlink" Target="https://pbs.twimg.com/profile_banners/93808891/1538077516" TargetMode="External" /><Relationship Id="rId130" Type="http://schemas.openxmlformats.org/officeDocument/2006/relationships/hyperlink" Target="https://pbs.twimg.com/profile_banners/48258261/1402723102" TargetMode="External" /><Relationship Id="rId131" Type="http://schemas.openxmlformats.org/officeDocument/2006/relationships/hyperlink" Target="https://pbs.twimg.com/profile_banners/98469378/1399743348" TargetMode="External" /><Relationship Id="rId132" Type="http://schemas.openxmlformats.org/officeDocument/2006/relationships/hyperlink" Target="https://pbs.twimg.com/profile_banners/74470348/1455250387" TargetMode="External" /><Relationship Id="rId133" Type="http://schemas.openxmlformats.org/officeDocument/2006/relationships/hyperlink" Target="https://pbs.twimg.com/profile_banners/40037534/1528408938" TargetMode="External" /><Relationship Id="rId134" Type="http://schemas.openxmlformats.org/officeDocument/2006/relationships/hyperlink" Target="https://pbs.twimg.com/profile_banners/569714177/1546463505" TargetMode="External" /><Relationship Id="rId135" Type="http://schemas.openxmlformats.org/officeDocument/2006/relationships/hyperlink" Target="https://pbs.twimg.com/profile_banners/183375788/1531500822" TargetMode="External" /><Relationship Id="rId136" Type="http://schemas.openxmlformats.org/officeDocument/2006/relationships/hyperlink" Target="https://pbs.twimg.com/profile_banners/1699677896/1469569348" TargetMode="External" /><Relationship Id="rId137" Type="http://schemas.openxmlformats.org/officeDocument/2006/relationships/hyperlink" Target="https://pbs.twimg.com/profile_banners/262525083/1489038990" TargetMode="External" /><Relationship Id="rId138" Type="http://schemas.openxmlformats.org/officeDocument/2006/relationships/hyperlink" Target="https://pbs.twimg.com/profile_banners/949239291284205569/1515153082" TargetMode="External" /><Relationship Id="rId139" Type="http://schemas.openxmlformats.org/officeDocument/2006/relationships/hyperlink" Target="https://pbs.twimg.com/profile_banners/34177553/1478661255"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pbs.twimg.com/profile_background_images/281237489/Twitter-Background2.jp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9/bg.gif" TargetMode="External" /><Relationship Id="rId145" Type="http://schemas.openxmlformats.org/officeDocument/2006/relationships/hyperlink" Target="http://abs.twimg.com/images/themes/theme3/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5/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6/bg.gif" TargetMode="External" /><Relationship Id="rId153" Type="http://schemas.openxmlformats.org/officeDocument/2006/relationships/hyperlink" Target="http://abs.twimg.com/images/themes/theme7/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0/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1/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1/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6/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0/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7/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9/bg.gif" TargetMode="External" /><Relationship Id="rId179" Type="http://schemas.openxmlformats.org/officeDocument/2006/relationships/hyperlink" Target="http://abs.twimg.com/images/themes/theme17/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7/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0/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pbs.twimg.com/profile_background_images/467010023940300800/LWBJFwp1.jpe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pbs.twimg.com/profile_background_images/378800000090776961/b41a3a2ba4b2036fe520ca5368f70b77.png" TargetMode="External" /><Relationship Id="rId189" Type="http://schemas.openxmlformats.org/officeDocument/2006/relationships/hyperlink" Target="http://pbs.twimg.com/profile_background_images/567035365286879232/rPjJlC0x.jpe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7/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4/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7/bg.gif" TargetMode="External" /><Relationship Id="rId199" Type="http://schemas.openxmlformats.org/officeDocument/2006/relationships/hyperlink" Target="http://abs.twimg.com/images/themes/theme13/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pbs.twimg.com/profile_background_images/522032276935155712/hFDeawKn.jpe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9/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5/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pbs.twimg.com/profile_images/971280882735689728/bA8pC2TP_normal.jpg" TargetMode="External" /><Relationship Id="rId216" Type="http://schemas.openxmlformats.org/officeDocument/2006/relationships/hyperlink" Target="http://pbs.twimg.com/profile_images/553726169258790912/OmK_gHKo_normal.jpeg" TargetMode="External" /><Relationship Id="rId217" Type="http://schemas.openxmlformats.org/officeDocument/2006/relationships/hyperlink" Target="http://pbs.twimg.com/profile_images/3536648216/a8e1919999474b965d64cc3349dd547b_normal.jpe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pbs.twimg.com/profile_images/610886295624134656/ECzGHTbo_normal.jpg" TargetMode="External" /><Relationship Id="rId220" Type="http://schemas.openxmlformats.org/officeDocument/2006/relationships/hyperlink" Target="http://pbs.twimg.com/profile_images/1065299497021071361/7xYEb_tK_normal.jpg" TargetMode="External" /><Relationship Id="rId221" Type="http://schemas.openxmlformats.org/officeDocument/2006/relationships/hyperlink" Target="http://pbs.twimg.com/profile_images/487299188305043456/VrkHZZRt_normal.jpeg" TargetMode="External" /><Relationship Id="rId222" Type="http://schemas.openxmlformats.org/officeDocument/2006/relationships/hyperlink" Target="http://pbs.twimg.com/profile_images/1080813683750518784/vFUFD-d6_normal.jpg" TargetMode="External" /><Relationship Id="rId223" Type="http://schemas.openxmlformats.org/officeDocument/2006/relationships/hyperlink" Target="http://pbs.twimg.com/profile_images/925534097673293824/fbQmKe7o_normal.jpg" TargetMode="External" /><Relationship Id="rId224" Type="http://schemas.openxmlformats.org/officeDocument/2006/relationships/hyperlink" Target="http://pbs.twimg.com/profile_images/915974973100929024/XqVLjZGd_normal.jpg" TargetMode="External" /><Relationship Id="rId225" Type="http://schemas.openxmlformats.org/officeDocument/2006/relationships/hyperlink" Target="http://pbs.twimg.com/profile_images/644546861492146176/qwhl30AH_normal.jpg" TargetMode="External" /><Relationship Id="rId226" Type="http://schemas.openxmlformats.org/officeDocument/2006/relationships/hyperlink" Target="http://pbs.twimg.com/profile_images/847425189247827968/IG829F3d_normal.jpg" TargetMode="External" /><Relationship Id="rId227" Type="http://schemas.openxmlformats.org/officeDocument/2006/relationships/hyperlink" Target="http://pbs.twimg.com/profile_images/1029570039031242754/6UzpPc9T_normal.jpg" TargetMode="External" /><Relationship Id="rId228" Type="http://schemas.openxmlformats.org/officeDocument/2006/relationships/hyperlink" Target="http://pbs.twimg.com/profile_images/1007378352821264385/pXF7AN5Z_normal.jpg" TargetMode="External" /><Relationship Id="rId229" Type="http://schemas.openxmlformats.org/officeDocument/2006/relationships/hyperlink" Target="http://pbs.twimg.com/profile_images/378800000716546584/f1a10802a0f38929c2d3c763ef06d64a_normal.jpeg" TargetMode="External" /><Relationship Id="rId230" Type="http://schemas.openxmlformats.org/officeDocument/2006/relationships/hyperlink" Target="http://pbs.twimg.com/profile_images/1021969269125513218/wnkpYdQi_normal.jpg" TargetMode="External" /><Relationship Id="rId231" Type="http://schemas.openxmlformats.org/officeDocument/2006/relationships/hyperlink" Target="http://pbs.twimg.com/profile_images/1076015502621736960/_5OdBeUw_normal.jpg" TargetMode="External" /><Relationship Id="rId232" Type="http://schemas.openxmlformats.org/officeDocument/2006/relationships/hyperlink" Target="http://pbs.twimg.com/profile_images/881301661712437248/89BacI0__normal.jpg" TargetMode="External" /><Relationship Id="rId233" Type="http://schemas.openxmlformats.org/officeDocument/2006/relationships/hyperlink" Target="http://pbs.twimg.com/profile_images/1069753081150074880/eATv9xSB_normal.jpg" TargetMode="External" /><Relationship Id="rId234" Type="http://schemas.openxmlformats.org/officeDocument/2006/relationships/hyperlink" Target="http://pbs.twimg.com/profile_images/733776132084879360/nO4g6Pc8_normal.jpg" TargetMode="External" /><Relationship Id="rId235" Type="http://schemas.openxmlformats.org/officeDocument/2006/relationships/hyperlink" Target="http://pbs.twimg.com/profile_images/683443584457023489/8dLuCpXk_normal.jpg" TargetMode="External" /><Relationship Id="rId236" Type="http://schemas.openxmlformats.org/officeDocument/2006/relationships/hyperlink" Target="http://pbs.twimg.com/profile_images/1047981023051440128/yy7cSz9K_normal.jpg" TargetMode="External" /><Relationship Id="rId237" Type="http://schemas.openxmlformats.org/officeDocument/2006/relationships/hyperlink" Target="http://pbs.twimg.com/profile_images/1445352874/27032011_normal.jpg" TargetMode="External" /><Relationship Id="rId238" Type="http://schemas.openxmlformats.org/officeDocument/2006/relationships/hyperlink" Target="http://pbs.twimg.com/profile_images/1019447050595897344/BJa8z7Sd_normal.jpg" TargetMode="External" /><Relationship Id="rId239" Type="http://schemas.openxmlformats.org/officeDocument/2006/relationships/hyperlink" Target="http://pbs.twimg.com/profile_images/1056465297580806144/jKnlBPuK_normal.jpg" TargetMode="External" /><Relationship Id="rId240" Type="http://schemas.openxmlformats.org/officeDocument/2006/relationships/hyperlink" Target="http://pbs.twimg.com/profile_images/1054865024018087937/1xscAd4H_normal.jpg" TargetMode="External" /><Relationship Id="rId241" Type="http://schemas.openxmlformats.org/officeDocument/2006/relationships/hyperlink" Target="http://pbs.twimg.com/profile_images/895425095723823105/rn8Gs_7J_normal.jpg" TargetMode="External" /><Relationship Id="rId242" Type="http://schemas.openxmlformats.org/officeDocument/2006/relationships/hyperlink" Target="http://pbs.twimg.com/profile_images/3542402281/1c8d04d3763a62561cdfb5872fa4624e_normal.jpeg" TargetMode="External" /><Relationship Id="rId243" Type="http://schemas.openxmlformats.org/officeDocument/2006/relationships/hyperlink" Target="http://pbs.twimg.com/profile_images/836279594374213633/TYrZPXb-_normal.jpg" TargetMode="External" /><Relationship Id="rId244" Type="http://schemas.openxmlformats.org/officeDocument/2006/relationships/hyperlink" Target="http://abs.twimg.com/sticky/default_profile_images/default_profile_normal.png" TargetMode="External" /><Relationship Id="rId245" Type="http://schemas.openxmlformats.org/officeDocument/2006/relationships/hyperlink" Target="http://pbs.twimg.com/profile_images/1031588370135142400/LXQlBJuo_normal.jpg" TargetMode="External" /><Relationship Id="rId246" Type="http://schemas.openxmlformats.org/officeDocument/2006/relationships/hyperlink" Target="http://pbs.twimg.com/profile_images/989957856601427968/-ahDwmLP_normal.jpg" TargetMode="External" /><Relationship Id="rId247" Type="http://schemas.openxmlformats.org/officeDocument/2006/relationships/hyperlink" Target="http://pbs.twimg.com/profile_images/1053739328986324993/6XvbfPf__normal.jpg" TargetMode="External" /><Relationship Id="rId248" Type="http://schemas.openxmlformats.org/officeDocument/2006/relationships/hyperlink" Target="http://pbs.twimg.com/profile_images/581666093313339392/nhnqiDUD_normal.jpg" TargetMode="External" /><Relationship Id="rId249" Type="http://schemas.openxmlformats.org/officeDocument/2006/relationships/hyperlink" Target="http://pbs.twimg.com/profile_images/1083576027761106944/KLndJohc_normal.jpg" TargetMode="External" /><Relationship Id="rId250" Type="http://schemas.openxmlformats.org/officeDocument/2006/relationships/hyperlink" Target="http://pbs.twimg.com/profile_images/847519886205100033/_3an46Op_normal.jpg" TargetMode="External" /><Relationship Id="rId251" Type="http://schemas.openxmlformats.org/officeDocument/2006/relationships/hyperlink" Target="http://pbs.twimg.com/profile_images/589862073066205185/tsxhjNZD_normal.jpg" TargetMode="External" /><Relationship Id="rId252" Type="http://schemas.openxmlformats.org/officeDocument/2006/relationships/hyperlink" Target="http://pbs.twimg.com/profile_images/1009879182871027713/1ZiGj1X2_normal.jpg" TargetMode="External" /><Relationship Id="rId253" Type="http://schemas.openxmlformats.org/officeDocument/2006/relationships/hyperlink" Target="http://abs.twimg.com/sticky/default_profile_images/default_profile_normal.png" TargetMode="External" /><Relationship Id="rId254" Type="http://schemas.openxmlformats.org/officeDocument/2006/relationships/hyperlink" Target="http://pbs.twimg.com/profile_images/869902246657613824/DUK1VHjy_normal.jpg" TargetMode="External" /><Relationship Id="rId255" Type="http://schemas.openxmlformats.org/officeDocument/2006/relationships/hyperlink" Target="http://pbs.twimg.com/profile_images/994611302097084417/qqOj4ig-_normal.jpg" TargetMode="External" /><Relationship Id="rId256" Type="http://schemas.openxmlformats.org/officeDocument/2006/relationships/hyperlink" Target="http://pbs.twimg.com/profile_images/1064503328585830400/w8-VOl0y_normal.jpg" TargetMode="External" /><Relationship Id="rId257" Type="http://schemas.openxmlformats.org/officeDocument/2006/relationships/hyperlink" Target="http://pbs.twimg.com/profile_images/1043236281520541697/3iP-pYYd_normal.jpg" TargetMode="External" /><Relationship Id="rId258" Type="http://schemas.openxmlformats.org/officeDocument/2006/relationships/hyperlink" Target="http://pbs.twimg.com/profile_images/747247804179877889/K58aBOQ4_normal.jpg" TargetMode="External" /><Relationship Id="rId259" Type="http://schemas.openxmlformats.org/officeDocument/2006/relationships/hyperlink" Target="http://pbs.twimg.com/profile_images/1049334418102317057/D-FHjbd0_normal.jpg" TargetMode="External" /><Relationship Id="rId260" Type="http://schemas.openxmlformats.org/officeDocument/2006/relationships/hyperlink" Target="http://pbs.twimg.com/profile_images/793223460189200384/sEIiqgre_normal.jpg" TargetMode="External" /><Relationship Id="rId261" Type="http://schemas.openxmlformats.org/officeDocument/2006/relationships/hyperlink" Target="http://pbs.twimg.com/profile_images/623776052511244288/EyOSc4dB_normal.jpg" TargetMode="External" /><Relationship Id="rId262" Type="http://schemas.openxmlformats.org/officeDocument/2006/relationships/hyperlink" Target="http://pbs.twimg.com/profile_images/576338217189785600/Bp1fXLZn_normal.jpeg" TargetMode="External" /><Relationship Id="rId263" Type="http://schemas.openxmlformats.org/officeDocument/2006/relationships/hyperlink" Target="http://pbs.twimg.com/profile_images/811848188625719296/7gAJSgxe_normal.jpg" TargetMode="External" /><Relationship Id="rId264" Type="http://schemas.openxmlformats.org/officeDocument/2006/relationships/hyperlink" Target="http://pbs.twimg.com/profile_images/901521471289176068/k7L_zN-H_normal.jpg" TargetMode="External" /><Relationship Id="rId265" Type="http://schemas.openxmlformats.org/officeDocument/2006/relationships/hyperlink" Target="http://pbs.twimg.com/profile_images/227159912/AAA_Spring_Semi_047_normal.JPG" TargetMode="External" /><Relationship Id="rId266" Type="http://schemas.openxmlformats.org/officeDocument/2006/relationships/hyperlink" Target="http://pbs.twimg.com/profile_images/1082501359629287424/wxvBLPtH_normal.jpg" TargetMode="External" /><Relationship Id="rId267" Type="http://schemas.openxmlformats.org/officeDocument/2006/relationships/hyperlink" Target="http://pbs.twimg.com/profile_images/744943952818642944/1iCYDx3J_normal.jpg" TargetMode="External" /><Relationship Id="rId268" Type="http://schemas.openxmlformats.org/officeDocument/2006/relationships/hyperlink" Target="http://pbs.twimg.com/profile_images/733407419657674752/dpAdWzag_normal.jpg" TargetMode="External" /><Relationship Id="rId269" Type="http://schemas.openxmlformats.org/officeDocument/2006/relationships/hyperlink" Target="http://pbs.twimg.com/profile_images/576640972559253504/CvqBnuzI_normal.jpeg" TargetMode="External" /><Relationship Id="rId270" Type="http://schemas.openxmlformats.org/officeDocument/2006/relationships/hyperlink" Target="http://pbs.twimg.com/profile_images/916305214096924672/XAWe-bDn_normal.jpg" TargetMode="External" /><Relationship Id="rId271" Type="http://schemas.openxmlformats.org/officeDocument/2006/relationships/hyperlink" Target="http://pbs.twimg.com/profile_images/1804759853/oyama_graphics_normal.jpg" TargetMode="External" /><Relationship Id="rId272" Type="http://schemas.openxmlformats.org/officeDocument/2006/relationships/hyperlink" Target="http://pbs.twimg.com/profile_images/563868106020245504/BqVzwJpo_normal.jpeg" TargetMode="External" /><Relationship Id="rId273" Type="http://schemas.openxmlformats.org/officeDocument/2006/relationships/hyperlink" Target="http://pbs.twimg.com/profile_images/954379987095764992/G8NPxwSJ_normal.jpg" TargetMode="External" /><Relationship Id="rId274" Type="http://schemas.openxmlformats.org/officeDocument/2006/relationships/hyperlink" Target="http://pbs.twimg.com/profile_images/918541985639628800/ZI7_FVqo_normal.jpg" TargetMode="External" /><Relationship Id="rId275" Type="http://schemas.openxmlformats.org/officeDocument/2006/relationships/hyperlink" Target="http://pbs.twimg.com/profile_images/997344761647251456/ec9y8IjQ_normal.jpg" TargetMode="External" /><Relationship Id="rId276" Type="http://schemas.openxmlformats.org/officeDocument/2006/relationships/hyperlink" Target="http://pbs.twimg.com/profile_images/2331547256/Chachi_BL_normal.JPG" TargetMode="External" /><Relationship Id="rId277" Type="http://schemas.openxmlformats.org/officeDocument/2006/relationships/hyperlink" Target="http://pbs.twimg.com/profile_images/823775665367306240/oxNdTH4i_normal.jpg" TargetMode="External" /><Relationship Id="rId278" Type="http://schemas.openxmlformats.org/officeDocument/2006/relationships/hyperlink" Target="http://pbs.twimg.com/profile_images/864234976816107521/walbcCFJ_normal.jpg" TargetMode="External" /><Relationship Id="rId279" Type="http://schemas.openxmlformats.org/officeDocument/2006/relationships/hyperlink" Target="http://pbs.twimg.com/profile_images/1051546749762863104/ni3valhh_normal.jpg" TargetMode="External" /><Relationship Id="rId280" Type="http://schemas.openxmlformats.org/officeDocument/2006/relationships/hyperlink" Target="http://pbs.twimg.com/profile_images/1032723792622014469/3tj2UT3n_normal.jpg" TargetMode="External" /><Relationship Id="rId281" Type="http://schemas.openxmlformats.org/officeDocument/2006/relationships/hyperlink" Target="http://pbs.twimg.com/profile_images/808835508210012161/EPK08hO__normal.jpg" TargetMode="External" /><Relationship Id="rId282" Type="http://schemas.openxmlformats.org/officeDocument/2006/relationships/hyperlink" Target="http://pbs.twimg.com/profile_images/952992300510208000/7jQg_C49_normal.jpg" TargetMode="External" /><Relationship Id="rId283" Type="http://schemas.openxmlformats.org/officeDocument/2006/relationships/hyperlink" Target="http://pbs.twimg.com/profile_images/668651824111443968/XhX8naB9_normal.jpg" TargetMode="External" /><Relationship Id="rId284" Type="http://schemas.openxmlformats.org/officeDocument/2006/relationships/hyperlink" Target="http://pbs.twimg.com/profile_images/889894152359432192/UYfSgS3j_normal.jpg" TargetMode="External" /><Relationship Id="rId285" Type="http://schemas.openxmlformats.org/officeDocument/2006/relationships/hyperlink" Target="http://pbs.twimg.com/profile_images/959670631561232384/Fvtm4mCc_normal.jpg" TargetMode="External" /><Relationship Id="rId286" Type="http://schemas.openxmlformats.org/officeDocument/2006/relationships/hyperlink" Target="http://pbs.twimg.com/profile_images/378800000659392094/e8a7d7f52dca8a4b821f0870fbfe1a9b_normal.jpeg" TargetMode="External" /><Relationship Id="rId287" Type="http://schemas.openxmlformats.org/officeDocument/2006/relationships/hyperlink" Target="http://pbs.twimg.com/profile_images/887322740910428161/rUW9iMUg_normal.jpg" TargetMode="External" /><Relationship Id="rId288" Type="http://schemas.openxmlformats.org/officeDocument/2006/relationships/hyperlink" Target="http://pbs.twimg.com/profile_images/561124687661375489/Lq8iClBa_normal.png" TargetMode="External" /><Relationship Id="rId289" Type="http://schemas.openxmlformats.org/officeDocument/2006/relationships/hyperlink" Target="http://pbs.twimg.com/profile_images/1051840450070437889/W9dbtZKh_normal.jpg" TargetMode="External" /><Relationship Id="rId290" Type="http://schemas.openxmlformats.org/officeDocument/2006/relationships/hyperlink" Target="http://pbs.twimg.com/profile_images/522033127170908161/su39KEKc_normal.png" TargetMode="External" /><Relationship Id="rId291" Type="http://schemas.openxmlformats.org/officeDocument/2006/relationships/hyperlink" Target="http://pbs.twimg.com/profile_images/1349191374/jimmy_asics_normal.jpg" TargetMode="External" /><Relationship Id="rId292" Type="http://schemas.openxmlformats.org/officeDocument/2006/relationships/hyperlink" Target="http://pbs.twimg.com/profile_images/1004845157714255873/Ct4GfN-2_normal.jpg" TargetMode="External" /><Relationship Id="rId293" Type="http://schemas.openxmlformats.org/officeDocument/2006/relationships/hyperlink" Target="http://pbs.twimg.com/profile_images/871992024467087360/5qaFE8jn_normal.jpg" TargetMode="External" /><Relationship Id="rId294" Type="http://schemas.openxmlformats.org/officeDocument/2006/relationships/hyperlink" Target="http://pbs.twimg.com/profile_images/734879173919969280/7IQUZSVF_normal.jpg" TargetMode="External" /><Relationship Id="rId295" Type="http://schemas.openxmlformats.org/officeDocument/2006/relationships/hyperlink" Target="http://pbs.twimg.com/profile_images/1010325204529119233/1mfE4BKL_normal.jpg" TargetMode="External" /><Relationship Id="rId296" Type="http://schemas.openxmlformats.org/officeDocument/2006/relationships/hyperlink" Target="http://pbs.twimg.com/profile_images/758907428301701121/Zb-znIHW_normal.jpg" TargetMode="External" /><Relationship Id="rId297" Type="http://schemas.openxmlformats.org/officeDocument/2006/relationships/hyperlink" Target="http://pbs.twimg.com/profile_images/791712742163877889/MwO0akWe_normal.jpg" TargetMode="External" /><Relationship Id="rId298" Type="http://schemas.openxmlformats.org/officeDocument/2006/relationships/hyperlink" Target="http://pbs.twimg.com/profile_images/949260765806067712/ySLPh3or_normal.jpg" TargetMode="External" /><Relationship Id="rId299" Type="http://schemas.openxmlformats.org/officeDocument/2006/relationships/hyperlink" Target="http://pbs.twimg.com/profile_images/112457876/fishfoodlogo_normal.jpg" TargetMode="External" /><Relationship Id="rId300" Type="http://schemas.openxmlformats.org/officeDocument/2006/relationships/hyperlink" Target="http://pbs.twimg.com/profile_images/971147183977189376/pS7JkUaw_normal.jpg" TargetMode="External" /><Relationship Id="rId301" Type="http://schemas.openxmlformats.org/officeDocument/2006/relationships/hyperlink" Target="http://pbs.twimg.com/profile_images/1049831100/kix0a_normal.jpg" TargetMode="External" /><Relationship Id="rId302" Type="http://schemas.openxmlformats.org/officeDocument/2006/relationships/hyperlink" Target="https://twitter.com/mmataxman" TargetMode="External" /><Relationship Id="rId303" Type="http://schemas.openxmlformats.org/officeDocument/2006/relationships/hyperlink" Target="https://twitter.com/skvi_official" TargetMode="External" /><Relationship Id="rId304" Type="http://schemas.openxmlformats.org/officeDocument/2006/relationships/hyperlink" Target="https://twitter.com/virusintl" TargetMode="External" /><Relationship Id="rId305" Type="http://schemas.openxmlformats.org/officeDocument/2006/relationships/hyperlink" Target="https://twitter.com/defendhawaii" TargetMode="External" /><Relationship Id="rId306" Type="http://schemas.openxmlformats.org/officeDocument/2006/relationships/hyperlink" Target="https://twitter.com/defensesoap" TargetMode="External" /><Relationship Id="rId307" Type="http://schemas.openxmlformats.org/officeDocument/2006/relationships/hyperlink" Target="https://twitter.com/gfuelenergy" TargetMode="External" /><Relationship Id="rId308" Type="http://schemas.openxmlformats.org/officeDocument/2006/relationships/hyperlink" Target="https://twitter.com/lastsamuraiufc" TargetMode="External" /><Relationship Id="rId309" Type="http://schemas.openxmlformats.org/officeDocument/2006/relationships/hyperlink" Target="https://twitter.com/tracywh96168104" TargetMode="External" /><Relationship Id="rId310" Type="http://schemas.openxmlformats.org/officeDocument/2006/relationships/hyperlink" Target="https://twitter.com/mslynnchen" TargetMode="External" /><Relationship Id="rId311" Type="http://schemas.openxmlformats.org/officeDocument/2006/relationships/hyperlink" Target="https://twitter.com/milkandeggscom" TargetMode="External" /><Relationship Id="rId312" Type="http://schemas.openxmlformats.org/officeDocument/2006/relationships/hyperlink" Target="https://twitter.com/livingwithlyn" TargetMode="External" /><Relationship Id="rId313" Type="http://schemas.openxmlformats.org/officeDocument/2006/relationships/hyperlink" Target="https://twitter.com/tintinbeligan" TargetMode="External" /><Relationship Id="rId314" Type="http://schemas.openxmlformats.org/officeDocument/2006/relationships/hyperlink" Target="https://twitter.com/livefirerepublc" TargetMode="External" /><Relationship Id="rId315" Type="http://schemas.openxmlformats.org/officeDocument/2006/relationships/hyperlink" Target="https://twitter.com/soseductiff" TargetMode="External" /><Relationship Id="rId316" Type="http://schemas.openxmlformats.org/officeDocument/2006/relationships/hyperlink" Target="https://twitter.com/christinacucina" TargetMode="External" /><Relationship Id="rId317" Type="http://schemas.openxmlformats.org/officeDocument/2006/relationships/hyperlink" Target="https://twitter.com/miggylovesfood" TargetMode="External" /><Relationship Id="rId318" Type="http://schemas.openxmlformats.org/officeDocument/2006/relationships/hyperlink" Target="https://twitter.com/grimydiapers" TargetMode="External" /><Relationship Id="rId319" Type="http://schemas.openxmlformats.org/officeDocument/2006/relationships/hyperlink" Target="https://twitter.com/powerlevelpro" TargetMode="External" /><Relationship Id="rId320" Type="http://schemas.openxmlformats.org/officeDocument/2006/relationships/hyperlink" Target="https://twitter.com/geekyglamorous" TargetMode="External" /><Relationship Id="rId321" Type="http://schemas.openxmlformats.org/officeDocument/2006/relationships/hyperlink" Target="https://twitter.com/forkinaussiepie" TargetMode="External" /><Relationship Id="rId322" Type="http://schemas.openxmlformats.org/officeDocument/2006/relationships/hyperlink" Target="https://twitter.com/naturalysweetrd" TargetMode="External" /><Relationship Id="rId323" Type="http://schemas.openxmlformats.org/officeDocument/2006/relationships/hyperlink" Target="https://twitter.com/ketofyme" TargetMode="External" /><Relationship Id="rId324" Type="http://schemas.openxmlformats.org/officeDocument/2006/relationships/hyperlink" Target="https://twitter.com/matchalove" TargetMode="External" /><Relationship Id="rId325" Type="http://schemas.openxmlformats.org/officeDocument/2006/relationships/hyperlink" Target="https://twitter.com/wendys" TargetMode="External" /><Relationship Id="rId326" Type="http://schemas.openxmlformats.org/officeDocument/2006/relationships/hyperlink" Target="https://twitter.com/curiousjoi" TargetMode="External" /><Relationship Id="rId327" Type="http://schemas.openxmlformats.org/officeDocument/2006/relationships/hyperlink" Target="https://twitter.com/yumewarlock" TargetMode="External" /><Relationship Id="rId328" Type="http://schemas.openxmlformats.org/officeDocument/2006/relationships/hyperlink" Target="https://twitter.com/thomasgouard" TargetMode="External" /><Relationship Id="rId329" Type="http://schemas.openxmlformats.org/officeDocument/2006/relationships/hyperlink" Target="https://twitter.com/irongirlnadia" TargetMode="External" /><Relationship Id="rId330" Type="http://schemas.openxmlformats.org/officeDocument/2006/relationships/hyperlink" Target="https://twitter.com/la_foodiegirl" TargetMode="External" /><Relationship Id="rId331" Type="http://schemas.openxmlformats.org/officeDocument/2006/relationships/hyperlink" Target="https://twitter.com/hsuerica" TargetMode="External" /><Relationship Id="rId332" Type="http://schemas.openxmlformats.org/officeDocument/2006/relationships/hyperlink" Target="https://twitter.com/basiqqbaguette" TargetMode="External" /><Relationship Id="rId333" Type="http://schemas.openxmlformats.org/officeDocument/2006/relationships/hyperlink" Target="https://twitter.com/carlasnuggs" TargetMode="External" /><Relationship Id="rId334" Type="http://schemas.openxmlformats.org/officeDocument/2006/relationships/hyperlink" Target="https://twitter.com/hdaabsh" TargetMode="External" /><Relationship Id="rId335" Type="http://schemas.openxmlformats.org/officeDocument/2006/relationships/hyperlink" Target="https://twitter.com/occomestibles" TargetMode="External" /><Relationship Id="rId336" Type="http://schemas.openxmlformats.org/officeDocument/2006/relationships/hyperlink" Target="https://twitter.com/717njvkwuy0pbu3" TargetMode="External" /><Relationship Id="rId337" Type="http://schemas.openxmlformats.org/officeDocument/2006/relationships/hyperlink" Target="https://twitter.com/amandalauren" TargetMode="External" /><Relationship Id="rId338" Type="http://schemas.openxmlformats.org/officeDocument/2006/relationships/hyperlink" Target="https://twitter.com/thequestforit" TargetMode="External" /><Relationship Id="rId339" Type="http://schemas.openxmlformats.org/officeDocument/2006/relationships/hyperlink" Target="https://twitter.com/magees" TargetMode="External" /><Relationship Id="rId340" Type="http://schemas.openxmlformats.org/officeDocument/2006/relationships/hyperlink" Target="https://twitter.com/drchibilee" TargetMode="External" /><Relationship Id="rId341" Type="http://schemas.openxmlformats.org/officeDocument/2006/relationships/hyperlink" Target="https://twitter.com/karen4the19" TargetMode="External" /><Relationship Id="rId342" Type="http://schemas.openxmlformats.org/officeDocument/2006/relationships/hyperlink" Target="https://twitter.com/danmagro" TargetMode="External" /><Relationship Id="rId343" Type="http://schemas.openxmlformats.org/officeDocument/2006/relationships/hyperlink" Target="https://twitter.com/hermanbecker7" TargetMode="External" /><Relationship Id="rId344" Type="http://schemas.openxmlformats.org/officeDocument/2006/relationships/hyperlink" Target="https://twitter.com/ogroshybaby" TargetMode="External" /><Relationship Id="rId345" Type="http://schemas.openxmlformats.org/officeDocument/2006/relationships/hyperlink" Target="https://twitter.com/vegoutla" TargetMode="External" /><Relationship Id="rId346" Type="http://schemas.openxmlformats.org/officeDocument/2006/relationships/hyperlink" Target="https://twitter.com/sjmx_" TargetMode="External" /><Relationship Id="rId347" Type="http://schemas.openxmlformats.org/officeDocument/2006/relationships/hyperlink" Target="https://twitter.com/honey" TargetMode="External" /><Relationship Id="rId348" Type="http://schemas.openxmlformats.org/officeDocument/2006/relationships/hyperlink" Target="https://twitter.com/bubbajenkinsmma" TargetMode="External" /><Relationship Id="rId349" Type="http://schemas.openxmlformats.org/officeDocument/2006/relationships/hyperlink" Target="https://twitter.com/styleandsociety" TargetMode="External" /><Relationship Id="rId350" Type="http://schemas.openxmlformats.org/officeDocument/2006/relationships/hyperlink" Target="https://twitter.com/missmisschelle" TargetMode="External" /><Relationship Id="rId351" Type="http://schemas.openxmlformats.org/officeDocument/2006/relationships/hyperlink" Target="https://twitter.com/thackernyc" TargetMode="External" /><Relationship Id="rId352" Type="http://schemas.openxmlformats.org/officeDocument/2006/relationships/hyperlink" Target="https://twitter.com/adineaway" TargetMode="External" /><Relationship Id="rId353" Type="http://schemas.openxmlformats.org/officeDocument/2006/relationships/hyperlink" Target="https://twitter.com/researchmrx" TargetMode="External" /><Relationship Id="rId354" Type="http://schemas.openxmlformats.org/officeDocument/2006/relationships/hyperlink" Target="https://twitter.com/kristincruz" TargetMode="External" /><Relationship Id="rId355" Type="http://schemas.openxmlformats.org/officeDocument/2006/relationships/hyperlink" Target="https://twitter.com/mishinvalya" TargetMode="External" /><Relationship Id="rId356" Type="http://schemas.openxmlformats.org/officeDocument/2006/relationships/hyperlink" Target="https://twitter.com/alexperezmma" TargetMode="External" /><Relationship Id="rId357" Type="http://schemas.openxmlformats.org/officeDocument/2006/relationships/hyperlink" Target="https://twitter.com/fcconditioning" TargetMode="External" /><Relationship Id="rId358" Type="http://schemas.openxmlformats.org/officeDocument/2006/relationships/hyperlink" Target="https://twitter.com/teamoyama" TargetMode="External" /><Relationship Id="rId359" Type="http://schemas.openxmlformats.org/officeDocument/2006/relationships/hyperlink" Target="https://twitter.com/drinkdripdrop" TargetMode="External" /><Relationship Id="rId360" Type="http://schemas.openxmlformats.org/officeDocument/2006/relationships/hyperlink" Target="https://twitter.com/stryvebiltong" TargetMode="External" /><Relationship Id="rId361" Type="http://schemas.openxmlformats.org/officeDocument/2006/relationships/hyperlink" Target="https://twitter.com/vital4u" TargetMode="External" /><Relationship Id="rId362" Type="http://schemas.openxmlformats.org/officeDocument/2006/relationships/hyperlink" Target="https://twitter.com/hinsonsaburo" TargetMode="External" /><Relationship Id="rId363" Type="http://schemas.openxmlformats.org/officeDocument/2006/relationships/hyperlink" Target="https://twitter.com/breadlounge" TargetMode="External" /><Relationship Id="rId364" Type="http://schemas.openxmlformats.org/officeDocument/2006/relationships/hyperlink" Target="https://twitter.com/letmeeatcake" TargetMode="External" /><Relationship Id="rId365" Type="http://schemas.openxmlformats.org/officeDocument/2006/relationships/hyperlink" Target="https://twitter.com/zandrya01" TargetMode="External" /><Relationship Id="rId366" Type="http://schemas.openxmlformats.org/officeDocument/2006/relationships/hyperlink" Target="https://twitter.com/kimlaiyingling" TargetMode="External" /><Relationship Id="rId367" Type="http://schemas.openxmlformats.org/officeDocument/2006/relationships/hyperlink" Target="https://twitter.com/chitoveraufc" TargetMode="External" /><Relationship Id="rId368" Type="http://schemas.openxmlformats.org/officeDocument/2006/relationships/hyperlink" Target="https://twitter.com/food_for_life" TargetMode="External" /><Relationship Id="rId369" Type="http://schemas.openxmlformats.org/officeDocument/2006/relationships/hyperlink" Target="https://twitter.com/francisazul90" TargetMode="External" /><Relationship Id="rId370" Type="http://schemas.openxmlformats.org/officeDocument/2006/relationships/hyperlink" Target="https://twitter.com/tanayastable" TargetMode="External" /><Relationship Id="rId371" Type="http://schemas.openxmlformats.org/officeDocument/2006/relationships/hyperlink" Target="https://twitter.com/duvergermacaron" TargetMode="External" /><Relationship Id="rId372" Type="http://schemas.openxmlformats.org/officeDocument/2006/relationships/hyperlink" Target="https://twitter.com/theterphouse" TargetMode="External" /><Relationship Id="rId373" Type="http://schemas.openxmlformats.org/officeDocument/2006/relationships/hyperlink" Target="https://twitter.com/teamratpack" TargetMode="External" /><Relationship Id="rId374" Type="http://schemas.openxmlformats.org/officeDocument/2006/relationships/hyperlink" Target="https://twitter.com/sal_triolo" TargetMode="External" /><Relationship Id="rId375" Type="http://schemas.openxmlformats.org/officeDocument/2006/relationships/hyperlink" Target="https://twitter.com/ocfightdocs" TargetMode="External" /><Relationship Id="rId376" Type="http://schemas.openxmlformats.org/officeDocument/2006/relationships/hyperlink" Target="https://twitter.com/iridiumsports" TargetMode="External" /><Relationship Id="rId377" Type="http://schemas.openxmlformats.org/officeDocument/2006/relationships/hyperlink" Target="https://twitter.com/venumfight" TargetMode="External" /><Relationship Id="rId378" Type="http://schemas.openxmlformats.org/officeDocument/2006/relationships/hyperlink" Target="https://twitter.com/asics" TargetMode="External" /><Relationship Id="rId379" Type="http://schemas.openxmlformats.org/officeDocument/2006/relationships/hyperlink" Target="https://twitter.com/breadbar_la" TargetMode="External" /><Relationship Id="rId380" Type="http://schemas.openxmlformats.org/officeDocument/2006/relationships/hyperlink" Target="https://twitter.com/andrewchg" TargetMode="External" /><Relationship Id="rId381" Type="http://schemas.openxmlformats.org/officeDocument/2006/relationships/hyperlink" Target="https://twitter.com/beyondmeat" TargetMode="External" /><Relationship Id="rId382" Type="http://schemas.openxmlformats.org/officeDocument/2006/relationships/hyperlink" Target="https://twitter.com/harmlessharvest" TargetMode="External" /><Relationship Id="rId383" Type="http://schemas.openxmlformats.org/officeDocument/2006/relationships/hyperlink" Target="https://twitter.com/drinksolti" TargetMode="External" /><Relationship Id="rId384" Type="http://schemas.openxmlformats.org/officeDocument/2006/relationships/hyperlink" Target="https://twitter.com/hannahcormier_" TargetMode="External" /><Relationship Id="rId385" Type="http://schemas.openxmlformats.org/officeDocument/2006/relationships/hyperlink" Target="https://twitter.com/farm_machinery_" TargetMode="External" /><Relationship Id="rId386" Type="http://schemas.openxmlformats.org/officeDocument/2006/relationships/hyperlink" Target="https://twitter.com/lilfishfoodie" TargetMode="External" /><Relationship Id="rId387" Type="http://schemas.openxmlformats.org/officeDocument/2006/relationships/hyperlink" Target="https://twitter.com/wanderabode" TargetMode="External" /><Relationship Id="rId388" Type="http://schemas.openxmlformats.org/officeDocument/2006/relationships/hyperlink" Target="https://twitter.com/asicsa" TargetMode="External" /><Relationship Id="rId389" Type="http://schemas.openxmlformats.org/officeDocument/2006/relationships/comments" Target="../comments2.xml" /><Relationship Id="rId390" Type="http://schemas.openxmlformats.org/officeDocument/2006/relationships/vmlDrawing" Target="../drawings/vmlDrawing2.vml" /><Relationship Id="rId391" Type="http://schemas.openxmlformats.org/officeDocument/2006/relationships/table" Target="../tables/table2.xml" /><Relationship Id="rId39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milkandeggs.com/" TargetMode="External" /><Relationship Id="rId2" Type="http://schemas.openxmlformats.org/officeDocument/2006/relationships/hyperlink" Target="https://milkandeggs.com/collections/vegan" TargetMode="External" /><Relationship Id="rId3" Type="http://schemas.openxmlformats.org/officeDocument/2006/relationships/hyperlink" Target="https://twitter.com/i/web/status/1086422723121827840" TargetMode="External" /><Relationship Id="rId4" Type="http://schemas.openxmlformats.org/officeDocument/2006/relationships/hyperlink" Target="https://twitter.com/i/web/status/1086405181841915904" TargetMode="External" /><Relationship Id="rId5" Type="http://schemas.openxmlformats.org/officeDocument/2006/relationships/hyperlink" Target="https://twitter.com/i/web/status/1086066111798480898" TargetMode="External" /><Relationship Id="rId6" Type="http://schemas.openxmlformats.org/officeDocument/2006/relationships/hyperlink" Target="https://twitter.com/i/web/status/1085634733780975628" TargetMode="External" /><Relationship Id="rId7" Type="http://schemas.openxmlformats.org/officeDocument/2006/relationships/hyperlink" Target="https://milkandeggs.com/?smile_referral_code=MHCOxY26&amp;st_intent=st%3Areferrals%3Acustomer-offers%3AMHCOxY26&amp;utm_campaign=smileio_referrals&amp;utm_medium=referral_url" TargetMode="External" /><Relationship Id="rId8" Type="http://schemas.openxmlformats.org/officeDocument/2006/relationships/hyperlink" Target="https://instagram.com/milkandeggscom" TargetMode="External" /><Relationship Id="rId9" Type="http://schemas.openxmlformats.org/officeDocument/2006/relationships/hyperlink" Target="https://milkandeggs.com/pages/search-results-page?q=harmless+harvest" TargetMode="External" /><Relationship Id="rId10" Type="http://schemas.openxmlformats.org/officeDocument/2006/relationships/hyperlink" Target="https://twitter.com/i/web/status/1083816153775030272" TargetMode="External" /><Relationship Id="rId11" Type="http://schemas.openxmlformats.org/officeDocument/2006/relationships/hyperlink" Target="https://milkandeggs.com/" TargetMode="External" /><Relationship Id="rId12" Type="http://schemas.openxmlformats.org/officeDocument/2006/relationships/hyperlink" Target="https://milkandeggs.com/collections/vegan" TargetMode="External" /><Relationship Id="rId13" Type="http://schemas.openxmlformats.org/officeDocument/2006/relationships/hyperlink" Target="https://twitter.com/i/web/status/1086422723121827840" TargetMode="External" /><Relationship Id="rId14" Type="http://schemas.openxmlformats.org/officeDocument/2006/relationships/hyperlink" Target="https://instagram.com/milkandeggscom" TargetMode="External" /><Relationship Id="rId15" Type="http://schemas.openxmlformats.org/officeDocument/2006/relationships/hyperlink" Target="http://milkandeggs.com/?utm_source=social&amp;utm_medium=influencer&amp;utm_campaign=milkandeggscom" TargetMode="External" /><Relationship Id="rId16" Type="http://schemas.openxmlformats.org/officeDocument/2006/relationships/hyperlink" Target="https://milkandeggs.com/products/organic-cleanse-fruit-and-veggie-12-lb-box" TargetMode="External" /><Relationship Id="rId17" Type="http://schemas.openxmlformats.org/officeDocument/2006/relationships/hyperlink" Target="https://twitter.com/i/web/status/1084510557514940417" TargetMode="External" /><Relationship Id="rId18" Type="http://schemas.openxmlformats.org/officeDocument/2006/relationships/hyperlink" Target="https://twitter.com/i/web/status/1084933399880630272" TargetMode="External" /><Relationship Id="rId19" Type="http://schemas.openxmlformats.org/officeDocument/2006/relationships/hyperlink" Target="https://twitter.com/i/web/status/1085341019216990208" TargetMode="External" /><Relationship Id="rId20" Type="http://schemas.openxmlformats.org/officeDocument/2006/relationships/hyperlink" Target="https://twitter.com/i/web/status/1086050710192615424" TargetMode="External" /><Relationship Id="rId21" Type="http://schemas.openxmlformats.org/officeDocument/2006/relationships/hyperlink" Target="https://twitter.com/i/web/status/1085956095439486977" TargetMode="External" /><Relationship Id="rId22" Type="http://schemas.openxmlformats.org/officeDocument/2006/relationships/hyperlink" Target="https://twitter.com/i/web/status/1084998549320990722" TargetMode="External" /><Relationship Id="rId23" Type="http://schemas.openxmlformats.org/officeDocument/2006/relationships/hyperlink" Target="https://www.instagram.com/p/BsT18oFnG-Q/?utm_source=ig_twitter_share&amp;igshid=1jxxqw0bz5x5m" TargetMode="External" /><Relationship Id="rId24" Type="http://schemas.openxmlformats.org/officeDocument/2006/relationships/hyperlink" Target="https://twitter.com/i/web/status/1086012834209660928" TargetMode="External" /><Relationship Id="rId25" Type="http://schemas.openxmlformats.org/officeDocument/2006/relationships/hyperlink" Target="https://www.instagram.com/p/BsyStR_g_Ur/?utm_source=ig_twitter_share&amp;igshid=1qpxtyq9e9fn5" TargetMode="External" /><Relationship Id="rId26" Type="http://schemas.openxmlformats.org/officeDocument/2006/relationships/hyperlink" Target="https://twitter.com/i/web/status/1085990451365187585" TargetMode="External" /><Relationship Id="rId27" Type="http://schemas.openxmlformats.org/officeDocument/2006/relationships/hyperlink" Target="https://twitter.com/i/web/status/1085773555332235264" TargetMode="External" /><Relationship Id="rId28" Type="http://schemas.openxmlformats.org/officeDocument/2006/relationships/hyperlink" Target="https://www.instagram.com/p/BsW1i0RgHBE/?utm_source=ig_twitter_share&amp;igshid=1a04ous9i1o63" TargetMode="External" /><Relationship Id="rId29" Type="http://schemas.openxmlformats.org/officeDocument/2006/relationships/hyperlink" Target="https://www.instagram.com/p/BsZHBESAlHR/?utm_source=ig_twitter_share&amp;igshid=6ktau19ksfcd" TargetMode="External" /><Relationship Id="rId30" Type="http://schemas.openxmlformats.org/officeDocument/2006/relationships/hyperlink" Target="http://www.missmisschelle.com/blog/2019/1/15/healthy-recipes-for-a-healthy-lifestyle" TargetMode="External" /><Relationship Id="rId31" Type="http://schemas.openxmlformats.org/officeDocument/2006/relationships/hyperlink" Target="https://twitter.com/i/web/status/1085258234934378496" TargetMode="Externa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1417</v>
      </c>
      <c r="BB2" s="13" t="s">
        <v>1446</v>
      </c>
      <c r="BC2" s="13" t="s">
        <v>1447</v>
      </c>
      <c r="BD2" s="117" t="s">
        <v>2052</v>
      </c>
      <c r="BE2" s="117" t="s">
        <v>2053</v>
      </c>
      <c r="BF2" s="117" t="s">
        <v>2054</v>
      </c>
      <c r="BG2" s="117" t="s">
        <v>2055</v>
      </c>
      <c r="BH2" s="117" t="s">
        <v>2056</v>
      </c>
      <c r="BI2" s="117" t="s">
        <v>2057</v>
      </c>
      <c r="BJ2" s="117" t="s">
        <v>2058</v>
      </c>
      <c r="BK2" s="117" t="s">
        <v>2059</v>
      </c>
      <c r="BL2" s="117" t="s">
        <v>2060</v>
      </c>
    </row>
    <row r="3" spans="1:64" ht="15" customHeight="1">
      <c r="A3" s="64" t="s">
        <v>212</v>
      </c>
      <c r="B3" s="64" t="s">
        <v>265</v>
      </c>
      <c r="C3" s="65" t="s">
        <v>2107</v>
      </c>
      <c r="D3" s="66">
        <v>3</v>
      </c>
      <c r="E3" s="67" t="s">
        <v>132</v>
      </c>
      <c r="F3" s="68">
        <v>35</v>
      </c>
      <c r="G3" s="65"/>
      <c r="H3" s="69"/>
      <c r="I3" s="70"/>
      <c r="J3" s="70"/>
      <c r="K3" s="34" t="s">
        <v>65</v>
      </c>
      <c r="L3" s="71">
        <v>3</v>
      </c>
      <c r="M3" s="71"/>
      <c r="N3" s="72"/>
      <c r="O3" s="78" t="s">
        <v>298</v>
      </c>
      <c r="P3" s="80">
        <v>43470.75837962963</v>
      </c>
      <c r="Q3" s="78" t="s">
        <v>300</v>
      </c>
      <c r="R3" s="78"/>
      <c r="S3" s="78"/>
      <c r="T3" s="78"/>
      <c r="U3" s="78"/>
      <c r="V3" s="83" t="s">
        <v>493</v>
      </c>
      <c r="W3" s="80">
        <v>43470.75837962963</v>
      </c>
      <c r="X3" s="83" t="s">
        <v>535</v>
      </c>
      <c r="Y3" s="78"/>
      <c r="Z3" s="78"/>
      <c r="AA3" s="84" t="s">
        <v>623</v>
      </c>
      <c r="AB3" s="78"/>
      <c r="AC3" s="78" t="b">
        <v>0</v>
      </c>
      <c r="AD3" s="78">
        <v>0</v>
      </c>
      <c r="AE3" s="84" t="s">
        <v>713</v>
      </c>
      <c r="AF3" s="78" t="b">
        <v>0</v>
      </c>
      <c r="AG3" s="78" t="s">
        <v>724</v>
      </c>
      <c r="AH3" s="78"/>
      <c r="AI3" s="84" t="s">
        <v>713</v>
      </c>
      <c r="AJ3" s="78" t="b">
        <v>0</v>
      </c>
      <c r="AK3" s="78">
        <v>2</v>
      </c>
      <c r="AL3" s="84" t="s">
        <v>684</v>
      </c>
      <c r="AM3" s="78" t="s">
        <v>727</v>
      </c>
      <c r="AN3" s="78" t="b">
        <v>0</v>
      </c>
      <c r="AO3" s="84" t="s">
        <v>684</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266</v>
      </c>
      <c r="C4" s="65" t="s">
        <v>2107</v>
      </c>
      <c r="D4" s="66">
        <v>3</v>
      </c>
      <c r="E4" s="67" t="s">
        <v>132</v>
      </c>
      <c r="F4" s="68">
        <v>35</v>
      </c>
      <c r="G4" s="65"/>
      <c r="H4" s="69"/>
      <c r="I4" s="70"/>
      <c r="J4" s="70"/>
      <c r="K4" s="34" t="s">
        <v>65</v>
      </c>
      <c r="L4" s="77">
        <v>4</v>
      </c>
      <c r="M4" s="77"/>
      <c r="N4" s="72"/>
      <c r="O4" s="79" t="s">
        <v>298</v>
      </c>
      <c r="P4" s="81">
        <v>43470.75837962963</v>
      </c>
      <c r="Q4" s="79" t="s">
        <v>300</v>
      </c>
      <c r="R4" s="79"/>
      <c r="S4" s="79"/>
      <c r="T4" s="79"/>
      <c r="U4" s="79"/>
      <c r="V4" s="82" t="s">
        <v>493</v>
      </c>
      <c r="W4" s="81">
        <v>43470.75837962963</v>
      </c>
      <c r="X4" s="82" t="s">
        <v>535</v>
      </c>
      <c r="Y4" s="79"/>
      <c r="Z4" s="79"/>
      <c r="AA4" s="85" t="s">
        <v>623</v>
      </c>
      <c r="AB4" s="79"/>
      <c r="AC4" s="79" t="b">
        <v>0</v>
      </c>
      <c r="AD4" s="79">
        <v>0</v>
      </c>
      <c r="AE4" s="85" t="s">
        <v>713</v>
      </c>
      <c r="AF4" s="79" t="b">
        <v>0</v>
      </c>
      <c r="AG4" s="79" t="s">
        <v>724</v>
      </c>
      <c r="AH4" s="79"/>
      <c r="AI4" s="85" t="s">
        <v>713</v>
      </c>
      <c r="AJ4" s="79" t="b">
        <v>0</v>
      </c>
      <c r="AK4" s="79">
        <v>2</v>
      </c>
      <c r="AL4" s="85" t="s">
        <v>684</v>
      </c>
      <c r="AM4" s="79" t="s">
        <v>727</v>
      </c>
      <c r="AN4" s="79" t="b">
        <v>0</v>
      </c>
      <c r="AO4" s="85" t="s">
        <v>684</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267</v>
      </c>
      <c r="C5" s="65" t="s">
        <v>2107</v>
      </c>
      <c r="D5" s="66">
        <v>3</v>
      </c>
      <c r="E5" s="67" t="s">
        <v>132</v>
      </c>
      <c r="F5" s="68">
        <v>35</v>
      </c>
      <c r="G5" s="65"/>
      <c r="H5" s="69"/>
      <c r="I5" s="70"/>
      <c r="J5" s="70"/>
      <c r="K5" s="34" t="s">
        <v>65</v>
      </c>
      <c r="L5" s="77">
        <v>5</v>
      </c>
      <c r="M5" s="77"/>
      <c r="N5" s="72"/>
      <c r="O5" s="79" t="s">
        <v>298</v>
      </c>
      <c r="P5" s="81">
        <v>43470.75837962963</v>
      </c>
      <c r="Q5" s="79" t="s">
        <v>300</v>
      </c>
      <c r="R5" s="79"/>
      <c r="S5" s="79"/>
      <c r="T5" s="79"/>
      <c r="U5" s="79"/>
      <c r="V5" s="82" t="s">
        <v>493</v>
      </c>
      <c r="W5" s="81">
        <v>43470.75837962963</v>
      </c>
      <c r="X5" s="82" t="s">
        <v>535</v>
      </c>
      <c r="Y5" s="79"/>
      <c r="Z5" s="79"/>
      <c r="AA5" s="85" t="s">
        <v>623</v>
      </c>
      <c r="AB5" s="79"/>
      <c r="AC5" s="79" t="b">
        <v>0</v>
      </c>
      <c r="AD5" s="79">
        <v>0</v>
      </c>
      <c r="AE5" s="85" t="s">
        <v>713</v>
      </c>
      <c r="AF5" s="79" t="b">
        <v>0</v>
      </c>
      <c r="AG5" s="79" t="s">
        <v>724</v>
      </c>
      <c r="AH5" s="79"/>
      <c r="AI5" s="85" t="s">
        <v>713</v>
      </c>
      <c r="AJ5" s="79" t="b">
        <v>0</v>
      </c>
      <c r="AK5" s="79">
        <v>2</v>
      </c>
      <c r="AL5" s="85" t="s">
        <v>684</v>
      </c>
      <c r="AM5" s="79" t="s">
        <v>727</v>
      </c>
      <c r="AN5" s="79" t="b">
        <v>0</v>
      </c>
      <c r="AO5" s="85" t="s">
        <v>684</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212</v>
      </c>
      <c r="B6" s="64" t="s">
        <v>268</v>
      </c>
      <c r="C6" s="65" t="s">
        <v>2107</v>
      </c>
      <c r="D6" s="66">
        <v>3</v>
      </c>
      <c r="E6" s="67" t="s">
        <v>132</v>
      </c>
      <c r="F6" s="68">
        <v>35</v>
      </c>
      <c r="G6" s="65"/>
      <c r="H6" s="69"/>
      <c r="I6" s="70"/>
      <c r="J6" s="70"/>
      <c r="K6" s="34" t="s">
        <v>65</v>
      </c>
      <c r="L6" s="77">
        <v>6</v>
      </c>
      <c r="M6" s="77"/>
      <c r="N6" s="72"/>
      <c r="O6" s="79" t="s">
        <v>298</v>
      </c>
      <c r="P6" s="81">
        <v>43470.75837962963</v>
      </c>
      <c r="Q6" s="79" t="s">
        <v>300</v>
      </c>
      <c r="R6" s="79"/>
      <c r="S6" s="79"/>
      <c r="T6" s="79"/>
      <c r="U6" s="79"/>
      <c r="V6" s="82" t="s">
        <v>493</v>
      </c>
      <c r="W6" s="81">
        <v>43470.75837962963</v>
      </c>
      <c r="X6" s="82" t="s">
        <v>535</v>
      </c>
      <c r="Y6" s="79"/>
      <c r="Z6" s="79"/>
      <c r="AA6" s="85" t="s">
        <v>623</v>
      </c>
      <c r="AB6" s="79"/>
      <c r="AC6" s="79" t="b">
        <v>0</v>
      </c>
      <c r="AD6" s="79">
        <v>0</v>
      </c>
      <c r="AE6" s="85" t="s">
        <v>713</v>
      </c>
      <c r="AF6" s="79" t="b">
        <v>0</v>
      </c>
      <c r="AG6" s="79" t="s">
        <v>724</v>
      </c>
      <c r="AH6" s="79"/>
      <c r="AI6" s="85" t="s">
        <v>713</v>
      </c>
      <c r="AJ6" s="79" t="b">
        <v>0</v>
      </c>
      <c r="AK6" s="79">
        <v>2</v>
      </c>
      <c r="AL6" s="85" t="s">
        <v>684</v>
      </c>
      <c r="AM6" s="79" t="s">
        <v>727</v>
      </c>
      <c r="AN6" s="79" t="b">
        <v>0</v>
      </c>
      <c r="AO6" s="85" t="s">
        <v>684</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212</v>
      </c>
      <c r="B7" s="64" t="s">
        <v>269</v>
      </c>
      <c r="C7" s="65" t="s">
        <v>2107</v>
      </c>
      <c r="D7" s="66">
        <v>3</v>
      </c>
      <c r="E7" s="67" t="s">
        <v>132</v>
      </c>
      <c r="F7" s="68">
        <v>35</v>
      </c>
      <c r="G7" s="65"/>
      <c r="H7" s="69"/>
      <c r="I7" s="70"/>
      <c r="J7" s="70"/>
      <c r="K7" s="34" t="s">
        <v>65</v>
      </c>
      <c r="L7" s="77">
        <v>7</v>
      </c>
      <c r="M7" s="77"/>
      <c r="N7" s="72"/>
      <c r="O7" s="79" t="s">
        <v>298</v>
      </c>
      <c r="P7" s="81">
        <v>43470.75837962963</v>
      </c>
      <c r="Q7" s="79" t="s">
        <v>300</v>
      </c>
      <c r="R7" s="79"/>
      <c r="S7" s="79"/>
      <c r="T7" s="79"/>
      <c r="U7" s="79"/>
      <c r="V7" s="82" t="s">
        <v>493</v>
      </c>
      <c r="W7" s="81">
        <v>43470.75837962963</v>
      </c>
      <c r="X7" s="82" t="s">
        <v>535</v>
      </c>
      <c r="Y7" s="79"/>
      <c r="Z7" s="79"/>
      <c r="AA7" s="85" t="s">
        <v>623</v>
      </c>
      <c r="AB7" s="79"/>
      <c r="AC7" s="79" t="b">
        <v>0</v>
      </c>
      <c r="AD7" s="79">
        <v>0</v>
      </c>
      <c r="AE7" s="85" t="s">
        <v>713</v>
      </c>
      <c r="AF7" s="79" t="b">
        <v>0</v>
      </c>
      <c r="AG7" s="79" t="s">
        <v>724</v>
      </c>
      <c r="AH7" s="79"/>
      <c r="AI7" s="85" t="s">
        <v>713</v>
      </c>
      <c r="AJ7" s="79" t="b">
        <v>0</v>
      </c>
      <c r="AK7" s="79">
        <v>2</v>
      </c>
      <c r="AL7" s="85" t="s">
        <v>684</v>
      </c>
      <c r="AM7" s="79" t="s">
        <v>727</v>
      </c>
      <c r="AN7" s="79" t="b">
        <v>0</v>
      </c>
      <c r="AO7" s="85" t="s">
        <v>684</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212</v>
      </c>
      <c r="B8" s="64" t="s">
        <v>260</v>
      </c>
      <c r="C8" s="65" t="s">
        <v>2107</v>
      </c>
      <c r="D8" s="66">
        <v>3</v>
      </c>
      <c r="E8" s="67" t="s">
        <v>132</v>
      </c>
      <c r="F8" s="68">
        <v>35</v>
      </c>
      <c r="G8" s="65"/>
      <c r="H8" s="69"/>
      <c r="I8" s="70"/>
      <c r="J8" s="70"/>
      <c r="K8" s="34" t="s">
        <v>65</v>
      </c>
      <c r="L8" s="77">
        <v>8</v>
      </c>
      <c r="M8" s="77"/>
      <c r="N8" s="72"/>
      <c r="O8" s="79" t="s">
        <v>298</v>
      </c>
      <c r="P8" s="81">
        <v>43470.75837962963</v>
      </c>
      <c r="Q8" s="79" t="s">
        <v>300</v>
      </c>
      <c r="R8" s="79"/>
      <c r="S8" s="79"/>
      <c r="T8" s="79"/>
      <c r="U8" s="79"/>
      <c r="V8" s="82" t="s">
        <v>493</v>
      </c>
      <c r="W8" s="81">
        <v>43470.75837962963</v>
      </c>
      <c r="X8" s="82" t="s">
        <v>535</v>
      </c>
      <c r="Y8" s="79"/>
      <c r="Z8" s="79"/>
      <c r="AA8" s="85" t="s">
        <v>623</v>
      </c>
      <c r="AB8" s="79"/>
      <c r="AC8" s="79" t="b">
        <v>0</v>
      </c>
      <c r="AD8" s="79">
        <v>0</v>
      </c>
      <c r="AE8" s="85" t="s">
        <v>713</v>
      </c>
      <c r="AF8" s="79" t="b">
        <v>0</v>
      </c>
      <c r="AG8" s="79" t="s">
        <v>724</v>
      </c>
      <c r="AH8" s="79"/>
      <c r="AI8" s="85" t="s">
        <v>713</v>
      </c>
      <c r="AJ8" s="79" t="b">
        <v>0</v>
      </c>
      <c r="AK8" s="79">
        <v>2</v>
      </c>
      <c r="AL8" s="85" t="s">
        <v>684</v>
      </c>
      <c r="AM8" s="79" t="s">
        <v>727</v>
      </c>
      <c r="AN8" s="79" t="b">
        <v>0</v>
      </c>
      <c r="AO8" s="85" t="s">
        <v>684</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0</v>
      </c>
      <c r="BE8" s="49">
        <v>0</v>
      </c>
      <c r="BF8" s="48">
        <v>0</v>
      </c>
      <c r="BG8" s="49">
        <v>0</v>
      </c>
      <c r="BH8" s="48">
        <v>0</v>
      </c>
      <c r="BI8" s="49">
        <v>0</v>
      </c>
      <c r="BJ8" s="48">
        <v>14</v>
      </c>
      <c r="BK8" s="49">
        <v>100</v>
      </c>
      <c r="BL8" s="48">
        <v>14</v>
      </c>
    </row>
    <row r="9" spans="1:64" ht="15">
      <c r="A9" s="64" t="s">
        <v>213</v>
      </c>
      <c r="B9" s="64" t="s">
        <v>270</v>
      </c>
      <c r="C9" s="65" t="s">
        <v>2107</v>
      </c>
      <c r="D9" s="66">
        <v>3</v>
      </c>
      <c r="E9" s="67" t="s">
        <v>132</v>
      </c>
      <c r="F9" s="68">
        <v>35</v>
      </c>
      <c r="G9" s="65"/>
      <c r="H9" s="69"/>
      <c r="I9" s="70"/>
      <c r="J9" s="70"/>
      <c r="K9" s="34" t="s">
        <v>65</v>
      </c>
      <c r="L9" s="77">
        <v>9</v>
      </c>
      <c r="M9" s="77"/>
      <c r="N9" s="72"/>
      <c r="O9" s="79" t="s">
        <v>299</v>
      </c>
      <c r="P9" s="81">
        <v>43471.74561342593</v>
      </c>
      <c r="Q9" s="79" t="s">
        <v>301</v>
      </c>
      <c r="R9" s="79"/>
      <c r="S9" s="79"/>
      <c r="T9" s="79"/>
      <c r="U9" s="79"/>
      <c r="V9" s="82" t="s">
        <v>494</v>
      </c>
      <c r="W9" s="81">
        <v>43471.74561342593</v>
      </c>
      <c r="X9" s="82" t="s">
        <v>536</v>
      </c>
      <c r="Y9" s="79"/>
      <c r="Z9" s="79"/>
      <c r="AA9" s="85" t="s">
        <v>624</v>
      </c>
      <c r="AB9" s="85" t="s">
        <v>711</v>
      </c>
      <c r="AC9" s="79" t="b">
        <v>0</v>
      </c>
      <c r="AD9" s="79">
        <v>0</v>
      </c>
      <c r="AE9" s="85" t="s">
        <v>714</v>
      </c>
      <c r="AF9" s="79" t="b">
        <v>0</v>
      </c>
      <c r="AG9" s="79" t="s">
        <v>724</v>
      </c>
      <c r="AH9" s="79"/>
      <c r="AI9" s="85" t="s">
        <v>713</v>
      </c>
      <c r="AJ9" s="79" t="b">
        <v>0</v>
      </c>
      <c r="AK9" s="79">
        <v>0</v>
      </c>
      <c r="AL9" s="85" t="s">
        <v>713</v>
      </c>
      <c r="AM9" s="79" t="s">
        <v>728</v>
      </c>
      <c r="AN9" s="79" t="b">
        <v>0</v>
      </c>
      <c r="AO9" s="85" t="s">
        <v>711</v>
      </c>
      <c r="AP9" s="79" t="s">
        <v>176</v>
      </c>
      <c r="AQ9" s="79">
        <v>0</v>
      </c>
      <c r="AR9" s="79">
        <v>0</v>
      </c>
      <c r="AS9" s="79"/>
      <c r="AT9" s="79"/>
      <c r="AU9" s="79"/>
      <c r="AV9" s="79"/>
      <c r="AW9" s="79"/>
      <c r="AX9" s="79"/>
      <c r="AY9" s="79"/>
      <c r="AZ9" s="79"/>
      <c r="BA9">
        <v>1</v>
      </c>
      <c r="BB9" s="78" t="str">
        <f>REPLACE(INDEX(GroupVertices[Group],MATCH(Edges[[#This Row],[Vertex 1]],GroupVertices[Vertex],0)),1,1,"")</f>
        <v>14</v>
      </c>
      <c r="BC9" s="78" t="str">
        <f>REPLACE(INDEX(GroupVertices[Group],MATCH(Edges[[#This Row],[Vertex 2]],GroupVertices[Vertex],0)),1,1,"")</f>
        <v>14</v>
      </c>
      <c r="BD9" s="48"/>
      <c r="BE9" s="49"/>
      <c r="BF9" s="48"/>
      <c r="BG9" s="49"/>
      <c r="BH9" s="48"/>
      <c r="BI9" s="49"/>
      <c r="BJ9" s="48"/>
      <c r="BK9" s="49"/>
      <c r="BL9" s="48"/>
    </row>
    <row r="10" spans="1:64" ht="15">
      <c r="A10" s="64" t="s">
        <v>213</v>
      </c>
      <c r="B10" s="64" t="s">
        <v>259</v>
      </c>
      <c r="C10" s="65" t="s">
        <v>2107</v>
      </c>
      <c r="D10" s="66">
        <v>3</v>
      </c>
      <c r="E10" s="67" t="s">
        <v>132</v>
      </c>
      <c r="F10" s="68">
        <v>35</v>
      </c>
      <c r="G10" s="65"/>
      <c r="H10" s="69"/>
      <c r="I10" s="70"/>
      <c r="J10" s="70"/>
      <c r="K10" s="34" t="s">
        <v>65</v>
      </c>
      <c r="L10" s="77">
        <v>10</v>
      </c>
      <c r="M10" s="77"/>
      <c r="N10" s="72"/>
      <c r="O10" s="79" t="s">
        <v>298</v>
      </c>
      <c r="P10" s="81">
        <v>43471.74561342593</v>
      </c>
      <c r="Q10" s="79" t="s">
        <v>301</v>
      </c>
      <c r="R10" s="79"/>
      <c r="S10" s="79"/>
      <c r="T10" s="79"/>
      <c r="U10" s="79"/>
      <c r="V10" s="82" t="s">
        <v>494</v>
      </c>
      <c r="W10" s="81">
        <v>43471.74561342593</v>
      </c>
      <c r="X10" s="82" t="s">
        <v>536</v>
      </c>
      <c r="Y10" s="79"/>
      <c r="Z10" s="79"/>
      <c r="AA10" s="85" t="s">
        <v>624</v>
      </c>
      <c r="AB10" s="85" t="s">
        <v>711</v>
      </c>
      <c r="AC10" s="79" t="b">
        <v>0</v>
      </c>
      <c r="AD10" s="79">
        <v>0</v>
      </c>
      <c r="AE10" s="85" t="s">
        <v>714</v>
      </c>
      <c r="AF10" s="79" t="b">
        <v>0</v>
      </c>
      <c r="AG10" s="79" t="s">
        <v>724</v>
      </c>
      <c r="AH10" s="79"/>
      <c r="AI10" s="85" t="s">
        <v>713</v>
      </c>
      <c r="AJ10" s="79" t="b">
        <v>0</v>
      </c>
      <c r="AK10" s="79">
        <v>0</v>
      </c>
      <c r="AL10" s="85" t="s">
        <v>713</v>
      </c>
      <c r="AM10" s="79" t="s">
        <v>728</v>
      </c>
      <c r="AN10" s="79" t="b">
        <v>0</v>
      </c>
      <c r="AO10" s="85" t="s">
        <v>711</v>
      </c>
      <c r="AP10" s="79" t="s">
        <v>176</v>
      </c>
      <c r="AQ10" s="79">
        <v>0</v>
      </c>
      <c r="AR10" s="79">
        <v>0</v>
      </c>
      <c r="AS10" s="79"/>
      <c r="AT10" s="79"/>
      <c r="AU10" s="79"/>
      <c r="AV10" s="79"/>
      <c r="AW10" s="79"/>
      <c r="AX10" s="79"/>
      <c r="AY10" s="79"/>
      <c r="AZ10" s="79"/>
      <c r="BA10">
        <v>1</v>
      </c>
      <c r="BB10" s="78" t="str">
        <f>REPLACE(INDEX(GroupVertices[Group],MATCH(Edges[[#This Row],[Vertex 1]],GroupVertices[Vertex],0)),1,1,"")</f>
        <v>14</v>
      </c>
      <c r="BC10" s="78" t="str">
        <f>REPLACE(INDEX(GroupVertices[Group],MATCH(Edges[[#This Row],[Vertex 2]],GroupVertices[Vertex],0)),1,1,"")</f>
        <v>1</v>
      </c>
      <c r="BD10" s="48">
        <v>0</v>
      </c>
      <c r="BE10" s="49">
        <v>0</v>
      </c>
      <c r="BF10" s="48">
        <v>0</v>
      </c>
      <c r="BG10" s="49">
        <v>0</v>
      </c>
      <c r="BH10" s="48">
        <v>0</v>
      </c>
      <c r="BI10" s="49">
        <v>0</v>
      </c>
      <c r="BJ10" s="48">
        <v>7</v>
      </c>
      <c r="BK10" s="49">
        <v>100</v>
      </c>
      <c r="BL10" s="48">
        <v>7</v>
      </c>
    </row>
    <row r="11" spans="1:64" ht="15">
      <c r="A11" s="64" t="s">
        <v>214</v>
      </c>
      <c r="B11" s="64" t="s">
        <v>259</v>
      </c>
      <c r="C11" s="65" t="s">
        <v>2107</v>
      </c>
      <c r="D11" s="66">
        <v>3</v>
      </c>
      <c r="E11" s="67" t="s">
        <v>132</v>
      </c>
      <c r="F11" s="68">
        <v>35</v>
      </c>
      <c r="G11" s="65"/>
      <c r="H11" s="69"/>
      <c r="I11" s="70"/>
      <c r="J11" s="70"/>
      <c r="K11" s="34" t="s">
        <v>65</v>
      </c>
      <c r="L11" s="77">
        <v>11</v>
      </c>
      <c r="M11" s="77"/>
      <c r="N11" s="72"/>
      <c r="O11" s="79" t="s">
        <v>298</v>
      </c>
      <c r="P11" s="81">
        <v>43472.220717592594</v>
      </c>
      <c r="Q11" s="79" t="s">
        <v>302</v>
      </c>
      <c r="R11" s="82" t="s">
        <v>387</v>
      </c>
      <c r="S11" s="79" t="s">
        <v>430</v>
      </c>
      <c r="T11" s="79"/>
      <c r="U11" s="79"/>
      <c r="V11" s="82" t="s">
        <v>495</v>
      </c>
      <c r="W11" s="81">
        <v>43472.220717592594</v>
      </c>
      <c r="X11" s="82" t="s">
        <v>537</v>
      </c>
      <c r="Y11" s="79"/>
      <c r="Z11" s="79"/>
      <c r="AA11" s="85" t="s">
        <v>625</v>
      </c>
      <c r="AB11" s="79"/>
      <c r="AC11" s="79" t="b">
        <v>0</v>
      </c>
      <c r="AD11" s="79">
        <v>1</v>
      </c>
      <c r="AE11" s="85" t="s">
        <v>713</v>
      </c>
      <c r="AF11" s="79" t="b">
        <v>0</v>
      </c>
      <c r="AG11" s="79" t="s">
        <v>724</v>
      </c>
      <c r="AH11" s="79"/>
      <c r="AI11" s="85" t="s">
        <v>713</v>
      </c>
      <c r="AJ11" s="79" t="b">
        <v>0</v>
      </c>
      <c r="AK11" s="79">
        <v>0</v>
      </c>
      <c r="AL11" s="85" t="s">
        <v>713</v>
      </c>
      <c r="AM11" s="79" t="s">
        <v>727</v>
      </c>
      <c r="AN11" s="79" t="b">
        <v>0</v>
      </c>
      <c r="AO11" s="85" t="s">
        <v>625</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8.333333333333334</v>
      </c>
      <c r="BF11" s="48">
        <v>0</v>
      </c>
      <c r="BG11" s="49">
        <v>0</v>
      </c>
      <c r="BH11" s="48">
        <v>0</v>
      </c>
      <c r="BI11" s="49">
        <v>0</v>
      </c>
      <c r="BJ11" s="48">
        <v>22</v>
      </c>
      <c r="BK11" s="49">
        <v>91.66666666666667</v>
      </c>
      <c r="BL11" s="48">
        <v>24</v>
      </c>
    </row>
    <row r="12" spans="1:64" ht="15">
      <c r="A12" s="64" t="s">
        <v>215</v>
      </c>
      <c r="B12" s="64" t="s">
        <v>259</v>
      </c>
      <c r="C12" s="65" t="s">
        <v>2108</v>
      </c>
      <c r="D12" s="66">
        <v>5.333333333333334</v>
      </c>
      <c r="E12" s="67" t="s">
        <v>136</v>
      </c>
      <c r="F12" s="68">
        <v>27.333333333333332</v>
      </c>
      <c r="G12" s="65"/>
      <c r="H12" s="69"/>
      <c r="I12" s="70"/>
      <c r="J12" s="70"/>
      <c r="K12" s="34" t="s">
        <v>65</v>
      </c>
      <c r="L12" s="77">
        <v>12</v>
      </c>
      <c r="M12" s="77"/>
      <c r="N12" s="72"/>
      <c r="O12" s="79" t="s">
        <v>298</v>
      </c>
      <c r="P12" s="81">
        <v>43471.27065972222</v>
      </c>
      <c r="Q12" s="79" t="s">
        <v>303</v>
      </c>
      <c r="R12" s="82" t="s">
        <v>388</v>
      </c>
      <c r="S12" s="79" t="s">
        <v>431</v>
      </c>
      <c r="T12" s="79"/>
      <c r="U12" s="79"/>
      <c r="V12" s="82" t="s">
        <v>496</v>
      </c>
      <c r="W12" s="81">
        <v>43471.27065972222</v>
      </c>
      <c r="X12" s="82" t="s">
        <v>538</v>
      </c>
      <c r="Y12" s="79"/>
      <c r="Z12" s="79"/>
      <c r="AA12" s="85" t="s">
        <v>626</v>
      </c>
      <c r="AB12" s="79"/>
      <c r="AC12" s="79" t="b">
        <v>0</v>
      </c>
      <c r="AD12" s="79">
        <v>0</v>
      </c>
      <c r="AE12" s="85" t="s">
        <v>713</v>
      </c>
      <c r="AF12" s="79" t="b">
        <v>0</v>
      </c>
      <c r="AG12" s="79" t="s">
        <v>724</v>
      </c>
      <c r="AH12" s="79"/>
      <c r="AI12" s="85" t="s">
        <v>713</v>
      </c>
      <c r="AJ12" s="79" t="b">
        <v>0</v>
      </c>
      <c r="AK12" s="79">
        <v>0</v>
      </c>
      <c r="AL12" s="85" t="s">
        <v>713</v>
      </c>
      <c r="AM12" s="79" t="s">
        <v>729</v>
      </c>
      <c r="AN12" s="79" t="b">
        <v>0</v>
      </c>
      <c r="AO12" s="85" t="s">
        <v>626</v>
      </c>
      <c r="AP12" s="79" t="s">
        <v>176</v>
      </c>
      <c r="AQ12" s="79">
        <v>0</v>
      </c>
      <c r="AR12" s="79">
        <v>0</v>
      </c>
      <c r="AS12" s="79"/>
      <c r="AT12" s="79"/>
      <c r="AU12" s="79"/>
      <c r="AV12" s="79"/>
      <c r="AW12" s="79"/>
      <c r="AX12" s="79"/>
      <c r="AY12" s="79"/>
      <c r="AZ12" s="79"/>
      <c r="BA12">
        <v>2</v>
      </c>
      <c r="BB12" s="78" t="str">
        <f>REPLACE(INDEX(GroupVertices[Group],MATCH(Edges[[#This Row],[Vertex 1]],GroupVertices[Vertex],0)),1,1,"")</f>
        <v>1</v>
      </c>
      <c r="BC12" s="78" t="str">
        <f>REPLACE(INDEX(GroupVertices[Group],MATCH(Edges[[#This Row],[Vertex 2]],GroupVertices[Vertex],0)),1,1,"")</f>
        <v>1</v>
      </c>
      <c r="BD12" s="48">
        <v>4</v>
      </c>
      <c r="BE12" s="49">
        <v>15.384615384615385</v>
      </c>
      <c r="BF12" s="48">
        <v>0</v>
      </c>
      <c r="BG12" s="49">
        <v>0</v>
      </c>
      <c r="BH12" s="48">
        <v>0</v>
      </c>
      <c r="BI12" s="49">
        <v>0</v>
      </c>
      <c r="BJ12" s="48">
        <v>22</v>
      </c>
      <c r="BK12" s="49">
        <v>84.61538461538461</v>
      </c>
      <c r="BL12" s="48">
        <v>26</v>
      </c>
    </row>
    <row r="13" spans="1:64" ht="15">
      <c r="A13" s="64" t="s">
        <v>215</v>
      </c>
      <c r="B13" s="64" t="s">
        <v>259</v>
      </c>
      <c r="C13" s="65" t="s">
        <v>2108</v>
      </c>
      <c r="D13" s="66">
        <v>5.333333333333334</v>
      </c>
      <c r="E13" s="67" t="s">
        <v>136</v>
      </c>
      <c r="F13" s="68">
        <v>27.333333333333332</v>
      </c>
      <c r="G13" s="65"/>
      <c r="H13" s="69"/>
      <c r="I13" s="70"/>
      <c r="J13" s="70"/>
      <c r="K13" s="34" t="s">
        <v>65</v>
      </c>
      <c r="L13" s="77">
        <v>13</v>
      </c>
      <c r="M13" s="77"/>
      <c r="N13" s="72"/>
      <c r="O13" s="79" t="s">
        <v>298</v>
      </c>
      <c r="P13" s="81">
        <v>43473.11429398148</v>
      </c>
      <c r="Q13" s="79" t="s">
        <v>304</v>
      </c>
      <c r="R13" s="82" t="s">
        <v>389</v>
      </c>
      <c r="S13" s="79" t="s">
        <v>431</v>
      </c>
      <c r="T13" s="79"/>
      <c r="U13" s="79"/>
      <c r="V13" s="82" t="s">
        <v>496</v>
      </c>
      <c r="W13" s="81">
        <v>43473.11429398148</v>
      </c>
      <c r="X13" s="82" t="s">
        <v>539</v>
      </c>
      <c r="Y13" s="79"/>
      <c r="Z13" s="79"/>
      <c r="AA13" s="85" t="s">
        <v>627</v>
      </c>
      <c r="AB13" s="79"/>
      <c r="AC13" s="79" t="b">
        <v>0</v>
      </c>
      <c r="AD13" s="79">
        <v>0</v>
      </c>
      <c r="AE13" s="85" t="s">
        <v>713</v>
      </c>
      <c r="AF13" s="79" t="b">
        <v>0</v>
      </c>
      <c r="AG13" s="79" t="s">
        <v>724</v>
      </c>
      <c r="AH13" s="79"/>
      <c r="AI13" s="85" t="s">
        <v>713</v>
      </c>
      <c r="AJ13" s="79" t="b">
        <v>0</v>
      </c>
      <c r="AK13" s="79">
        <v>0</v>
      </c>
      <c r="AL13" s="85" t="s">
        <v>713</v>
      </c>
      <c r="AM13" s="79" t="s">
        <v>729</v>
      </c>
      <c r="AN13" s="79" t="b">
        <v>0</v>
      </c>
      <c r="AO13" s="85" t="s">
        <v>627</v>
      </c>
      <c r="AP13" s="79" t="s">
        <v>176</v>
      </c>
      <c r="AQ13" s="79">
        <v>0</v>
      </c>
      <c r="AR13" s="79">
        <v>0</v>
      </c>
      <c r="AS13" s="79"/>
      <c r="AT13" s="79"/>
      <c r="AU13" s="79"/>
      <c r="AV13" s="79"/>
      <c r="AW13" s="79"/>
      <c r="AX13" s="79"/>
      <c r="AY13" s="79"/>
      <c r="AZ13" s="79"/>
      <c r="BA13">
        <v>2</v>
      </c>
      <c r="BB13" s="78" t="str">
        <f>REPLACE(INDEX(GroupVertices[Group],MATCH(Edges[[#This Row],[Vertex 1]],GroupVertices[Vertex],0)),1,1,"")</f>
        <v>1</v>
      </c>
      <c r="BC13" s="78" t="str">
        <f>REPLACE(INDEX(GroupVertices[Group],MATCH(Edges[[#This Row],[Vertex 2]],GroupVertices[Vertex],0)),1,1,"")</f>
        <v>1</v>
      </c>
      <c r="BD13" s="48">
        <v>3</v>
      </c>
      <c r="BE13" s="49">
        <v>7.6923076923076925</v>
      </c>
      <c r="BF13" s="48">
        <v>0</v>
      </c>
      <c r="BG13" s="49">
        <v>0</v>
      </c>
      <c r="BH13" s="48">
        <v>0</v>
      </c>
      <c r="BI13" s="49">
        <v>0</v>
      </c>
      <c r="BJ13" s="48">
        <v>36</v>
      </c>
      <c r="BK13" s="49">
        <v>92.3076923076923</v>
      </c>
      <c r="BL13" s="48">
        <v>39</v>
      </c>
    </row>
    <row r="14" spans="1:64" ht="15">
      <c r="A14" s="64" t="s">
        <v>216</v>
      </c>
      <c r="B14" s="64" t="s">
        <v>271</v>
      </c>
      <c r="C14" s="65" t="s">
        <v>2107</v>
      </c>
      <c r="D14" s="66">
        <v>3</v>
      </c>
      <c r="E14" s="67" t="s">
        <v>132</v>
      </c>
      <c r="F14" s="68">
        <v>35</v>
      </c>
      <c r="G14" s="65"/>
      <c r="H14" s="69"/>
      <c r="I14" s="70"/>
      <c r="J14" s="70"/>
      <c r="K14" s="34" t="s">
        <v>65</v>
      </c>
      <c r="L14" s="77">
        <v>14</v>
      </c>
      <c r="M14" s="77"/>
      <c r="N14" s="72"/>
      <c r="O14" s="79" t="s">
        <v>298</v>
      </c>
      <c r="P14" s="81">
        <v>43473.20216435185</v>
      </c>
      <c r="Q14" s="79" t="s">
        <v>305</v>
      </c>
      <c r="R14" s="79"/>
      <c r="S14" s="79"/>
      <c r="T14" s="79" t="s">
        <v>437</v>
      </c>
      <c r="U14" s="82" t="s">
        <v>466</v>
      </c>
      <c r="V14" s="82" t="s">
        <v>466</v>
      </c>
      <c r="W14" s="81">
        <v>43473.20216435185</v>
      </c>
      <c r="X14" s="82" t="s">
        <v>540</v>
      </c>
      <c r="Y14" s="79"/>
      <c r="Z14" s="79"/>
      <c r="AA14" s="85" t="s">
        <v>628</v>
      </c>
      <c r="AB14" s="79"/>
      <c r="AC14" s="79" t="b">
        <v>0</v>
      </c>
      <c r="AD14" s="79">
        <v>0</v>
      </c>
      <c r="AE14" s="85" t="s">
        <v>713</v>
      </c>
      <c r="AF14" s="79" t="b">
        <v>0</v>
      </c>
      <c r="AG14" s="79" t="s">
        <v>724</v>
      </c>
      <c r="AH14" s="79"/>
      <c r="AI14" s="85" t="s">
        <v>713</v>
      </c>
      <c r="AJ14" s="79" t="b">
        <v>0</v>
      </c>
      <c r="AK14" s="79">
        <v>0</v>
      </c>
      <c r="AL14" s="85" t="s">
        <v>713</v>
      </c>
      <c r="AM14" s="79" t="s">
        <v>730</v>
      </c>
      <c r="AN14" s="79" t="b">
        <v>0</v>
      </c>
      <c r="AO14" s="85" t="s">
        <v>628</v>
      </c>
      <c r="AP14" s="79" t="s">
        <v>176</v>
      </c>
      <c r="AQ14" s="79">
        <v>0</v>
      </c>
      <c r="AR14" s="79">
        <v>0</v>
      </c>
      <c r="AS14" s="79"/>
      <c r="AT14" s="79"/>
      <c r="AU14" s="79"/>
      <c r="AV14" s="79"/>
      <c r="AW14" s="79"/>
      <c r="AX14" s="79"/>
      <c r="AY14" s="79"/>
      <c r="AZ14" s="79"/>
      <c r="BA14">
        <v>1</v>
      </c>
      <c r="BB14" s="78" t="str">
        <f>REPLACE(INDEX(GroupVertices[Group],MATCH(Edges[[#This Row],[Vertex 1]],GroupVertices[Vertex],0)),1,1,"")</f>
        <v>13</v>
      </c>
      <c r="BC14" s="78" t="str">
        <f>REPLACE(INDEX(GroupVertices[Group],MATCH(Edges[[#This Row],[Vertex 2]],GroupVertices[Vertex],0)),1,1,"")</f>
        <v>13</v>
      </c>
      <c r="BD14" s="48">
        <v>4</v>
      </c>
      <c r="BE14" s="49">
        <v>13.333333333333334</v>
      </c>
      <c r="BF14" s="48">
        <v>0</v>
      </c>
      <c r="BG14" s="49">
        <v>0</v>
      </c>
      <c r="BH14" s="48">
        <v>0</v>
      </c>
      <c r="BI14" s="49">
        <v>0</v>
      </c>
      <c r="BJ14" s="48">
        <v>26</v>
      </c>
      <c r="BK14" s="49">
        <v>86.66666666666667</v>
      </c>
      <c r="BL14" s="48">
        <v>30</v>
      </c>
    </row>
    <row r="15" spans="1:64" ht="15">
      <c r="A15" s="64" t="s">
        <v>216</v>
      </c>
      <c r="B15" s="64" t="s">
        <v>259</v>
      </c>
      <c r="C15" s="65" t="s">
        <v>2107</v>
      </c>
      <c r="D15" s="66">
        <v>3</v>
      </c>
      <c r="E15" s="67" t="s">
        <v>132</v>
      </c>
      <c r="F15" s="68">
        <v>35</v>
      </c>
      <c r="G15" s="65"/>
      <c r="H15" s="69"/>
      <c r="I15" s="70"/>
      <c r="J15" s="70"/>
      <c r="K15" s="34" t="s">
        <v>65</v>
      </c>
      <c r="L15" s="77">
        <v>15</v>
      </c>
      <c r="M15" s="77"/>
      <c r="N15" s="72"/>
      <c r="O15" s="79" t="s">
        <v>298</v>
      </c>
      <c r="P15" s="81">
        <v>43473.20216435185</v>
      </c>
      <c r="Q15" s="79" t="s">
        <v>305</v>
      </c>
      <c r="R15" s="79"/>
      <c r="S15" s="79"/>
      <c r="T15" s="79" t="s">
        <v>437</v>
      </c>
      <c r="U15" s="82" t="s">
        <v>466</v>
      </c>
      <c r="V15" s="82" t="s">
        <v>466</v>
      </c>
      <c r="W15" s="81">
        <v>43473.20216435185</v>
      </c>
      <c r="X15" s="82" t="s">
        <v>540</v>
      </c>
      <c r="Y15" s="79"/>
      <c r="Z15" s="79"/>
      <c r="AA15" s="85" t="s">
        <v>628</v>
      </c>
      <c r="AB15" s="79"/>
      <c r="AC15" s="79" t="b">
        <v>0</v>
      </c>
      <c r="AD15" s="79">
        <v>0</v>
      </c>
      <c r="AE15" s="85" t="s">
        <v>713</v>
      </c>
      <c r="AF15" s="79" t="b">
        <v>0</v>
      </c>
      <c r="AG15" s="79" t="s">
        <v>724</v>
      </c>
      <c r="AH15" s="79"/>
      <c r="AI15" s="85" t="s">
        <v>713</v>
      </c>
      <c r="AJ15" s="79" t="b">
        <v>0</v>
      </c>
      <c r="AK15" s="79">
        <v>0</v>
      </c>
      <c r="AL15" s="85" t="s">
        <v>713</v>
      </c>
      <c r="AM15" s="79" t="s">
        <v>730</v>
      </c>
      <c r="AN15" s="79" t="b">
        <v>0</v>
      </c>
      <c r="AO15" s="85" t="s">
        <v>628</v>
      </c>
      <c r="AP15" s="79" t="s">
        <v>176</v>
      </c>
      <c r="AQ15" s="79">
        <v>0</v>
      </c>
      <c r="AR15" s="79">
        <v>0</v>
      </c>
      <c r="AS15" s="79"/>
      <c r="AT15" s="79"/>
      <c r="AU15" s="79"/>
      <c r="AV15" s="79"/>
      <c r="AW15" s="79"/>
      <c r="AX15" s="79"/>
      <c r="AY15" s="79"/>
      <c r="AZ15" s="79"/>
      <c r="BA15">
        <v>1</v>
      </c>
      <c r="BB15" s="78" t="str">
        <f>REPLACE(INDEX(GroupVertices[Group],MATCH(Edges[[#This Row],[Vertex 1]],GroupVertices[Vertex],0)),1,1,"")</f>
        <v>13</v>
      </c>
      <c r="BC15" s="78" t="str">
        <f>REPLACE(INDEX(GroupVertices[Group],MATCH(Edges[[#This Row],[Vertex 2]],GroupVertices[Vertex],0)),1,1,"")</f>
        <v>1</v>
      </c>
      <c r="BD15" s="48"/>
      <c r="BE15" s="49"/>
      <c r="BF15" s="48"/>
      <c r="BG15" s="49"/>
      <c r="BH15" s="48"/>
      <c r="BI15" s="49"/>
      <c r="BJ15" s="48"/>
      <c r="BK15" s="49"/>
      <c r="BL15" s="48"/>
    </row>
    <row r="16" spans="1:64" ht="15">
      <c r="A16" s="64" t="s">
        <v>217</v>
      </c>
      <c r="B16" s="64" t="s">
        <v>259</v>
      </c>
      <c r="C16" s="65" t="s">
        <v>2108</v>
      </c>
      <c r="D16" s="66">
        <v>5.333333333333334</v>
      </c>
      <c r="E16" s="67" t="s">
        <v>136</v>
      </c>
      <c r="F16" s="68">
        <v>27.333333333333332</v>
      </c>
      <c r="G16" s="65"/>
      <c r="H16" s="69"/>
      <c r="I16" s="70"/>
      <c r="J16" s="70"/>
      <c r="K16" s="34" t="s">
        <v>65</v>
      </c>
      <c r="L16" s="77">
        <v>16</v>
      </c>
      <c r="M16" s="77"/>
      <c r="N16" s="72"/>
      <c r="O16" s="79" t="s">
        <v>298</v>
      </c>
      <c r="P16" s="81">
        <v>43464.34678240741</v>
      </c>
      <c r="Q16" s="79" t="s">
        <v>306</v>
      </c>
      <c r="R16" s="79" t="s">
        <v>390</v>
      </c>
      <c r="S16" s="79" t="s">
        <v>432</v>
      </c>
      <c r="T16" s="79" t="s">
        <v>438</v>
      </c>
      <c r="U16" s="82" t="s">
        <v>467</v>
      </c>
      <c r="V16" s="82" t="s">
        <v>467</v>
      </c>
      <c r="W16" s="81">
        <v>43464.34678240741</v>
      </c>
      <c r="X16" s="82" t="s">
        <v>541</v>
      </c>
      <c r="Y16" s="79"/>
      <c r="Z16" s="79"/>
      <c r="AA16" s="85" t="s">
        <v>629</v>
      </c>
      <c r="AB16" s="79"/>
      <c r="AC16" s="79" t="b">
        <v>0</v>
      </c>
      <c r="AD16" s="79">
        <v>24</v>
      </c>
      <c r="AE16" s="85" t="s">
        <v>713</v>
      </c>
      <c r="AF16" s="79" t="b">
        <v>0</v>
      </c>
      <c r="AG16" s="79" t="s">
        <v>724</v>
      </c>
      <c r="AH16" s="79"/>
      <c r="AI16" s="85" t="s">
        <v>713</v>
      </c>
      <c r="AJ16" s="79" t="b">
        <v>0</v>
      </c>
      <c r="AK16" s="79">
        <v>16</v>
      </c>
      <c r="AL16" s="85" t="s">
        <v>713</v>
      </c>
      <c r="AM16" s="79" t="s">
        <v>731</v>
      </c>
      <c r="AN16" s="79" t="b">
        <v>0</v>
      </c>
      <c r="AO16" s="85" t="s">
        <v>629</v>
      </c>
      <c r="AP16" s="79" t="s">
        <v>737</v>
      </c>
      <c r="AQ16" s="79">
        <v>0</v>
      </c>
      <c r="AR16" s="79">
        <v>0</v>
      </c>
      <c r="AS16" s="79"/>
      <c r="AT16" s="79"/>
      <c r="AU16" s="79"/>
      <c r="AV16" s="79"/>
      <c r="AW16" s="79"/>
      <c r="AX16" s="79"/>
      <c r="AY16" s="79"/>
      <c r="AZ16" s="79"/>
      <c r="BA16">
        <v>2</v>
      </c>
      <c r="BB16" s="78" t="str">
        <f>REPLACE(INDEX(GroupVertices[Group],MATCH(Edges[[#This Row],[Vertex 1]],GroupVertices[Vertex],0)),1,1,"")</f>
        <v>12</v>
      </c>
      <c r="BC16" s="78" t="str">
        <f>REPLACE(INDEX(GroupVertices[Group],MATCH(Edges[[#This Row],[Vertex 2]],GroupVertices[Vertex],0)),1,1,"")</f>
        <v>1</v>
      </c>
      <c r="BD16" s="48">
        <v>4</v>
      </c>
      <c r="BE16" s="49">
        <v>11.428571428571429</v>
      </c>
      <c r="BF16" s="48">
        <v>0</v>
      </c>
      <c r="BG16" s="49">
        <v>0</v>
      </c>
      <c r="BH16" s="48">
        <v>0</v>
      </c>
      <c r="BI16" s="49">
        <v>0</v>
      </c>
      <c r="BJ16" s="48">
        <v>31</v>
      </c>
      <c r="BK16" s="49">
        <v>88.57142857142857</v>
      </c>
      <c r="BL16" s="48">
        <v>35</v>
      </c>
    </row>
    <row r="17" spans="1:64" ht="15">
      <c r="A17" s="64" t="s">
        <v>217</v>
      </c>
      <c r="B17" s="64" t="s">
        <v>259</v>
      </c>
      <c r="C17" s="65" t="s">
        <v>2108</v>
      </c>
      <c r="D17" s="66">
        <v>5.333333333333334</v>
      </c>
      <c r="E17" s="67" t="s">
        <v>136</v>
      </c>
      <c r="F17" s="68">
        <v>27.333333333333332</v>
      </c>
      <c r="G17" s="65"/>
      <c r="H17" s="69"/>
      <c r="I17" s="70"/>
      <c r="J17" s="70"/>
      <c r="K17" s="34" t="s">
        <v>65</v>
      </c>
      <c r="L17" s="77">
        <v>17</v>
      </c>
      <c r="M17" s="77"/>
      <c r="N17" s="72"/>
      <c r="O17" s="79" t="s">
        <v>298</v>
      </c>
      <c r="P17" s="81">
        <v>43470.91961805556</v>
      </c>
      <c r="Q17" s="79" t="s">
        <v>307</v>
      </c>
      <c r="R17" s="79"/>
      <c r="S17" s="79"/>
      <c r="T17" s="79"/>
      <c r="U17" s="79"/>
      <c r="V17" s="82" t="s">
        <v>497</v>
      </c>
      <c r="W17" s="81">
        <v>43470.91961805556</v>
      </c>
      <c r="X17" s="82" t="s">
        <v>542</v>
      </c>
      <c r="Y17" s="79"/>
      <c r="Z17" s="79"/>
      <c r="AA17" s="85" t="s">
        <v>630</v>
      </c>
      <c r="AB17" s="79"/>
      <c r="AC17" s="79" t="b">
        <v>0</v>
      </c>
      <c r="AD17" s="79">
        <v>0</v>
      </c>
      <c r="AE17" s="85" t="s">
        <v>713</v>
      </c>
      <c r="AF17" s="79" t="b">
        <v>0</v>
      </c>
      <c r="AG17" s="79" t="s">
        <v>724</v>
      </c>
      <c r="AH17" s="79"/>
      <c r="AI17" s="85" t="s">
        <v>713</v>
      </c>
      <c r="AJ17" s="79" t="b">
        <v>0</v>
      </c>
      <c r="AK17" s="79">
        <v>1</v>
      </c>
      <c r="AL17" s="85" t="s">
        <v>697</v>
      </c>
      <c r="AM17" s="79" t="s">
        <v>731</v>
      </c>
      <c r="AN17" s="79" t="b">
        <v>0</v>
      </c>
      <c r="AO17" s="85" t="s">
        <v>697</v>
      </c>
      <c r="AP17" s="79" t="s">
        <v>176</v>
      </c>
      <c r="AQ17" s="79">
        <v>0</v>
      </c>
      <c r="AR17" s="79">
        <v>0</v>
      </c>
      <c r="AS17" s="79"/>
      <c r="AT17" s="79"/>
      <c r="AU17" s="79"/>
      <c r="AV17" s="79"/>
      <c r="AW17" s="79"/>
      <c r="AX17" s="79"/>
      <c r="AY17" s="79"/>
      <c r="AZ17" s="79"/>
      <c r="BA17">
        <v>2</v>
      </c>
      <c r="BB17" s="78" t="str">
        <f>REPLACE(INDEX(GroupVertices[Group],MATCH(Edges[[#This Row],[Vertex 1]],GroupVertices[Vertex],0)),1,1,"")</f>
        <v>12</v>
      </c>
      <c r="BC17" s="78" t="str">
        <f>REPLACE(INDEX(GroupVertices[Group],MATCH(Edges[[#This Row],[Vertex 2]],GroupVertices[Vertex],0)),1,1,"")</f>
        <v>1</v>
      </c>
      <c r="BD17" s="48">
        <v>1</v>
      </c>
      <c r="BE17" s="49">
        <v>4.545454545454546</v>
      </c>
      <c r="BF17" s="48">
        <v>0</v>
      </c>
      <c r="BG17" s="49">
        <v>0</v>
      </c>
      <c r="BH17" s="48">
        <v>0</v>
      </c>
      <c r="BI17" s="49">
        <v>0</v>
      </c>
      <c r="BJ17" s="48">
        <v>21</v>
      </c>
      <c r="BK17" s="49">
        <v>95.45454545454545</v>
      </c>
      <c r="BL17" s="48">
        <v>22</v>
      </c>
    </row>
    <row r="18" spans="1:64" ht="15">
      <c r="A18" s="64" t="s">
        <v>218</v>
      </c>
      <c r="B18" s="64" t="s">
        <v>217</v>
      </c>
      <c r="C18" s="65" t="s">
        <v>2107</v>
      </c>
      <c r="D18" s="66">
        <v>3</v>
      </c>
      <c r="E18" s="67" t="s">
        <v>132</v>
      </c>
      <c r="F18" s="68">
        <v>35</v>
      </c>
      <c r="G18" s="65"/>
      <c r="H18" s="69"/>
      <c r="I18" s="70"/>
      <c r="J18" s="70"/>
      <c r="K18" s="34" t="s">
        <v>65</v>
      </c>
      <c r="L18" s="77">
        <v>18</v>
      </c>
      <c r="M18" s="77"/>
      <c r="N18" s="72"/>
      <c r="O18" s="79" t="s">
        <v>298</v>
      </c>
      <c r="P18" s="81">
        <v>43473.35291666666</v>
      </c>
      <c r="Q18" s="79" t="s">
        <v>308</v>
      </c>
      <c r="R18" s="79"/>
      <c r="S18" s="79"/>
      <c r="T18" s="79"/>
      <c r="U18" s="79"/>
      <c r="V18" s="82" t="s">
        <v>498</v>
      </c>
      <c r="W18" s="81">
        <v>43473.35291666666</v>
      </c>
      <c r="X18" s="82" t="s">
        <v>543</v>
      </c>
      <c r="Y18" s="79"/>
      <c r="Z18" s="79"/>
      <c r="AA18" s="85" t="s">
        <v>631</v>
      </c>
      <c r="AB18" s="79"/>
      <c r="AC18" s="79" t="b">
        <v>0</v>
      </c>
      <c r="AD18" s="79">
        <v>0</v>
      </c>
      <c r="AE18" s="85" t="s">
        <v>713</v>
      </c>
      <c r="AF18" s="79" t="b">
        <v>0</v>
      </c>
      <c r="AG18" s="79" t="s">
        <v>724</v>
      </c>
      <c r="AH18" s="79"/>
      <c r="AI18" s="85" t="s">
        <v>713</v>
      </c>
      <c r="AJ18" s="79" t="b">
        <v>0</v>
      </c>
      <c r="AK18" s="79">
        <v>16</v>
      </c>
      <c r="AL18" s="85" t="s">
        <v>629</v>
      </c>
      <c r="AM18" s="79" t="s">
        <v>732</v>
      </c>
      <c r="AN18" s="79" t="b">
        <v>0</v>
      </c>
      <c r="AO18" s="85" t="s">
        <v>629</v>
      </c>
      <c r="AP18" s="79" t="s">
        <v>176</v>
      </c>
      <c r="AQ18" s="79">
        <v>0</v>
      </c>
      <c r="AR18" s="79">
        <v>0</v>
      </c>
      <c r="AS18" s="79"/>
      <c r="AT18" s="79"/>
      <c r="AU18" s="79"/>
      <c r="AV18" s="79"/>
      <c r="AW18" s="79"/>
      <c r="AX18" s="79"/>
      <c r="AY18" s="79"/>
      <c r="AZ18" s="79"/>
      <c r="BA18">
        <v>1</v>
      </c>
      <c r="BB18" s="78" t="str">
        <f>REPLACE(INDEX(GroupVertices[Group],MATCH(Edges[[#This Row],[Vertex 1]],GroupVertices[Vertex],0)),1,1,"")</f>
        <v>12</v>
      </c>
      <c r="BC18" s="78" t="str">
        <f>REPLACE(INDEX(GroupVertices[Group],MATCH(Edges[[#This Row],[Vertex 2]],GroupVertices[Vertex],0)),1,1,"")</f>
        <v>12</v>
      </c>
      <c r="BD18" s="48">
        <v>4</v>
      </c>
      <c r="BE18" s="49">
        <v>21.05263157894737</v>
      </c>
      <c r="BF18" s="48">
        <v>0</v>
      </c>
      <c r="BG18" s="49">
        <v>0</v>
      </c>
      <c r="BH18" s="48">
        <v>0</v>
      </c>
      <c r="BI18" s="49">
        <v>0</v>
      </c>
      <c r="BJ18" s="48">
        <v>15</v>
      </c>
      <c r="BK18" s="49">
        <v>78.94736842105263</v>
      </c>
      <c r="BL18" s="48">
        <v>19</v>
      </c>
    </row>
    <row r="19" spans="1:64" ht="15">
      <c r="A19" s="64" t="s">
        <v>219</v>
      </c>
      <c r="B19" s="64" t="s">
        <v>259</v>
      </c>
      <c r="C19" s="65" t="s">
        <v>2107</v>
      </c>
      <c r="D19" s="66">
        <v>3</v>
      </c>
      <c r="E19" s="67" t="s">
        <v>132</v>
      </c>
      <c r="F19" s="68">
        <v>35</v>
      </c>
      <c r="G19" s="65"/>
      <c r="H19" s="69"/>
      <c r="I19" s="70"/>
      <c r="J19" s="70"/>
      <c r="K19" s="34" t="s">
        <v>65</v>
      </c>
      <c r="L19" s="77">
        <v>19</v>
      </c>
      <c r="M19" s="77"/>
      <c r="N19" s="72"/>
      <c r="O19" s="79" t="s">
        <v>298</v>
      </c>
      <c r="P19" s="81">
        <v>43473.74857638889</v>
      </c>
      <c r="Q19" s="79" t="s">
        <v>309</v>
      </c>
      <c r="R19" s="82" t="s">
        <v>391</v>
      </c>
      <c r="S19" s="79" t="s">
        <v>431</v>
      </c>
      <c r="T19" s="79"/>
      <c r="U19" s="82" t="s">
        <v>468</v>
      </c>
      <c r="V19" s="82" t="s">
        <v>468</v>
      </c>
      <c r="W19" s="81">
        <v>43473.74857638889</v>
      </c>
      <c r="X19" s="82" t="s">
        <v>544</v>
      </c>
      <c r="Y19" s="79"/>
      <c r="Z19" s="79"/>
      <c r="AA19" s="85" t="s">
        <v>632</v>
      </c>
      <c r="AB19" s="79"/>
      <c r="AC19" s="79" t="b">
        <v>0</v>
      </c>
      <c r="AD19" s="79">
        <v>0</v>
      </c>
      <c r="AE19" s="85" t="s">
        <v>713</v>
      </c>
      <c r="AF19" s="79" t="b">
        <v>0</v>
      </c>
      <c r="AG19" s="79" t="s">
        <v>724</v>
      </c>
      <c r="AH19" s="79"/>
      <c r="AI19" s="85" t="s">
        <v>713</v>
      </c>
      <c r="AJ19" s="79" t="b">
        <v>0</v>
      </c>
      <c r="AK19" s="79">
        <v>0</v>
      </c>
      <c r="AL19" s="85" t="s">
        <v>713</v>
      </c>
      <c r="AM19" s="79" t="s">
        <v>730</v>
      </c>
      <c r="AN19" s="79" t="b">
        <v>0</v>
      </c>
      <c r="AO19" s="85" t="s">
        <v>632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2</v>
      </c>
      <c r="BF19" s="48">
        <v>0</v>
      </c>
      <c r="BG19" s="49">
        <v>0</v>
      </c>
      <c r="BH19" s="48">
        <v>0</v>
      </c>
      <c r="BI19" s="49">
        <v>0</v>
      </c>
      <c r="BJ19" s="48">
        <v>49</v>
      </c>
      <c r="BK19" s="49">
        <v>98</v>
      </c>
      <c r="BL19" s="48">
        <v>50</v>
      </c>
    </row>
    <row r="20" spans="1:64" ht="15">
      <c r="A20" s="64" t="s">
        <v>220</v>
      </c>
      <c r="B20" s="64" t="s">
        <v>259</v>
      </c>
      <c r="C20" s="65" t="s">
        <v>2107</v>
      </c>
      <c r="D20" s="66">
        <v>3</v>
      </c>
      <c r="E20" s="67" t="s">
        <v>132</v>
      </c>
      <c r="F20" s="68">
        <v>35</v>
      </c>
      <c r="G20" s="65"/>
      <c r="H20" s="69"/>
      <c r="I20" s="70"/>
      <c r="J20" s="70"/>
      <c r="K20" s="34" t="s">
        <v>65</v>
      </c>
      <c r="L20" s="77">
        <v>20</v>
      </c>
      <c r="M20" s="77"/>
      <c r="N20" s="72"/>
      <c r="O20" s="79" t="s">
        <v>298</v>
      </c>
      <c r="P20" s="81">
        <v>43473.79797453704</v>
      </c>
      <c r="Q20" s="79" t="s">
        <v>310</v>
      </c>
      <c r="R20" s="79"/>
      <c r="S20" s="79"/>
      <c r="T20" s="79"/>
      <c r="U20" s="82" t="s">
        <v>469</v>
      </c>
      <c r="V20" s="82" t="s">
        <v>469</v>
      </c>
      <c r="W20" s="81">
        <v>43473.79797453704</v>
      </c>
      <c r="X20" s="82" t="s">
        <v>545</v>
      </c>
      <c r="Y20" s="79"/>
      <c r="Z20" s="79"/>
      <c r="AA20" s="85" t="s">
        <v>633</v>
      </c>
      <c r="AB20" s="79"/>
      <c r="AC20" s="79" t="b">
        <v>0</v>
      </c>
      <c r="AD20" s="79">
        <v>0</v>
      </c>
      <c r="AE20" s="85" t="s">
        <v>713</v>
      </c>
      <c r="AF20" s="79" t="b">
        <v>0</v>
      </c>
      <c r="AG20" s="79" t="s">
        <v>724</v>
      </c>
      <c r="AH20" s="79"/>
      <c r="AI20" s="85" t="s">
        <v>713</v>
      </c>
      <c r="AJ20" s="79" t="b">
        <v>0</v>
      </c>
      <c r="AK20" s="79">
        <v>1</v>
      </c>
      <c r="AL20" s="85" t="s">
        <v>642</v>
      </c>
      <c r="AM20" s="79" t="s">
        <v>732</v>
      </c>
      <c r="AN20" s="79" t="b">
        <v>0</v>
      </c>
      <c r="AO20" s="85" t="s">
        <v>642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220</v>
      </c>
      <c r="B21" s="64" t="s">
        <v>225</v>
      </c>
      <c r="C21" s="65" t="s">
        <v>2107</v>
      </c>
      <c r="D21" s="66">
        <v>3</v>
      </c>
      <c r="E21" s="67" t="s">
        <v>132</v>
      </c>
      <c r="F21" s="68">
        <v>35</v>
      </c>
      <c r="G21" s="65"/>
      <c r="H21" s="69"/>
      <c r="I21" s="70"/>
      <c r="J21" s="70"/>
      <c r="K21" s="34" t="s">
        <v>65</v>
      </c>
      <c r="L21" s="77">
        <v>21</v>
      </c>
      <c r="M21" s="77"/>
      <c r="N21" s="72"/>
      <c r="O21" s="79" t="s">
        <v>298</v>
      </c>
      <c r="P21" s="81">
        <v>43473.79797453704</v>
      </c>
      <c r="Q21" s="79" t="s">
        <v>310</v>
      </c>
      <c r="R21" s="79"/>
      <c r="S21" s="79"/>
      <c r="T21" s="79"/>
      <c r="U21" s="82" t="s">
        <v>469</v>
      </c>
      <c r="V21" s="82" t="s">
        <v>469</v>
      </c>
      <c r="W21" s="81">
        <v>43473.79797453704</v>
      </c>
      <c r="X21" s="82" t="s">
        <v>545</v>
      </c>
      <c r="Y21" s="79"/>
      <c r="Z21" s="79"/>
      <c r="AA21" s="85" t="s">
        <v>633</v>
      </c>
      <c r="AB21" s="79"/>
      <c r="AC21" s="79" t="b">
        <v>0</v>
      </c>
      <c r="AD21" s="79">
        <v>0</v>
      </c>
      <c r="AE21" s="85" t="s">
        <v>713</v>
      </c>
      <c r="AF21" s="79" t="b">
        <v>0</v>
      </c>
      <c r="AG21" s="79" t="s">
        <v>724</v>
      </c>
      <c r="AH21" s="79"/>
      <c r="AI21" s="85" t="s">
        <v>713</v>
      </c>
      <c r="AJ21" s="79" t="b">
        <v>0</v>
      </c>
      <c r="AK21" s="79">
        <v>1</v>
      </c>
      <c r="AL21" s="85" t="s">
        <v>642</v>
      </c>
      <c r="AM21" s="79" t="s">
        <v>732</v>
      </c>
      <c r="AN21" s="79" t="b">
        <v>0</v>
      </c>
      <c r="AO21" s="85" t="s">
        <v>642</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2</v>
      </c>
      <c r="BE21" s="49">
        <v>11.764705882352942</v>
      </c>
      <c r="BF21" s="48">
        <v>1</v>
      </c>
      <c r="BG21" s="49">
        <v>5.882352941176471</v>
      </c>
      <c r="BH21" s="48">
        <v>0</v>
      </c>
      <c r="BI21" s="49">
        <v>0</v>
      </c>
      <c r="BJ21" s="48">
        <v>14</v>
      </c>
      <c r="BK21" s="49">
        <v>82.3529411764706</v>
      </c>
      <c r="BL21" s="48">
        <v>17</v>
      </c>
    </row>
    <row r="22" spans="1:64" ht="15">
      <c r="A22" s="64" t="s">
        <v>221</v>
      </c>
      <c r="B22" s="64" t="s">
        <v>259</v>
      </c>
      <c r="C22" s="65" t="s">
        <v>2107</v>
      </c>
      <c r="D22" s="66">
        <v>3</v>
      </c>
      <c r="E22" s="67" t="s">
        <v>132</v>
      </c>
      <c r="F22" s="68">
        <v>35</v>
      </c>
      <c r="G22" s="65"/>
      <c r="H22" s="69"/>
      <c r="I22" s="70"/>
      <c r="J22" s="70"/>
      <c r="K22" s="34" t="s">
        <v>65</v>
      </c>
      <c r="L22" s="77">
        <v>22</v>
      </c>
      <c r="M22" s="77"/>
      <c r="N22" s="72"/>
      <c r="O22" s="79" t="s">
        <v>298</v>
      </c>
      <c r="P22" s="81">
        <v>43473.81959490741</v>
      </c>
      <c r="Q22" s="79" t="s">
        <v>311</v>
      </c>
      <c r="R22" s="82" t="s">
        <v>392</v>
      </c>
      <c r="S22" s="79" t="s">
        <v>431</v>
      </c>
      <c r="T22" s="79" t="s">
        <v>439</v>
      </c>
      <c r="U22" s="79"/>
      <c r="V22" s="82" t="s">
        <v>499</v>
      </c>
      <c r="W22" s="81">
        <v>43473.81959490741</v>
      </c>
      <c r="X22" s="82" t="s">
        <v>546</v>
      </c>
      <c r="Y22" s="79">
        <v>34.0522</v>
      </c>
      <c r="Z22" s="79">
        <v>-118.243</v>
      </c>
      <c r="AA22" s="85" t="s">
        <v>634</v>
      </c>
      <c r="AB22" s="79"/>
      <c r="AC22" s="79" t="b">
        <v>0</v>
      </c>
      <c r="AD22" s="79">
        <v>3</v>
      </c>
      <c r="AE22" s="85" t="s">
        <v>713</v>
      </c>
      <c r="AF22" s="79" t="b">
        <v>0</v>
      </c>
      <c r="AG22" s="79" t="s">
        <v>724</v>
      </c>
      <c r="AH22" s="79"/>
      <c r="AI22" s="85" t="s">
        <v>713</v>
      </c>
      <c r="AJ22" s="79" t="b">
        <v>0</v>
      </c>
      <c r="AK22" s="79">
        <v>0</v>
      </c>
      <c r="AL22" s="85" t="s">
        <v>713</v>
      </c>
      <c r="AM22" s="79" t="s">
        <v>729</v>
      </c>
      <c r="AN22" s="79" t="b">
        <v>0</v>
      </c>
      <c r="AO22" s="85" t="s">
        <v>634</v>
      </c>
      <c r="AP22" s="79" t="s">
        <v>176</v>
      </c>
      <c r="AQ22" s="79">
        <v>0</v>
      </c>
      <c r="AR22" s="79">
        <v>0</v>
      </c>
      <c r="AS22" s="79" t="s">
        <v>738</v>
      </c>
      <c r="AT22" s="79" t="s">
        <v>743</v>
      </c>
      <c r="AU22" s="79" t="s">
        <v>744</v>
      </c>
      <c r="AV22" s="79" t="s">
        <v>745</v>
      </c>
      <c r="AW22" s="79" t="s">
        <v>749</v>
      </c>
      <c r="AX22" s="79" t="s">
        <v>753</v>
      </c>
      <c r="AY22" s="79" t="s">
        <v>756</v>
      </c>
      <c r="AZ22" s="82" t="s">
        <v>758</v>
      </c>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28</v>
      </c>
      <c r="BK22" s="49">
        <v>100</v>
      </c>
      <c r="BL22" s="48">
        <v>28</v>
      </c>
    </row>
    <row r="23" spans="1:64" ht="15">
      <c r="A23" s="64" t="s">
        <v>222</v>
      </c>
      <c r="B23" s="64" t="s">
        <v>259</v>
      </c>
      <c r="C23" s="65" t="s">
        <v>2107</v>
      </c>
      <c r="D23" s="66">
        <v>3</v>
      </c>
      <c r="E23" s="67" t="s">
        <v>132</v>
      </c>
      <c r="F23" s="68">
        <v>35</v>
      </c>
      <c r="G23" s="65"/>
      <c r="H23" s="69"/>
      <c r="I23" s="70"/>
      <c r="J23" s="70"/>
      <c r="K23" s="34" t="s">
        <v>65</v>
      </c>
      <c r="L23" s="77">
        <v>23</v>
      </c>
      <c r="M23" s="77"/>
      <c r="N23" s="72"/>
      <c r="O23" s="79" t="s">
        <v>298</v>
      </c>
      <c r="P23" s="81">
        <v>43473.840219907404</v>
      </c>
      <c r="Q23" s="79" t="s">
        <v>312</v>
      </c>
      <c r="R23" s="82" t="s">
        <v>393</v>
      </c>
      <c r="S23" s="79" t="s">
        <v>431</v>
      </c>
      <c r="T23" s="79"/>
      <c r="U23" s="79"/>
      <c r="V23" s="82" t="s">
        <v>500</v>
      </c>
      <c r="W23" s="81">
        <v>43473.840219907404</v>
      </c>
      <c r="X23" s="82" t="s">
        <v>547</v>
      </c>
      <c r="Y23" s="79"/>
      <c r="Z23" s="79"/>
      <c r="AA23" s="85" t="s">
        <v>635</v>
      </c>
      <c r="AB23" s="79"/>
      <c r="AC23" s="79" t="b">
        <v>0</v>
      </c>
      <c r="AD23" s="79">
        <v>0</v>
      </c>
      <c r="AE23" s="85" t="s">
        <v>713</v>
      </c>
      <c r="AF23" s="79" t="b">
        <v>0</v>
      </c>
      <c r="AG23" s="79" t="s">
        <v>724</v>
      </c>
      <c r="AH23" s="79"/>
      <c r="AI23" s="85" t="s">
        <v>713</v>
      </c>
      <c r="AJ23" s="79" t="b">
        <v>0</v>
      </c>
      <c r="AK23" s="79">
        <v>0</v>
      </c>
      <c r="AL23" s="85" t="s">
        <v>713</v>
      </c>
      <c r="AM23" s="79" t="s">
        <v>729</v>
      </c>
      <c r="AN23" s="79" t="b">
        <v>0</v>
      </c>
      <c r="AO23" s="85" t="s">
        <v>635</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35</v>
      </c>
      <c r="BK23" s="49">
        <v>100</v>
      </c>
      <c r="BL23" s="48">
        <v>35</v>
      </c>
    </row>
    <row r="24" spans="1:64" ht="15">
      <c r="A24" s="64" t="s">
        <v>223</v>
      </c>
      <c r="B24" s="64" t="s">
        <v>272</v>
      </c>
      <c r="C24" s="65" t="s">
        <v>2107</v>
      </c>
      <c r="D24" s="66">
        <v>3</v>
      </c>
      <c r="E24" s="67" t="s">
        <v>132</v>
      </c>
      <c r="F24" s="68">
        <v>35</v>
      </c>
      <c r="G24" s="65"/>
      <c r="H24" s="69"/>
      <c r="I24" s="70"/>
      <c r="J24" s="70"/>
      <c r="K24" s="34" t="s">
        <v>65</v>
      </c>
      <c r="L24" s="77">
        <v>24</v>
      </c>
      <c r="M24" s="77"/>
      <c r="N24" s="72"/>
      <c r="O24" s="79" t="s">
        <v>298</v>
      </c>
      <c r="P24" s="81">
        <v>43473.103368055556</v>
      </c>
      <c r="Q24" s="79" t="s">
        <v>313</v>
      </c>
      <c r="R24" s="82" t="s">
        <v>394</v>
      </c>
      <c r="S24" s="79" t="s">
        <v>431</v>
      </c>
      <c r="T24" s="79" t="s">
        <v>440</v>
      </c>
      <c r="U24" s="79"/>
      <c r="V24" s="82" t="s">
        <v>501</v>
      </c>
      <c r="W24" s="81">
        <v>43473.103368055556</v>
      </c>
      <c r="X24" s="82" t="s">
        <v>548</v>
      </c>
      <c r="Y24" s="79"/>
      <c r="Z24" s="79"/>
      <c r="AA24" s="85" t="s">
        <v>636</v>
      </c>
      <c r="AB24" s="79"/>
      <c r="AC24" s="79" t="b">
        <v>0</v>
      </c>
      <c r="AD24" s="79">
        <v>0</v>
      </c>
      <c r="AE24" s="85" t="s">
        <v>713</v>
      </c>
      <c r="AF24" s="79" t="b">
        <v>0</v>
      </c>
      <c r="AG24" s="79" t="s">
        <v>724</v>
      </c>
      <c r="AH24" s="79"/>
      <c r="AI24" s="85" t="s">
        <v>713</v>
      </c>
      <c r="AJ24" s="79" t="b">
        <v>0</v>
      </c>
      <c r="AK24" s="79">
        <v>0</v>
      </c>
      <c r="AL24" s="85" t="s">
        <v>713</v>
      </c>
      <c r="AM24" s="79" t="s">
        <v>729</v>
      </c>
      <c r="AN24" s="79" t="b">
        <v>0</v>
      </c>
      <c r="AO24" s="85" t="s">
        <v>636</v>
      </c>
      <c r="AP24" s="79" t="s">
        <v>176</v>
      </c>
      <c r="AQ24" s="79">
        <v>0</v>
      </c>
      <c r="AR24" s="79">
        <v>0</v>
      </c>
      <c r="AS24" s="79"/>
      <c r="AT24" s="79"/>
      <c r="AU24" s="79"/>
      <c r="AV24" s="79"/>
      <c r="AW24" s="79"/>
      <c r="AX24" s="79"/>
      <c r="AY24" s="79"/>
      <c r="AZ24" s="79"/>
      <c r="BA24">
        <v>1</v>
      </c>
      <c r="BB24" s="78" t="str">
        <f>REPLACE(INDEX(GroupVertices[Group],MATCH(Edges[[#This Row],[Vertex 1]],GroupVertices[Vertex],0)),1,1,"")</f>
        <v>9</v>
      </c>
      <c r="BC24" s="78" t="str">
        <f>REPLACE(INDEX(GroupVertices[Group],MATCH(Edges[[#This Row],[Vertex 2]],GroupVertices[Vertex],0)),1,1,"")</f>
        <v>9</v>
      </c>
      <c r="BD24" s="48"/>
      <c r="BE24" s="49"/>
      <c r="BF24" s="48"/>
      <c r="BG24" s="49"/>
      <c r="BH24" s="48"/>
      <c r="BI24" s="49"/>
      <c r="BJ24" s="48"/>
      <c r="BK24" s="49"/>
      <c r="BL24" s="48"/>
    </row>
    <row r="25" spans="1:64" ht="15">
      <c r="A25" s="64" t="s">
        <v>223</v>
      </c>
      <c r="B25" s="64" t="s">
        <v>273</v>
      </c>
      <c r="C25" s="65" t="s">
        <v>2107</v>
      </c>
      <c r="D25" s="66">
        <v>3</v>
      </c>
      <c r="E25" s="67" t="s">
        <v>132</v>
      </c>
      <c r="F25" s="68">
        <v>35</v>
      </c>
      <c r="G25" s="65"/>
      <c r="H25" s="69"/>
      <c r="I25" s="70"/>
      <c r="J25" s="70"/>
      <c r="K25" s="34" t="s">
        <v>65</v>
      </c>
      <c r="L25" s="77">
        <v>25</v>
      </c>
      <c r="M25" s="77"/>
      <c r="N25" s="72"/>
      <c r="O25" s="79" t="s">
        <v>298</v>
      </c>
      <c r="P25" s="81">
        <v>43473.103368055556</v>
      </c>
      <c r="Q25" s="79" t="s">
        <v>313</v>
      </c>
      <c r="R25" s="82" t="s">
        <v>394</v>
      </c>
      <c r="S25" s="79" t="s">
        <v>431</v>
      </c>
      <c r="T25" s="79" t="s">
        <v>440</v>
      </c>
      <c r="U25" s="79"/>
      <c r="V25" s="82" t="s">
        <v>501</v>
      </c>
      <c r="W25" s="81">
        <v>43473.103368055556</v>
      </c>
      <c r="X25" s="82" t="s">
        <v>548</v>
      </c>
      <c r="Y25" s="79"/>
      <c r="Z25" s="79"/>
      <c r="AA25" s="85" t="s">
        <v>636</v>
      </c>
      <c r="AB25" s="79"/>
      <c r="AC25" s="79" t="b">
        <v>0</v>
      </c>
      <c r="AD25" s="79">
        <v>0</v>
      </c>
      <c r="AE25" s="85" t="s">
        <v>713</v>
      </c>
      <c r="AF25" s="79" t="b">
        <v>0</v>
      </c>
      <c r="AG25" s="79" t="s">
        <v>724</v>
      </c>
      <c r="AH25" s="79"/>
      <c r="AI25" s="85" t="s">
        <v>713</v>
      </c>
      <c r="AJ25" s="79" t="b">
        <v>0</v>
      </c>
      <c r="AK25" s="79">
        <v>0</v>
      </c>
      <c r="AL25" s="85" t="s">
        <v>713</v>
      </c>
      <c r="AM25" s="79" t="s">
        <v>729</v>
      </c>
      <c r="AN25" s="79" t="b">
        <v>0</v>
      </c>
      <c r="AO25" s="85" t="s">
        <v>636</v>
      </c>
      <c r="AP25" s="79" t="s">
        <v>176</v>
      </c>
      <c r="AQ25" s="79">
        <v>0</v>
      </c>
      <c r="AR25" s="79">
        <v>0</v>
      </c>
      <c r="AS25" s="79"/>
      <c r="AT25" s="79"/>
      <c r="AU25" s="79"/>
      <c r="AV25" s="79"/>
      <c r="AW25" s="79"/>
      <c r="AX25" s="79"/>
      <c r="AY25" s="79"/>
      <c r="AZ25" s="79"/>
      <c r="BA25">
        <v>1</v>
      </c>
      <c r="BB25" s="78" t="str">
        <f>REPLACE(INDEX(GroupVertices[Group],MATCH(Edges[[#This Row],[Vertex 1]],GroupVertices[Vertex],0)),1,1,"")</f>
        <v>9</v>
      </c>
      <c r="BC25" s="78" t="str">
        <f>REPLACE(INDEX(GroupVertices[Group],MATCH(Edges[[#This Row],[Vertex 2]],GroupVertices[Vertex],0)),1,1,"")</f>
        <v>9</v>
      </c>
      <c r="BD25" s="48">
        <v>1</v>
      </c>
      <c r="BE25" s="49">
        <v>3.3333333333333335</v>
      </c>
      <c r="BF25" s="48">
        <v>1</v>
      </c>
      <c r="BG25" s="49">
        <v>3.3333333333333335</v>
      </c>
      <c r="BH25" s="48">
        <v>0</v>
      </c>
      <c r="BI25" s="49">
        <v>0</v>
      </c>
      <c r="BJ25" s="48">
        <v>28</v>
      </c>
      <c r="BK25" s="49">
        <v>93.33333333333333</v>
      </c>
      <c r="BL25" s="48">
        <v>30</v>
      </c>
    </row>
    <row r="26" spans="1:64" ht="15">
      <c r="A26" s="64" t="s">
        <v>223</v>
      </c>
      <c r="B26" s="64" t="s">
        <v>259</v>
      </c>
      <c r="C26" s="65" t="s">
        <v>2108</v>
      </c>
      <c r="D26" s="66">
        <v>5.333333333333334</v>
      </c>
      <c r="E26" s="67" t="s">
        <v>136</v>
      </c>
      <c r="F26" s="68">
        <v>27.333333333333332</v>
      </c>
      <c r="G26" s="65"/>
      <c r="H26" s="69"/>
      <c r="I26" s="70"/>
      <c r="J26" s="70"/>
      <c r="K26" s="34" t="s">
        <v>65</v>
      </c>
      <c r="L26" s="77">
        <v>26</v>
      </c>
      <c r="M26" s="77"/>
      <c r="N26" s="72"/>
      <c r="O26" s="79" t="s">
        <v>298</v>
      </c>
      <c r="P26" s="81">
        <v>43473.103368055556</v>
      </c>
      <c r="Q26" s="79" t="s">
        <v>313</v>
      </c>
      <c r="R26" s="82" t="s">
        <v>394</v>
      </c>
      <c r="S26" s="79" t="s">
        <v>431</v>
      </c>
      <c r="T26" s="79" t="s">
        <v>440</v>
      </c>
      <c r="U26" s="79"/>
      <c r="V26" s="82" t="s">
        <v>501</v>
      </c>
      <c r="W26" s="81">
        <v>43473.103368055556</v>
      </c>
      <c r="X26" s="82" t="s">
        <v>548</v>
      </c>
      <c r="Y26" s="79"/>
      <c r="Z26" s="79"/>
      <c r="AA26" s="85" t="s">
        <v>636</v>
      </c>
      <c r="AB26" s="79"/>
      <c r="AC26" s="79" t="b">
        <v>0</v>
      </c>
      <c r="AD26" s="79">
        <v>0</v>
      </c>
      <c r="AE26" s="85" t="s">
        <v>713</v>
      </c>
      <c r="AF26" s="79" t="b">
        <v>0</v>
      </c>
      <c r="AG26" s="79" t="s">
        <v>724</v>
      </c>
      <c r="AH26" s="79"/>
      <c r="AI26" s="85" t="s">
        <v>713</v>
      </c>
      <c r="AJ26" s="79" t="b">
        <v>0</v>
      </c>
      <c r="AK26" s="79">
        <v>0</v>
      </c>
      <c r="AL26" s="85" t="s">
        <v>713</v>
      </c>
      <c r="AM26" s="79" t="s">
        <v>729</v>
      </c>
      <c r="AN26" s="79" t="b">
        <v>0</v>
      </c>
      <c r="AO26" s="85" t="s">
        <v>636</v>
      </c>
      <c r="AP26" s="79" t="s">
        <v>176</v>
      </c>
      <c r="AQ26" s="79">
        <v>0</v>
      </c>
      <c r="AR26" s="79">
        <v>0</v>
      </c>
      <c r="AS26" s="79"/>
      <c r="AT26" s="79"/>
      <c r="AU26" s="79"/>
      <c r="AV26" s="79"/>
      <c r="AW26" s="79"/>
      <c r="AX26" s="79"/>
      <c r="AY26" s="79"/>
      <c r="AZ26" s="79"/>
      <c r="BA26">
        <v>2</v>
      </c>
      <c r="BB26" s="78" t="str">
        <f>REPLACE(INDEX(GroupVertices[Group],MATCH(Edges[[#This Row],[Vertex 1]],GroupVertices[Vertex],0)),1,1,"")</f>
        <v>9</v>
      </c>
      <c r="BC26" s="78" t="str">
        <f>REPLACE(INDEX(GroupVertices[Group],MATCH(Edges[[#This Row],[Vertex 2]],GroupVertices[Vertex],0)),1,1,"")</f>
        <v>1</v>
      </c>
      <c r="BD26" s="48"/>
      <c r="BE26" s="49"/>
      <c r="BF26" s="48"/>
      <c r="BG26" s="49"/>
      <c r="BH26" s="48"/>
      <c r="BI26" s="49"/>
      <c r="BJ26" s="48"/>
      <c r="BK26" s="49"/>
      <c r="BL26" s="48"/>
    </row>
    <row r="27" spans="1:64" ht="15">
      <c r="A27" s="64" t="s">
        <v>223</v>
      </c>
      <c r="B27" s="64" t="s">
        <v>259</v>
      </c>
      <c r="C27" s="65" t="s">
        <v>2108</v>
      </c>
      <c r="D27" s="66">
        <v>5.333333333333334</v>
      </c>
      <c r="E27" s="67" t="s">
        <v>136</v>
      </c>
      <c r="F27" s="68">
        <v>27.333333333333332</v>
      </c>
      <c r="G27" s="65"/>
      <c r="H27" s="69"/>
      <c r="I27" s="70"/>
      <c r="J27" s="70"/>
      <c r="K27" s="34" t="s">
        <v>65</v>
      </c>
      <c r="L27" s="77">
        <v>27</v>
      </c>
      <c r="M27" s="77"/>
      <c r="N27" s="72"/>
      <c r="O27" s="79" t="s">
        <v>298</v>
      </c>
      <c r="P27" s="81">
        <v>43473.98627314815</v>
      </c>
      <c r="Q27" s="79" t="s">
        <v>314</v>
      </c>
      <c r="R27" s="82" t="s">
        <v>395</v>
      </c>
      <c r="S27" s="79" t="s">
        <v>431</v>
      </c>
      <c r="T27" s="79"/>
      <c r="U27" s="79"/>
      <c r="V27" s="82" t="s">
        <v>501</v>
      </c>
      <c r="W27" s="81">
        <v>43473.98627314815</v>
      </c>
      <c r="X27" s="82" t="s">
        <v>549</v>
      </c>
      <c r="Y27" s="79"/>
      <c r="Z27" s="79"/>
      <c r="AA27" s="85" t="s">
        <v>637</v>
      </c>
      <c r="AB27" s="79"/>
      <c r="AC27" s="79" t="b">
        <v>0</v>
      </c>
      <c r="AD27" s="79">
        <v>0</v>
      </c>
      <c r="AE27" s="85" t="s">
        <v>713</v>
      </c>
      <c r="AF27" s="79" t="b">
        <v>0</v>
      </c>
      <c r="AG27" s="79" t="s">
        <v>724</v>
      </c>
      <c r="AH27" s="79"/>
      <c r="AI27" s="85" t="s">
        <v>713</v>
      </c>
      <c r="AJ27" s="79" t="b">
        <v>0</v>
      </c>
      <c r="AK27" s="79">
        <v>0</v>
      </c>
      <c r="AL27" s="85" t="s">
        <v>713</v>
      </c>
      <c r="AM27" s="79" t="s">
        <v>729</v>
      </c>
      <c r="AN27" s="79" t="b">
        <v>0</v>
      </c>
      <c r="AO27" s="85" t="s">
        <v>637</v>
      </c>
      <c r="AP27" s="79" t="s">
        <v>176</v>
      </c>
      <c r="AQ27" s="79">
        <v>0</v>
      </c>
      <c r="AR27" s="79">
        <v>0</v>
      </c>
      <c r="AS27" s="79"/>
      <c r="AT27" s="79"/>
      <c r="AU27" s="79"/>
      <c r="AV27" s="79"/>
      <c r="AW27" s="79"/>
      <c r="AX27" s="79"/>
      <c r="AY27" s="79"/>
      <c r="AZ27" s="79"/>
      <c r="BA27">
        <v>2</v>
      </c>
      <c r="BB27" s="78" t="str">
        <f>REPLACE(INDEX(GroupVertices[Group],MATCH(Edges[[#This Row],[Vertex 1]],GroupVertices[Vertex],0)),1,1,"")</f>
        <v>9</v>
      </c>
      <c r="BC27" s="78" t="str">
        <f>REPLACE(INDEX(GroupVertices[Group],MATCH(Edges[[#This Row],[Vertex 2]],GroupVertices[Vertex],0)),1,1,"")</f>
        <v>1</v>
      </c>
      <c r="BD27" s="48">
        <v>1</v>
      </c>
      <c r="BE27" s="49">
        <v>2.5641025641025643</v>
      </c>
      <c r="BF27" s="48">
        <v>0</v>
      </c>
      <c r="BG27" s="49">
        <v>0</v>
      </c>
      <c r="BH27" s="48">
        <v>0</v>
      </c>
      <c r="BI27" s="49">
        <v>0</v>
      </c>
      <c r="BJ27" s="48">
        <v>38</v>
      </c>
      <c r="BK27" s="49">
        <v>97.43589743589743</v>
      </c>
      <c r="BL27" s="48">
        <v>39</v>
      </c>
    </row>
    <row r="28" spans="1:64" ht="15">
      <c r="A28" s="64" t="s">
        <v>224</v>
      </c>
      <c r="B28" s="64" t="s">
        <v>259</v>
      </c>
      <c r="C28" s="65" t="s">
        <v>2107</v>
      </c>
      <c r="D28" s="66">
        <v>3</v>
      </c>
      <c r="E28" s="67" t="s">
        <v>132</v>
      </c>
      <c r="F28" s="68">
        <v>35</v>
      </c>
      <c r="G28" s="65"/>
      <c r="H28" s="69"/>
      <c r="I28" s="70"/>
      <c r="J28" s="70"/>
      <c r="K28" s="34" t="s">
        <v>65</v>
      </c>
      <c r="L28" s="77">
        <v>28</v>
      </c>
      <c r="M28" s="77"/>
      <c r="N28" s="72"/>
      <c r="O28" s="79" t="s">
        <v>298</v>
      </c>
      <c r="P28" s="81">
        <v>43473.790810185186</v>
      </c>
      <c r="Q28" s="79" t="s">
        <v>315</v>
      </c>
      <c r="R28" s="79"/>
      <c r="S28" s="79"/>
      <c r="T28" s="79"/>
      <c r="U28" s="79"/>
      <c r="V28" s="82" t="s">
        <v>502</v>
      </c>
      <c r="W28" s="81">
        <v>43473.790810185186</v>
      </c>
      <c r="X28" s="82" t="s">
        <v>550</v>
      </c>
      <c r="Y28" s="79"/>
      <c r="Z28" s="79"/>
      <c r="AA28" s="85" t="s">
        <v>638</v>
      </c>
      <c r="AB28" s="85" t="s">
        <v>642</v>
      </c>
      <c r="AC28" s="79" t="b">
        <v>0</v>
      </c>
      <c r="AD28" s="79">
        <v>1</v>
      </c>
      <c r="AE28" s="85" t="s">
        <v>715</v>
      </c>
      <c r="AF28" s="79" t="b">
        <v>0</v>
      </c>
      <c r="AG28" s="79" t="s">
        <v>724</v>
      </c>
      <c r="AH28" s="79"/>
      <c r="AI28" s="85" t="s">
        <v>713</v>
      </c>
      <c r="AJ28" s="79" t="b">
        <v>0</v>
      </c>
      <c r="AK28" s="79">
        <v>0</v>
      </c>
      <c r="AL28" s="85" t="s">
        <v>713</v>
      </c>
      <c r="AM28" s="79" t="s">
        <v>727</v>
      </c>
      <c r="AN28" s="79" t="b">
        <v>0</v>
      </c>
      <c r="AO28" s="85" t="s">
        <v>642</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224</v>
      </c>
      <c r="B29" s="64" t="s">
        <v>225</v>
      </c>
      <c r="C29" s="65" t="s">
        <v>2107</v>
      </c>
      <c r="D29" s="66">
        <v>3</v>
      </c>
      <c r="E29" s="67" t="s">
        <v>132</v>
      </c>
      <c r="F29" s="68">
        <v>35</v>
      </c>
      <c r="G29" s="65"/>
      <c r="H29" s="69"/>
      <c r="I29" s="70"/>
      <c r="J29" s="70"/>
      <c r="K29" s="34" t="s">
        <v>66</v>
      </c>
      <c r="L29" s="77">
        <v>29</v>
      </c>
      <c r="M29" s="77"/>
      <c r="N29" s="72"/>
      <c r="O29" s="79" t="s">
        <v>299</v>
      </c>
      <c r="P29" s="81">
        <v>43473.790810185186</v>
      </c>
      <c r="Q29" s="79" t="s">
        <v>315</v>
      </c>
      <c r="R29" s="79"/>
      <c r="S29" s="79"/>
      <c r="T29" s="79"/>
      <c r="U29" s="79"/>
      <c r="V29" s="82" t="s">
        <v>502</v>
      </c>
      <c r="W29" s="81">
        <v>43473.790810185186</v>
      </c>
      <c r="X29" s="82" t="s">
        <v>550</v>
      </c>
      <c r="Y29" s="79"/>
      <c r="Z29" s="79"/>
      <c r="AA29" s="85" t="s">
        <v>638</v>
      </c>
      <c r="AB29" s="85" t="s">
        <v>642</v>
      </c>
      <c r="AC29" s="79" t="b">
        <v>0</v>
      </c>
      <c r="AD29" s="79">
        <v>1</v>
      </c>
      <c r="AE29" s="85" t="s">
        <v>715</v>
      </c>
      <c r="AF29" s="79" t="b">
        <v>0</v>
      </c>
      <c r="AG29" s="79" t="s">
        <v>724</v>
      </c>
      <c r="AH29" s="79"/>
      <c r="AI29" s="85" t="s">
        <v>713</v>
      </c>
      <c r="AJ29" s="79" t="b">
        <v>0</v>
      </c>
      <c r="AK29" s="79">
        <v>0</v>
      </c>
      <c r="AL29" s="85" t="s">
        <v>713</v>
      </c>
      <c r="AM29" s="79" t="s">
        <v>727</v>
      </c>
      <c r="AN29" s="79" t="b">
        <v>0</v>
      </c>
      <c r="AO29" s="85" t="s">
        <v>642</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20</v>
      </c>
      <c r="BF29" s="48">
        <v>0</v>
      </c>
      <c r="BG29" s="49">
        <v>0</v>
      </c>
      <c r="BH29" s="48">
        <v>0</v>
      </c>
      <c r="BI29" s="49">
        <v>0</v>
      </c>
      <c r="BJ29" s="48">
        <v>4</v>
      </c>
      <c r="BK29" s="49">
        <v>80</v>
      </c>
      <c r="BL29" s="48">
        <v>5</v>
      </c>
    </row>
    <row r="30" spans="1:64" ht="15">
      <c r="A30" s="64" t="s">
        <v>225</v>
      </c>
      <c r="B30" s="64" t="s">
        <v>224</v>
      </c>
      <c r="C30" s="65" t="s">
        <v>2107</v>
      </c>
      <c r="D30" s="66">
        <v>3</v>
      </c>
      <c r="E30" s="67" t="s">
        <v>132</v>
      </c>
      <c r="F30" s="68">
        <v>35</v>
      </c>
      <c r="G30" s="65"/>
      <c r="H30" s="69"/>
      <c r="I30" s="70"/>
      <c r="J30" s="70"/>
      <c r="K30" s="34" t="s">
        <v>66</v>
      </c>
      <c r="L30" s="77">
        <v>30</v>
      </c>
      <c r="M30" s="77"/>
      <c r="N30" s="72"/>
      <c r="O30" s="79" t="s">
        <v>299</v>
      </c>
      <c r="P30" s="81">
        <v>43473.8853125</v>
      </c>
      <c r="Q30" s="79" t="s">
        <v>316</v>
      </c>
      <c r="R30" s="79"/>
      <c r="S30" s="79"/>
      <c r="T30" s="79"/>
      <c r="U30" s="79"/>
      <c r="V30" s="82" t="s">
        <v>503</v>
      </c>
      <c r="W30" s="81">
        <v>43473.8853125</v>
      </c>
      <c r="X30" s="82" t="s">
        <v>551</v>
      </c>
      <c r="Y30" s="79"/>
      <c r="Z30" s="79"/>
      <c r="AA30" s="85" t="s">
        <v>639</v>
      </c>
      <c r="AB30" s="85" t="s">
        <v>638</v>
      </c>
      <c r="AC30" s="79" t="b">
        <v>0</v>
      </c>
      <c r="AD30" s="79">
        <v>1</v>
      </c>
      <c r="AE30" s="85" t="s">
        <v>716</v>
      </c>
      <c r="AF30" s="79" t="b">
        <v>0</v>
      </c>
      <c r="AG30" s="79" t="s">
        <v>724</v>
      </c>
      <c r="AH30" s="79"/>
      <c r="AI30" s="85" t="s">
        <v>713</v>
      </c>
      <c r="AJ30" s="79" t="b">
        <v>0</v>
      </c>
      <c r="AK30" s="79">
        <v>0</v>
      </c>
      <c r="AL30" s="85" t="s">
        <v>713</v>
      </c>
      <c r="AM30" s="79" t="s">
        <v>727</v>
      </c>
      <c r="AN30" s="79" t="b">
        <v>0</v>
      </c>
      <c r="AO30" s="85" t="s">
        <v>638</v>
      </c>
      <c r="AP30" s="79" t="s">
        <v>176</v>
      </c>
      <c r="AQ30" s="79">
        <v>0</v>
      </c>
      <c r="AR30" s="79">
        <v>0</v>
      </c>
      <c r="AS30" s="79" t="s">
        <v>738</v>
      </c>
      <c r="AT30" s="79" t="s">
        <v>743</v>
      </c>
      <c r="AU30" s="79" t="s">
        <v>744</v>
      </c>
      <c r="AV30" s="79" t="s">
        <v>745</v>
      </c>
      <c r="AW30" s="79" t="s">
        <v>749</v>
      </c>
      <c r="AX30" s="79" t="s">
        <v>753</v>
      </c>
      <c r="AY30" s="79" t="s">
        <v>756</v>
      </c>
      <c r="AZ30" s="82" t="s">
        <v>758</v>
      </c>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6</v>
      </c>
      <c r="BK30" s="49">
        <v>100</v>
      </c>
      <c r="BL30" s="48">
        <v>6</v>
      </c>
    </row>
    <row r="31" spans="1:64" ht="15">
      <c r="A31" s="64" t="s">
        <v>226</v>
      </c>
      <c r="B31" s="64" t="s">
        <v>259</v>
      </c>
      <c r="C31" s="65" t="s">
        <v>2107</v>
      </c>
      <c r="D31" s="66">
        <v>3</v>
      </c>
      <c r="E31" s="67" t="s">
        <v>132</v>
      </c>
      <c r="F31" s="68">
        <v>35</v>
      </c>
      <c r="G31" s="65"/>
      <c r="H31" s="69"/>
      <c r="I31" s="70"/>
      <c r="J31" s="70"/>
      <c r="K31" s="34" t="s">
        <v>65</v>
      </c>
      <c r="L31" s="77">
        <v>31</v>
      </c>
      <c r="M31" s="77"/>
      <c r="N31" s="72"/>
      <c r="O31" s="79" t="s">
        <v>298</v>
      </c>
      <c r="P31" s="81">
        <v>43474.762291666666</v>
      </c>
      <c r="Q31" s="79" t="s">
        <v>317</v>
      </c>
      <c r="R31" s="79"/>
      <c r="S31" s="79"/>
      <c r="T31" s="79"/>
      <c r="U31" s="79"/>
      <c r="V31" s="82" t="s">
        <v>504</v>
      </c>
      <c r="W31" s="81">
        <v>43474.762291666666</v>
      </c>
      <c r="X31" s="82" t="s">
        <v>552</v>
      </c>
      <c r="Y31" s="79"/>
      <c r="Z31" s="79"/>
      <c r="AA31" s="85" t="s">
        <v>640</v>
      </c>
      <c r="AB31" s="85" t="s">
        <v>642</v>
      </c>
      <c r="AC31" s="79" t="b">
        <v>0</v>
      </c>
      <c r="AD31" s="79">
        <v>0</v>
      </c>
      <c r="AE31" s="85" t="s">
        <v>715</v>
      </c>
      <c r="AF31" s="79" t="b">
        <v>0</v>
      </c>
      <c r="AG31" s="79" t="s">
        <v>724</v>
      </c>
      <c r="AH31" s="79"/>
      <c r="AI31" s="85" t="s">
        <v>713</v>
      </c>
      <c r="AJ31" s="79" t="b">
        <v>0</v>
      </c>
      <c r="AK31" s="79">
        <v>0</v>
      </c>
      <c r="AL31" s="85" t="s">
        <v>713</v>
      </c>
      <c r="AM31" s="79" t="s">
        <v>728</v>
      </c>
      <c r="AN31" s="79" t="b">
        <v>0</v>
      </c>
      <c r="AO31" s="85" t="s">
        <v>642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225</v>
      </c>
      <c r="C32" s="65" t="s">
        <v>2107</v>
      </c>
      <c r="D32" s="66">
        <v>3</v>
      </c>
      <c r="E32" s="67" t="s">
        <v>132</v>
      </c>
      <c r="F32" s="68">
        <v>35</v>
      </c>
      <c r="G32" s="65"/>
      <c r="H32" s="69"/>
      <c r="I32" s="70"/>
      <c r="J32" s="70"/>
      <c r="K32" s="34" t="s">
        <v>66</v>
      </c>
      <c r="L32" s="77">
        <v>32</v>
      </c>
      <c r="M32" s="77"/>
      <c r="N32" s="72"/>
      <c r="O32" s="79" t="s">
        <v>299</v>
      </c>
      <c r="P32" s="81">
        <v>43474.762291666666</v>
      </c>
      <c r="Q32" s="79" t="s">
        <v>317</v>
      </c>
      <c r="R32" s="79"/>
      <c r="S32" s="79"/>
      <c r="T32" s="79"/>
      <c r="U32" s="79"/>
      <c r="V32" s="82" t="s">
        <v>504</v>
      </c>
      <c r="W32" s="81">
        <v>43474.762291666666</v>
      </c>
      <c r="X32" s="82" t="s">
        <v>552</v>
      </c>
      <c r="Y32" s="79"/>
      <c r="Z32" s="79"/>
      <c r="AA32" s="85" t="s">
        <v>640</v>
      </c>
      <c r="AB32" s="85" t="s">
        <v>642</v>
      </c>
      <c r="AC32" s="79" t="b">
        <v>0</v>
      </c>
      <c r="AD32" s="79">
        <v>0</v>
      </c>
      <c r="AE32" s="85" t="s">
        <v>715</v>
      </c>
      <c r="AF32" s="79" t="b">
        <v>0</v>
      </c>
      <c r="AG32" s="79" t="s">
        <v>724</v>
      </c>
      <c r="AH32" s="79"/>
      <c r="AI32" s="85" t="s">
        <v>713</v>
      </c>
      <c r="AJ32" s="79" t="b">
        <v>0</v>
      </c>
      <c r="AK32" s="79">
        <v>0</v>
      </c>
      <c r="AL32" s="85" t="s">
        <v>713</v>
      </c>
      <c r="AM32" s="79" t="s">
        <v>728</v>
      </c>
      <c r="AN32" s="79" t="b">
        <v>0</v>
      </c>
      <c r="AO32" s="85" t="s">
        <v>642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1</v>
      </c>
      <c r="BG32" s="49">
        <v>11.11111111111111</v>
      </c>
      <c r="BH32" s="48">
        <v>0</v>
      </c>
      <c r="BI32" s="49">
        <v>0</v>
      </c>
      <c r="BJ32" s="48">
        <v>8</v>
      </c>
      <c r="BK32" s="49">
        <v>88.88888888888889</v>
      </c>
      <c r="BL32" s="48">
        <v>9</v>
      </c>
    </row>
    <row r="33" spans="1:64" ht="15">
      <c r="A33" s="64" t="s">
        <v>225</v>
      </c>
      <c r="B33" s="64" t="s">
        <v>226</v>
      </c>
      <c r="C33" s="65" t="s">
        <v>2107</v>
      </c>
      <c r="D33" s="66">
        <v>3</v>
      </c>
      <c r="E33" s="67" t="s">
        <v>132</v>
      </c>
      <c r="F33" s="68">
        <v>35</v>
      </c>
      <c r="G33" s="65"/>
      <c r="H33" s="69"/>
      <c r="I33" s="70"/>
      <c r="J33" s="70"/>
      <c r="K33" s="34" t="s">
        <v>66</v>
      </c>
      <c r="L33" s="77">
        <v>33</v>
      </c>
      <c r="M33" s="77"/>
      <c r="N33" s="72"/>
      <c r="O33" s="79" t="s">
        <v>299</v>
      </c>
      <c r="P33" s="81">
        <v>43474.76806712963</v>
      </c>
      <c r="Q33" s="79" t="s">
        <v>318</v>
      </c>
      <c r="R33" s="79"/>
      <c r="S33" s="79"/>
      <c r="T33" s="79" t="s">
        <v>441</v>
      </c>
      <c r="U33" s="79"/>
      <c r="V33" s="82" t="s">
        <v>503</v>
      </c>
      <c r="W33" s="81">
        <v>43474.76806712963</v>
      </c>
      <c r="X33" s="82" t="s">
        <v>553</v>
      </c>
      <c r="Y33" s="79"/>
      <c r="Z33" s="79"/>
      <c r="AA33" s="85" t="s">
        <v>641</v>
      </c>
      <c r="AB33" s="85" t="s">
        <v>640</v>
      </c>
      <c r="AC33" s="79" t="b">
        <v>0</v>
      </c>
      <c r="AD33" s="79">
        <v>1</v>
      </c>
      <c r="AE33" s="85" t="s">
        <v>717</v>
      </c>
      <c r="AF33" s="79" t="b">
        <v>0</v>
      </c>
      <c r="AG33" s="79" t="s">
        <v>724</v>
      </c>
      <c r="AH33" s="79"/>
      <c r="AI33" s="85" t="s">
        <v>713</v>
      </c>
      <c r="AJ33" s="79" t="b">
        <v>0</v>
      </c>
      <c r="AK33" s="79">
        <v>0</v>
      </c>
      <c r="AL33" s="85" t="s">
        <v>713</v>
      </c>
      <c r="AM33" s="79" t="s">
        <v>727</v>
      </c>
      <c r="AN33" s="79" t="b">
        <v>0</v>
      </c>
      <c r="AO33" s="85" t="s">
        <v>640</v>
      </c>
      <c r="AP33" s="79" t="s">
        <v>176</v>
      </c>
      <c r="AQ33" s="79">
        <v>0</v>
      </c>
      <c r="AR33" s="79">
        <v>0</v>
      </c>
      <c r="AS33" s="79" t="s">
        <v>738</v>
      </c>
      <c r="AT33" s="79" t="s">
        <v>743</v>
      </c>
      <c r="AU33" s="79" t="s">
        <v>744</v>
      </c>
      <c r="AV33" s="79" t="s">
        <v>745</v>
      </c>
      <c r="AW33" s="79" t="s">
        <v>749</v>
      </c>
      <c r="AX33" s="79" t="s">
        <v>753</v>
      </c>
      <c r="AY33" s="79" t="s">
        <v>756</v>
      </c>
      <c r="AZ33" s="82" t="s">
        <v>758</v>
      </c>
      <c r="BA33">
        <v>1</v>
      </c>
      <c r="BB33" s="78" t="str">
        <f>REPLACE(INDEX(GroupVertices[Group],MATCH(Edges[[#This Row],[Vertex 1]],GroupVertices[Vertex],0)),1,1,"")</f>
        <v>1</v>
      </c>
      <c r="BC33" s="78" t="str">
        <f>REPLACE(INDEX(GroupVertices[Group],MATCH(Edges[[#This Row],[Vertex 2]],GroupVertices[Vertex],0)),1,1,"")</f>
        <v>1</v>
      </c>
      <c r="BD33" s="48">
        <v>1</v>
      </c>
      <c r="BE33" s="49">
        <v>14.285714285714286</v>
      </c>
      <c r="BF33" s="48">
        <v>1</v>
      </c>
      <c r="BG33" s="49">
        <v>14.285714285714286</v>
      </c>
      <c r="BH33" s="48">
        <v>0</v>
      </c>
      <c r="BI33" s="49">
        <v>0</v>
      </c>
      <c r="BJ33" s="48">
        <v>5</v>
      </c>
      <c r="BK33" s="49">
        <v>71.42857142857143</v>
      </c>
      <c r="BL33" s="48">
        <v>7</v>
      </c>
    </row>
    <row r="34" spans="1:64" ht="15">
      <c r="A34" s="64" t="s">
        <v>225</v>
      </c>
      <c r="B34" s="64" t="s">
        <v>259</v>
      </c>
      <c r="C34" s="65" t="s">
        <v>2109</v>
      </c>
      <c r="D34" s="66">
        <v>7.666666666666667</v>
      </c>
      <c r="E34" s="67" t="s">
        <v>136</v>
      </c>
      <c r="F34" s="68">
        <v>19.666666666666664</v>
      </c>
      <c r="G34" s="65"/>
      <c r="H34" s="69"/>
      <c r="I34" s="70"/>
      <c r="J34" s="70"/>
      <c r="K34" s="34" t="s">
        <v>65</v>
      </c>
      <c r="L34" s="77">
        <v>34</v>
      </c>
      <c r="M34" s="77"/>
      <c r="N34" s="72"/>
      <c r="O34" s="79" t="s">
        <v>298</v>
      </c>
      <c r="P34" s="81">
        <v>43473.788402777776</v>
      </c>
      <c r="Q34" s="79" t="s">
        <v>319</v>
      </c>
      <c r="R34" s="79"/>
      <c r="S34" s="79"/>
      <c r="T34" s="79"/>
      <c r="U34" s="82" t="s">
        <v>469</v>
      </c>
      <c r="V34" s="82" t="s">
        <v>469</v>
      </c>
      <c r="W34" s="81">
        <v>43473.788402777776</v>
      </c>
      <c r="X34" s="82" t="s">
        <v>554</v>
      </c>
      <c r="Y34" s="79"/>
      <c r="Z34" s="79"/>
      <c r="AA34" s="85" t="s">
        <v>642</v>
      </c>
      <c r="AB34" s="79"/>
      <c r="AC34" s="79" t="b">
        <v>0</v>
      </c>
      <c r="AD34" s="79">
        <v>14</v>
      </c>
      <c r="AE34" s="85" t="s">
        <v>713</v>
      </c>
      <c r="AF34" s="79" t="b">
        <v>0</v>
      </c>
      <c r="AG34" s="79" t="s">
        <v>724</v>
      </c>
      <c r="AH34" s="79"/>
      <c r="AI34" s="85" t="s">
        <v>713</v>
      </c>
      <c r="AJ34" s="79" t="b">
        <v>0</v>
      </c>
      <c r="AK34" s="79">
        <v>1</v>
      </c>
      <c r="AL34" s="85" t="s">
        <v>713</v>
      </c>
      <c r="AM34" s="79" t="s">
        <v>727</v>
      </c>
      <c r="AN34" s="79" t="b">
        <v>0</v>
      </c>
      <c r="AO34" s="85" t="s">
        <v>642</v>
      </c>
      <c r="AP34" s="79" t="s">
        <v>176</v>
      </c>
      <c r="AQ34" s="79">
        <v>0</v>
      </c>
      <c r="AR34" s="79">
        <v>0</v>
      </c>
      <c r="AS34" s="79" t="s">
        <v>738</v>
      </c>
      <c r="AT34" s="79" t="s">
        <v>743</v>
      </c>
      <c r="AU34" s="79" t="s">
        <v>744</v>
      </c>
      <c r="AV34" s="79" t="s">
        <v>745</v>
      </c>
      <c r="AW34" s="79" t="s">
        <v>749</v>
      </c>
      <c r="AX34" s="79" t="s">
        <v>753</v>
      </c>
      <c r="AY34" s="79" t="s">
        <v>756</v>
      </c>
      <c r="AZ34" s="82" t="s">
        <v>758</v>
      </c>
      <c r="BA34">
        <v>3</v>
      </c>
      <c r="BB34" s="78" t="str">
        <f>REPLACE(INDEX(GroupVertices[Group],MATCH(Edges[[#This Row],[Vertex 1]],GroupVertices[Vertex],0)),1,1,"")</f>
        <v>1</v>
      </c>
      <c r="BC34" s="78" t="str">
        <f>REPLACE(INDEX(GroupVertices[Group],MATCH(Edges[[#This Row],[Vertex 2]],GroupVertices[Vertex],0)),1,1,"")</f>
        <v>1</v>
      </c>
      <c r="BD34" s="48">
        <v>2</v>
      </c>
      <c r="BE34" s="49">
        <v>13.333333333333334</v>
      </c>
      <c r="BF34" s="48">
        <v>1</v>
      </c>
      <c r="BG34" s="49">
        <v>6.666666666666667</v>
      </c>
      <c r="BH34" s="48">
        <v>0</v>
      </c>
      <c r="BI34" s="49">
        <v>0</v>
      </c>
      <c r="BJ34" s="48">
        <v>12</v>
      </c>
      <c r="BK34" s="49">
        <v>80</v>
      </c>
      <c r="BL34" s="48">
        <v>15</v>
      </c>
    </row>
    <row r="35" spans="1:64" ht="15">
      <c r="A35" s="64" t="s">
        <v>225</v>
      </c>
      <c r="B35" s="64" t="s">
        <v>259</v>
      </c>
      <c r="C35" s="65" t="s">
        <v>2109</v>
      </c>
      <c r="D35" s="66">
        <v>7.666666666666667</v>
      </c>
      <c r="E35" s="67" t="s">
        <v>136</v>
      </c>
      <c r="F35" s="68">
        <v>19.666666666666664</v>
      </c>
      <c r="G35" s="65"/>
      <c r="H35" s="69"/>
      <c r="I35" s="70"/>
      <c r="J35" s="70"/>
      <c r="K35" s="34" t="s">
        <v>65</v>
      </c>
      <c r="L35" s="77">
        <v>35</v>
      </c>
      <c r="M35" s="77"/>
      <c r="N35" s="72"/>
      <c r="O35" s="79" t="s">
        <v>298</v>
      </c>
      <c r="P35" s="81">
        <v>43473.8853125</v>
      </c>
      <c r="Q35" s="79" t="s">
        <v>316</v>
      </c>
      <c r="R35" s="79"/>
      <c r="S35" s="79"/>
      <c r="T35" s="79"/>
      <c r="U35" s="79"/>
      <c r="V35" s="82" t="s">
        <v>503</v>
      </c>
      <c r="W35" s="81">
        <v>43473.8853125</v>
      </c>
      <c r="X35" s="82" t="s">
        <v>551</v>
      </c>
      <c r="Y35" s="79"/>
      <c r="Z35" s="79"/>
      <c r="AA35" s="85" t="s">
        <v>639</v>
      </c>
      <c r="AB35" s="85" t="s">
        <v>638</v>
      </c>
      <c r="AC35" s="79" t="b">
        <v>0</v>
      </c>
      <c r="AD35" s="79">
        <v>1</v>
      </c>
      <c r="AE35" s="85" t="s">
        <v>716</v>
      </c>
      <c r="AF35" s="79" t="b">
        <v>0</v>
      </c>
      <c r="AG35" s="79" t="s">
        <v>724</v>
      </c>
      <c r="AH35" s="79"/>
      <c r="AI35" s="85" t="s">
        <v>713</v>
      </c>
      <c r="AJ35" s="79" t="b">
        <v>0</v>
      </c>
      <c r="AK35" s="79">
        <v>0</v>
      </c>
      <c r="AL35" s="85" t="s">
        <v>713</v>
      </c>
      <c r="AM35" s="79" t="s">
        <v>727</v>
      </c>
      <c r="AN35" s="79" t="b">
        <v>0</v>
      </c>
      <c r="AO35" s="85" t="s">
        <v>638</v>
      </c>
      <c r="AP35" s="79" t="s">
        <v>176</v>
      </c>
      <c r="AQ35" s="79">
        <v>0</v>
      </c>
      <c r="AR35" s="79">
        <v>0</v>
      </c>
      <c r="AS35" s="79" t="s">
        <v>738</v>
      </c>
      <c r="AT35" s="79" t="s">
        <v>743</v>
      </c>
      <c r="AU35" s="79" t="s">
        <v>744</v>
      </c>
      <c r="AV35" s="79" t="s">
        <v>745</v>
      </c>
      <c r="AW35" s="79" t="s">
        <v>749</v>
      </c>
      <c r="AX35" s="79" t="s">
        <v>753</v>
      </c>
      <c r="AY35" s="79" t="s">
        <v>756</v>
      </c>
      <c r="AZ35" s="82" t="s">
        <v>758</v>
      </c>
      <c r="BA35">
        <v>3</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225</v>
      </c>
      <c r="B36" s="64" t="s">
        <v>259</v>
      </c>
      <c r="C36" s="65" t="s">
        <v>2109</v>
      </c>
      <c r="D36" s="66">
        <v>7.666666666666667</v>
      </c>
      <c r="E36" s="67" t="s">
        <v>136</v>
      </c>
      <c r="F36" s="68">
        <v>19.666666666666664</v>
      </c>
      <c r="G36" s="65"/>
      <c r="H36" s="69"/>
      <c r="I36" s="70"/>
      <c r="J36" s="70"/>
      <c r="K36" s="34" t="s">
        <v>65</v>
      </c>
      <c r="L36" s="77">
        <v>36</v>
      </c>
      <c r="M36" s="77"/>
      <c r="N36" s="72"/>
      <c r="O36" s="79" t="s">
        <v>298</v>
      </c>
      <c r="P36" s="81">
        <v>43474.76806712963</v>
      </c>
      <c r="Q36" s="79" t="s">
        <v>318</v>
      </c>
      <c r="R36" s="79"/>
      <c r="S36" s="79"/>
      <c r="T36" s="79" t="s">
        <v>441</v>
      </c>
      <c r="U36" s="79"/>
      <c r="V36" s="82" t="s">
        <v>503</v>
      </c>
      <c r="W36" s="81">
        <v>43474.76806712963</v>
      </c>
      <c r="X36" s="82" t="s">
        <v>553</v>
      </c>
      <c r="Y36" s="79"/>
      <c r="Z36" s="79"/>
      <c r="AA36" s="85" t="s">
        <v>641</v>
      </c>
      <c r="AB36" s="85" t="s">
        <v>640</v>
      </c>
      <c r="AC36" s="79" t="b">
        <v>0</v>
      </c>
      <c r="AD36" s="79">
        <v>1</v>
      </c>
      <c r="AE36" s="85" t="s">
        <v>717</v>
      </c>
      <c r="AF36" s="79" t="b">
        <v>0</v>
      </c>
      <c r="AG36" s="79" t="s">
        <v>724</v>
      </c>
      <c r="AH36" s="79"/>
      <c r="AI36" s="85" t="s">
        <v>713</v>
      </c>
      <c r="AJ36" s="79" t="b">
        <v>0</v>
      </c>
      <c r="AK36" s="79">
        <v>0</v>
      </c>
      <c r="AL36" s="85" t="s">
        <v>713</v>
      </c>
      <c r="AM36" s="79" t="s">
        <v>727</v>
      </c>
      <c r="AN36" s="79" t="b">
        <v>0</v>
      </c>
      <c r="AO36" s="85" t="s">
        <v>640</v>
      </c>
      <c r="AP36" s="79" t="s">
        <v>176</v>
      </c>
      <c r="AQ36" s="79">
        <v>0</v>
      </c>
      <c r="AR36" s="79">
        <v>0</v>
      </c>
      <c r="AS36" s="79" t="s">
        <v>738</v>
      </c>
      <c r="AT36" s="79" t="s">
        <v>743</v>
      </c>
      <c r="AU36" s="79" t="s">
        <v>744</v>
      </c>
      <c r="AV36" s="79" t="s">
        <v>745</v>
      </c>
      <c r="AW36" s="79" t="s">
        <v>749</v>
      </c>
      <c r="AX36" s="79" t="s">
        <v>753</v>
      </c>
      <c r="AY36" s="79" t="s">
        <v>756</v>
      </c>
      <c r="AZ36" s="82" t="s">
        <v>758</v>
      </c>
      <c r="BA36">
        <v>3</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227</v>
      </c>
      <c r="B37" s="64" t="s">
        <v>251</v>
      </c>
      <c r="C37" s="65" t="s">
        <v>2107</v>
      </c>
      <c r="D37" s="66">
        <v>3</v>
      </c>
      <c r="E37" s="67" t="s">
        <v>132</v>
      </c>
      <c r="F37" s="68">
        <v>35</v>
      </c>
      <c r="G37" s="65"/>
      <c r="H37" s="69"/>
      <c r="I37" s="70"/>
      <c r="J37" s="70"/>
      <c r="K37" s="34" t="s">
        <v>65</v>
      </c>
      <c r="L37" s="77">
        <v>37</v>
      </c>
      <c r="M37" s="77"/>
      <c r="N37" s="72"/>
      <c r="O37" s="79" t="s">
        <v>298</v>
      </c>
      <c r="P37" s="81">
        <v>43474.98181712963</v>
      </c>
      <c r="Q37" s="79" t="s">
        <v>320</v>
      </c>
      <c r="R37" s="79"/>
      <c r="S37" s="79"/>
      <c r="T37" s="79"/>
      <c r="U37" s="79"/>
      <c r="V37" s="82" t="s">
        <v>505</v>
      </c>
      <c r="W37" s="81">
        <v>43474.98181712963</v>
      </c>
      <c r="X37" s="82" t="s">
        <v>555</v>
      </c>
      <c r="Y37" s="79"/>
      <c r="Z37" s="79"/>
      <c r="AA37" s="85" t="s">
        <v>643</v>
      </c>
      <c r="AB37" s="79"/>
      <c r="AC37" s="79" t="b">
        <v>0</v>
      </c>
      <c r="AD37" s="79">
        <v>0</v>
      </c>
      <c r="AE37" s="85" t="s">
        <v>713</v>
      </c>
      <c r="AF37" s="79" t="b">
        <v>0</v>
      </c>
      <c r="AG37" s="79" t="s">
        <v>724</v>
      </c>
      <c r="AH37" s="79"/>
      <c r="AI37" s="85" t="s">
        <v>713</v>
      </c>
      <c r="AJ37" s="79" t="b">
        <v>0</v>
      </c>
      <c r="AK37" s="79">
        <v>1</v>
      </c>
      <c r="AL37" s="85" t="s">
        <v>673</v>
      </c>
      <c r="AM37" s="79" t="s">
        <v>728</v>
      </c>
      <c r="AN37" s="79" t="b">
        <v>0</v>
      </c>
      <c r="AO37" s="85" t="s">
        <v>673</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2</v>
      </c>
      <c r="BE37" s="49">
        <v>8.695652173913043</v>
      </c>
      <c r="BF37" s="48">
        <v>0</v>
      </c>
      <c r="BG37" s="49">
        <v>0</v>
      </c>
      <c r="BH37" s="48">
        <v>0</v>
      </c>
      <c r="BI37" s="49">
        <v>0</v>
      </c>
      <c r="BJ37" s="48">
        <v>21</v>
      </c>
      <c r="BK37" s="49">
        <v>91.30434782608695</v>
      </c>
      <c r="BL37" s="48">
        <v>23</v>
      </c>
    </row>
    <row r="38" spans="1:64" ht="15">
      <c r="A38" s="64" t="s">
        <v>228</v>
      </c>
      <c r="B38" s="64" t="s">
        <v>259</v>
      </c>
      <c r="C38" s="65" t="s">
        <v>2107</v>
      </c>
      <c r="D38" s="66">
        <v>3</v>
      </c>
      <c r="E38" s="67" t="s">
        <v>132</v>
      </c>
      <c r="F38" s="68">
        <v>35</v>
      </c>
      <c r="G38" s="65"/>
      <c r="H38" s="69"/>
      <c r="I38" s="70"/>
      <c r="J38" s="70"/>
      <c r="K38" s="34" t="s">
        <v>65</v>
      </c>
      <c r="L38" s="77">
        <v>38</v>
      </c>
      <c r="M38" s="77"/>
      <c r="N38" s="72"/>
      <c r="O38" s="79" t="s">
        <v>298</v>
      </c>
      <c r="P38" s="81">
        <v>43475.24171296296</v>
      </c>
      <c r="Q38" s="79" t="s">
        <v>321</v>
      </c>
      <c r="R38" s="79"/>
      <c r="S38" s="79"/>
      <c r="T38" s="79"/>
      <c r="U38" s="82" t="s">
        <v>470</v>
      </c>
      <c r="V38" s="82" t="s">
        <v>470</v>
      </c>
      <c r="W38" s="81">
        <v>43475.24171296296</v>
      </c>
      <c r="X38" s="82" t="s">
        <v>556</v>
      </c>
      <c r="Y38" s="79"/>
      <c r="Z38" s="79"/>
      <c r="AA38" s="85" t="s">
        <v>644</v>
      </c>
      <c r="AB38" s="79"/>
      <c r="AC38" s="79" t="b">
        <v>0</v>
      </c>
      <c r="AD38" s="79">
        <v>0</v>
      </c>
      <c r="AE38" s="85" t="s">
        <v>713</v>
      </c>
      <c r="AF38" s="79" t="b">
        <v>0</v>
      </c>
      <c r="AG38" s="79" t="s">
        <v>724</v>
      </c>
      <c r="AH38" s="79"/>
      <c r="AI38" s="85" t="s">
        <v>713</v>
      </c>
      <c r="AJ38" s="79" t="b">
        <v>0</v>
      </c>
      <c r="AK38" s="79">
        <v>0</v>
      </c>
      <c r="AL38" s="85" t="s">
        <v>713</v>
      </c>
      <c r="AM38" s="79" t="s">
        <v>727</v>
      </c>
      <c r="AN38" s="79" t="b">
        <v>0</v>
      </c>
      <c r="AO38" s="85" t="s">
        <v>644</v>
      </c>
      <c r="AP38" s="79" t="s">
        <v>176</v>
      </c>
      <c r="AQ38" s="79">
        <v>0</v>
      </c>
      <c r="AR38" s="79">
        <v>0</v>
      </c>
      <c r="AS38" s="79" t="s">
        <v>739</v>
      </c>
      <c r="AT38" s="79" t="s">
        <v>743</v>
      </c>
      <c r="AU38" s="79" t="s">
        <v>744</v>
      </c>
      <c r="AV38" s="79" t="s">
        <v>746</v>
      </c>
      <c r="AW38" s="79" t="s">
        <v>750</v>
      </c>
      <c r="AX38" s="79" t="s">
        <v>746</v>
      </c>
      <c r="AY38" s="79" t="s">
        <v>757</v>
      </c>
      <c r="AZ38" s="82" t="s">
        <v>759</v>
      </c>
      <c r="BA38">
        <v>1</v>
      </c>
      <c r="BB38" s="78" t="str">
        <f>REPLACE(INDEX(GroupVertices[Group],MATCH(Edges[[#This Row],[Vertex 1]],GroupVertices[Vertex],0)),1,1,"")</f>
        <v>1</v>
      </c>
      <c r="BC38" s="78" t="str">
        <f>REPLACE(INDEX(GroupVertices[Group],MATCH(Edges[[#This Row],[Vertex 2]],GroupVertices[Vertex],0)),1,1,"")</f>
        <v>1</v>
      </c>
      <c r="BD38" s="48">
        <v>1</v>
      </c>
      <c r="BE38" s="49">
        <v>5</v>
      </c>
      <c r="BF38" s="48">
        <v>0</v>
      </c>
      <c r="BG38" s="49">
        <v>0</v>
      </c>
      <c r="BH38" s="48">
        <v>0</v>
      </c>
      <c r="BI38" s="49">
        <v>0</v>
      </c>
      <c r="BJ38" s="48">
        <v>19</v>
      </c>
      <c r="BK38" s="49">
        <v>95</v>
      </c>
      <c r="BL38" s="48">
        <v>20</v>
      </c>
    </row>
    <row r="39" spans="1:64" ht="15">
      <c r="A39" s="64" t="s">
        <v>229</v>
      </c>
      <c r="B39" s="64" t="s">
        <v>259</v>
      </c>
      <c r="C39" s="65" t="s">
        <v>2107</v>
      </c>
      <c r="D39" s="66">
        <v>3</v>
      </c>
      <c r="E39" s="67" t="s">
        <v>132</v>
      </c>
      <c r="F39" s="68">
        <v>35</v>
      </c>
      <c r="G39" s="65"/>
      <c r="H39" s="69"/>
      <c r="I39" s="70"/>
      <c r="J39" s="70"/>
      <c r="K39" s="34" t="s">
        <v>65</v>
      </c>
      <c r="L39" s="77">
        <v>39</v>
      </c>
      <c r="M39" s="77"/>
      <c r="N39" s="72"/>
      <c r="O39" s="79" t="s">
        <v>298</v>
      </c>
      <c r="P39" s="81">
        <v>43475.77135416667</v>
      </c>
      <c r="Q39" s="79" t="s">
        <v>322</v>
      </c>
      <c r="R39" s="82" t="s">
        <v>387</v>
      </c>
      <c r="S39" s="79" t="s">
        <v>430</v>
      </c>
      <c r="T39" s="79"/>
      <c r="U39" s="79"/>
      <c r="V39" s="82" t="s">
        <v>506</v>
      </c>
      <c r="W39" s="81">
        <v>43475.77135416667</v>
      </c>
      <c r="X39" s="82" t="s">
        <v>557</v>
      </c>
      <c r="Y39" s="79"/>
      <c r="Z39" s="79"/>
      <c r="AA39" s="85" t="s">
        <v>645</v>
      </c>
      <c r="AB39" s="79"/>
      <c r="AC39" s="79" t="b">
        <v>0</v>
      </c>
      <c r="AD39" s="79">
        <v>0</v>
      </c>
      <c r="AE39" s="85" t="s">
        <v>713</v>
      </c>
      <c r="AF39" s="79" t="b">
        <v>0</v>
      </c>
      <c r="AG39" s="79" t="s">
        <v>724</v>
      </c>
      <c r="AH39" s="79"/>
      <c r="AI39" s="85" t="s">
        <v>713</v>
      </c>
      <c r="AJ39" s="79" t="b">
        <v>0</v>
      </c>
      <c r="AK39" s="79">
        <v>0</v>
      </c>
      <c r="AL39" s="85" t="s">
        <v>713</v>
      </c>
      <c r="AM39" s="79" t="s">
        <v>732</v>
      </c>
      <c r="AN39" s="79" t="b">
        <v>0</v>
      </c>
      <c r="AO39" s="85" t="s">
        <v>645</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2</v>
      </c>
      <c r="BE39" s="49">
        <v>8.333333333333334</v>
      </c>
      <c r="BF39" s="48">
        <v>0</v>
      </c>
      <c r="BG39" s="49">
        <v>0</v>
      </c>
      <c r="BH39" s="48">
        <v>0</v>
      </c>
      <c r="BI39" s="49">
        <v>0</v>
      </c>
      <c r="BJ39" s="48">
        <v>22</v>
      </c>
      <c r="BK39" s="49">
        <v>91.66666666666667</v>
      </c>
      <c r="BL39" s="48">
        <v>24</v>
      </c>
    </row>
    <row r="40" spans="1:64" ht="15">
      <c r="A40" s="64" t="s">
        <v>230</v>
      </c>
      <c r="B40" s="64" t="s">
        <v>259</v>
      </c>
      <c r="C40" s="65" t="s">
        <v>2107</v>
      </c>
      <c r="D40" s="66">
        <v>3</v>
      </c>
      <c r="E40" s="67" t="s">
        <v>132</v>
      </c>
      <c r="F40" s="68">
        <v>35</v>
      </c>
      <c r="G40" s="65"/>
      <c r="H40" s="69"/>
      <c r="I40" s="70"/>
      <c r="J40" s="70"/>
      <c r="K40" s="34" t="s">
        <v>65</v>
      </c>
      <c r="L40" s="77">
        <v>40</v>
      </c>
      <c r="M40" s="77"/>
      <c r="N40" s="72"/>
      <c r="O40" s="79" t="s">
        <v>298</v>
      </c>
      <c r="P40" s="81">
        <v>43475.83528935185</v>
      </c>
      <c r="Q40" s="79" t="s">
        <v>323</v>
      </c>
      <c r="R40" s="82" t="s">
        <v>396</v>
      </c>
      <c r="S40" s="79" t="s">
        <v>431</v>
      </c>
      <c r="T40" s="79"/>
      <c r="U40" s="79"/>
      <c r="V40" s="82" t="s">
        <v>507</v>
      </c>
      <c r="W40" s="81">
        <v>43475.83528935185</v>
      </c>
      <c r="X40" s="82" t="s">
        <v>558</v>
      </c>
      <c r="Y40" s="79"/>
      <c r="Z40" s="79"/>
      <c r="AA40" s="85" t="s">
        <v>646</v>
      </c>
      <c r="AB40" s="79"/>
      <c r="AC40" s="79" t="b">
        <v>0</v>
      </c>
      <c r="AD40" s="79">
        <v>0</v>
      </c>
      <c r="AE40" s="85" t="s">
        <v>713</v>
      </c>
      <c r="AF40" s="79" t="b">
        <v>0</v>
      </c>
      <c r="AG40" s="79" t="s">
        <v>724</v>
      </c>
      <c r="AH40" s="79"/>
      <c r="AI40" s="85" t="s">
        <v>713</v>
      </c>
      <c r="AJ40" s="79" t="b">
        <v>0</v>
      </c>
      <c r="AK40" s="79">
        <v>0</v>
      </c>
      <c r="AL40" s="85" t="s">
        <v>713</v>
      </c>
      <c r="AM40" s="79" t="s">
        <v>729</v>
      </c>
      <c r="AN40" s="79" t="b">
        <v>0</v>
      </c>
      <c r="AO40" s="85" t="s">
        <v>646</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3</v>
      </c>
      <c r="BE40" s="49">
        <v>9.090909090909092</v>
      </c>
      <c r="BF40" s="48">
        <v>0</v>
      </c>
      <c r="BG40" s="49">
        <v>0</v>
      </c>
      <c r="BH40" s="48">
        <v>0</v>
      </c>
      <c r="BI40" s="49">
        <v>0</v>
      </c>
      <c r="BJ40" s="48">
        <v>30</v>
      </c>
      <c r="BK40" s="49">
        <v>90.9090909090909</v>
      </c>
      <c r="BL40" s="48">
        <v>33</v>
      </c>
    </row>
    <row r="41" spans="1:64" ht="15">
      <c r="A41" s="64" t="s">
        <v>231</v>
      </c>
      <c r="B41" s="64" t="s">
        <v>259</v>
      </c>
      <c r="C41" s="65" t="s">
        <v>2107</v>
      </c>
      <c r="D41" s="66">
        <v>3</v>
      </c>
      <c r="E41" s="67" t="s">
        <v>132</v>
      </c>
      <c r="F41" s="68">
        <v>35</v>
      </c>
      <c r="G41" s="65"/>
      <c r="H41" s="69"/>
      <c r="I41" s="70"/>
      <c r="J41" s="70"/>
      <c r="K41" s="34" t="s">
        <v>65</v>
      </c>
      <c r="L41" s="77">
        <v>41</v>
      </c>
      <c r="M41" s="77"/>
      <c r="N41" s="72"/>
      <c r="O41" s="79" t="s">
        <v>298</v>
      </c>
      <c r="P41" s="81">
        <v>43475.81049768518</v>
      </c>
      <c r="Q41" s="79" t="s">
        <v>324</v>
      </c>
      <c r="R41" s="79"/>
      <c r="S41" s="79"/>
      <c r="T41" s="79" t="s">
        <v>442</v>
      </c>
      <c r="U41" s="82" t="s">
        <v>471</v>
      </c>
      <c r="V41" s="82" t="s">
        <v>471</v>
      </c>
      <c r="W41" s="81">
        <v>43475.81049768518</v>
      </c>
      <c r="X41" s="82" t="s">
        <v>559</v>
      </c>
      <c r="Y41" s="79"/>
      <c r="Z41" s="79"/>
      <c r="AA41" s="85" t="s">
        <v>647</v>
      </c>
      <c r="AB41" s="79"/>
      <c r="AC41" s="79" t="b">
        <v>0</v>
      </c>
      <c r="AD41" s="79">
        <v>4</v>
      </c>
      <c r="AE41" s="85" t="s">
        <v>713</v>
      </c>
      <c r="AF41" s="79" t="b">
        <v>0</v>
      </c>
      <c r="AG41" s="79" t="s">
        <v>724</v>
      </c>
      <c r="AH41" s="79"/>
      <c r="AI41" s="85" t="s">
        <v>713</v>
      </c>
      <c r="AJ41" s="79" t="b">
        <v>0</v>
      </c>
      <c r="AK41" s="79">
        <v>1</v>
      </c>
      <c r="AL41" s="85" t="s">
        <v>713</v>
      </c>
      <c r="AM41" s="79" t="s">
        <v>728</v>
      </c>
      <c r="AN41" s="79" t="b">
        <v>0</v>
      </c>
      <c r="AO41" s="85" t="s">
        <v>647</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3</v>
      </c>
      <c r="BE41" s="49">
        <v>6.818181818181818</v>
      </c>
      <c r="BF41" s="48">
        <v>0</v>
      </c>
      <c r="BG41" s="49">
        <v>0</v>
      </c>
      <c r="BH41" s="48">
        <v>0</v>
      </c>
      <c r="BI41" s="49">
        <v>0</v>
      </c>
      <c r="BJ41" s="48">
        <v>41</v>
      </c>
      <c r="BK41" s="49">
        <v>93.18181818181819</v>
      </c>
      <c r="BL41" s="48">
        <v>44</v>
      </c>
    </row>
    <row r="42" spans="1:64" ht="15">
      <c r="A42" s="64" t="s">
        <v>232</v>
      </c>
      <c r="B42" s="64" t="s">
        <v>231</v>
      </c>
      <c r="C42" s="65" t="s">
        <v>2107</v>
      </c>
      <c r="D42" s="66">
        <v>3</v>
      </c>
      <c r="E42" s="67" t="s">
        <v>132</v>
      </c>
      <c r="F42" s="68">
        <v>35</v>
      </c>
      <c r="G42" s="65"/>
      <c r="H42" s="69"/>
      <c r="I42" s="70"/>
      <c r="J42" s="70"/>
      <c r="K42" s="34" t="s">
        <v>65</v>
      </c>
      <c r="L42" s="77">
        <v>42</v>
      </c>
      <c r="M42" s="77"/>
      <c r="N42" s="72"/>
      <c r="O42" s="79" t="s">
        <v>298</v>
      </c>
      <c r="P42" s="81">
        <v>43475.88945601852</v>
      </c>
      <c r="Q42" s="79" t="s">
        <v>325</v>
      </c>
      <c r="R42" s="79"/>
      <c r="S42" s="79"/>
      <c r="T42" s="79"/>
      <c r="U42" s="79"/>
      <c r="V42" s="82" t="s">
        <v>508</v>
      </c>
      <c r="W42" s="81">
        <v>43475.88945601852</v>
      </c>
      <c r="X42" s="82" t="s">
        <v>560</v>
      </c>
      <c r="Y42" s="79"/>
      <c r="Z42" s="79"/>
      <c r="AA42" s="85" t="s">
        <v>648</v>
      </c>
      <c r="AB42" s="79"/>
      <c r="AC42" s="79" t="b">
        <v>0</v>
      </c>
      <c r="AD42" s="79">
        <v>0</v>
      </c>
      <c r="AE42" s="85" t="s">
        <v>713</v>
      </c>
      <c r="AF42" s="79" t="b">
        <v>0</v>
      </c>
      <c r="AG42" s="79" t="s">
        <v>724</v>
      </c>
      <c r="AH42" s="79"/>
      <c r="AI42" s="85" t="s">
        <v>713</v>
      </c>
      <c r="AJ42" s="79" t="b">
        <v>0</v>
      </c>
      <c r="AK42" s="79">
        <v>1</v>
      </c>
      <c r="AL42" s="85" t="s">
        <v>647</v>
      </c>
      <c r="AM42" s="79" t="s">
        <v>727</v>
      </c>
      <c r="AN42" s="79" t="b">
        <v>0</v>
      </c>
      <c r="AO42" s="85" t="s">
        <v>647</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232</v>
      </c>
      <c r="B43" s="64" t="s">
        <v>259</v>
      </c>
      <c r="C43" s="65" t="s">
        <v>2107</v>
      </c>
      <c r="D43" s="66">
        <v>3</v>
      </c>
      <c r="E43" s="67" t="s">
        <v>132</v>
      </c>
      <c r="F43" s="68">
        <v>35</v>
      </c>
      <c r="G43" s="65"/>
      <c r="H43" s="69"/>
      <c r="I43" s="70"/>
      <c r="J43" s="70"/>
      <c r="K43" s="34" t="s">
        <v>65</v>
      </c>
      <c r="L43" s="77">
        <v>43</v>
      </c>
      <c r="M43" s="77"/>
      <c r="N43" s="72"/>
      <c r="O43" s="79" t="s">
        <v>298</v>
      </c>
      <c r="P43" s="81">
        <v>43475.88945601852</v>
      </c>
      <c r="Q43" s="79" t="s">
        <v>325</v>
      </c>
      <c r="R43" s="79"/>
      <c r="S43" s="79"/>
      <c r="T43" s="79"/>
      <c r="U43" s="79"/>
      <c r="V43" s="82" t="s">
        <v>508</v>
      </c>
      <c r="W43" s="81">
        <v>43475.88945601852</v>
      </c>
      <c r="X43" s="82" t="s">
        <v>560</v>
      </c>
      <c r="Y43" s="79"/>
      <c r="Z43" s="79"/>
      <c r="AA43" s="85" t="s">
        <v>648</v>
      </c>
      <c r="AB43" s="79"/>
      <c r="AC43" s="79" t="b">
        <v>0</v>
      </c>
      <c r="AD43" s="79">
        <v>0</v>
      </c>
      <c r="AE43" s="85" t="s">
        <v>713</v>
      </c>
      <c r="AF43" s="79" t="b">
        <v>0</v>
      </c>
      <c r="AG43" s="79" t="s">
        <v>724</v>
      </c>
      <c r="AH43" s="79"/>
      <c r="AI43" s="85" t="s">
        <v>713</v>
      </c>
      <c r="AJ43" s="79" t="b">
        <v>0</v>
      </c>
      <c r="AK43" s="79">
        <v>1</v>
      </c>
      <c r="AL43" s="85" t="s">
        <v>647</v>
      </c>
      <c r="AM43" s="79" t="s">
        <v>727</v>
      </c>
      <c r="AN43" s="79" t="b">
        <v>0</v>
      </c>
      <c r="AO43" s="85" t="s">
        <v>647</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2</v>
      </c>
      <c r="BE43" s="49">
        <v>8.333333333333334</v>
      </c>
      <c r="BF43" s="48">
        <v>0</v>
      </c>
      <c r="BG43" s="49">
        <v>0</v>
      </c>
      <c r="BH43" s="48">
        <v>0</v>
      </c>
      <c r="BI43" s="49">
        <v>0</v>
      </c>
      <c r="BJ43" s="48">
        <v>22</v>
      </c>
      <c r="BK43" s="49">
        <v>91.66666666666667</v>
      </c>
      <c r="BL43" s="48">
        <v>24</v>
      </c>
    </row>
    <row r="44" spans="1:64" ht="15">
      <c r="A44" s="64" t="s">
        <v>233</v>
      </c>
      <c r="B44" s="64" t="s">
        <v>259</v>
      </c>
      <c r="C44" s="65" t="s">
        <v>2107</v>
      </c>
      <c r="D44" s="66">
        <v>3</v>
      </c>
      <c r="E44" s="67" t="s">
        <v>132</v>
      </c>
      <c r="F44" s="68">
        <v>35</v>
      </c>
      <c r="G44" s="65"/>
      <c r="H44" s="69"/>
      <c r="I44" s="70"/>
      <c r="J44" s="70"/>
      <c r="K44" s="34" t="s">
        <v>65</v>
      </c>
      <c r="L44" s="77">
        <v>44</v>
      </c>
      <c r="M44" s="77"/>
      <c r="N44" s="72"/>
      <c r="O44" s="79" t="s">
        <v>298</v>
      </c>
      <c r="P44" s="81">
        <v>43476.110034722224</v>
      </c>
      <c r="Q44" s="79" t="s">
        <v>326</v>
      </c>
      <c r="R44" s="82" t="s">
        <v>397</v>
      </c>
      <c r="S44" s="79" t="s">
        <v>433</v>
      </c>
      <c r="T44" s="79"/>
      <c r="U44" s="79"/>
      <c r="V44" s="82" t="s">
        <v>509</v>
      </c>
      <c r="W44" s="81">
        <v>43476.110034722224</v>
      </c>
      <c r="X44" s="82" t="s">
        <v>561</v>
      </c>
      <c r="Y44" s="79"/>
      <c r="Z44" s="79"/>
      <c r="AA44" s="85" t="s">
        <v>649</v>
      </c>
      <c r="AB44" s="79"/>
      <c r="AC44" s="79" t="b">
        <v>0</v>
      </c>
      <c r="AD44" s="79">
        <v>0</v>
      </c>
      <c r="AE44" s="85" t="s">
        <v>713</v>
      </c>
      <c r="AF44" s="79" t="b">
        <v>0</v>
      </c>
      <c r="AG44" s="79" t="s">
        <v>724</v>
      </c>
      <c r="AH44" s="79"/>
      <c r="AI44" s="85" t="s">
        <v>713</v>
      </c>
      <c r="AJ44" s="79" t="b">
        <v>0</v>
      </c>
      <c r="AK44" s="79">
        <v>0</v>
      </c>
      <c r="AL44" s="85" t="s">
        <v>713</v>
      </c>
      <c r="AM44" s="79" t="s">
        <v>729</v>
      </c>
      <c r="AN44" s="79" t="b">
        <v>1</v>
      </c>
      <c r="AO44" s="85" t="s">
        <v>649</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5.2631578947368425</v>
      </c>
      <c r="BF44" s="48">
        <v>0</v>
      </c>
      <c r="BG44" s="49">
        <v>0</v>
      </c>
      <c r="BH44" s="48">
        <v>0</v>
      </c>
      <c r="BI44" s="49">
        <v>0</v>
      </c>
      <c r="BJ44" s="48">
        <v>18</v>
      </c>
      <c r="BK44" s="49">
        <v>94.73684210526316</v>
      </c>
      <c r="BL44" s="48">
        <v>19</v>
      </c>
    </row>
    <row r="45" spans="1:64" ht="15">
      <c r="A45" s="64" t="s">
        <v>234</v>
      </c>
      <c r="B45" s="64" t="s">
        <v>259</v>
      </c>
      <c r="C45" s="65" t="s">
        <v>2107</v>
      </c>
      <c r="D45" s="66">
        <v>3</v>
      </c>
      <c r="E45" s="67" t="s">
        <v>132</v>
      </c>
      <c r="F45" s="68">
        <v>35</v>
      </c>
      <c r="G45" s="65"/>
      <c r="H45" s="69"/>
      <c r="I45" s="70"/>
      <c r="J45" s="70"/>
      <c r="K45" s="34" t="s">
        <v>65</v>
      </c>
      <c r="L45" s="77">
        <v>45</v>
      </c>
      <c r="M45" s="77"/>
      <c r="N45" s="72"/>
      <c r="O45" s="79" t="s">
        <v>298</v>
      </c>
      <c r="P45" s="81">
        <v>43476.16900462963</v>
      </c>
      <c r="Q45" s="79" t="s">
        <v>327</v>
      </c>
      <c r="R45" s="79"/>
      <c r="S45" s="79"/>
      <c r="T45" s="79"/>
      <c r="U45" s="79"/>
      <c r="V45" s="82" t="s">
        <v>510</v>
      </c>
      <c r="W45" s="81">
        <v>43476.16900462963</v>
      </c>
      <c r="X45" s="82" t="s">
        <v>562</v>
      </c>
      <c r="Y45" s="79"/>
      <c r="Z45" s="79"/>
      <c r="AA45" s="85" t="s">
        <v>650</v>
      </c>
      <c r="AB45" s="85" t="s">
        <v>712</v>
      </c>
      <c r="AC45" s="79" t="b">
        <v>0</v>
      </c>
      <c r="AD45" s="79">
        <v>0</v>
      </c>
      <c r="AE45" s="85" t="s">
        <v>718</v>
      </c>
      <c r="AF45" s="79" t="b">
        <v>0</v>
      </c>
      <c r="AG45" s="79" t="s">
        <v>725</v>
      </c>
      <c r="AH45" s="79"/>
      <c r="AI45" s="85" t="s">
        <v>713</v>
      </c>
      <c r="AJ45" s="79" t="b">
        <v>0</v>
      </c>
      <c r="AK45" s="79">
        <v>0</v>
      </c>
      <c r="AL45" s="85" t="s">
        <v>713</v>
      </c>
      <c r="AM45" s="79" t="s">
        <v>728</v>
      </c>
      <c r="AN45" s="79" t="b">
        <v>0</v>
      </c>
      <c r="AO45" s="85" t="s">
        <v>712</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1</v>
      </c>
      <c r="BD45" s="48"/>
      <c r="BE45" s="49"/>
      <c r="BF45" s="48"/>
      <c r="BG45" s="49"/>
      <c r="BH45" s="48"/>
      <c r="BI45" s="49"/>
      <c r="BJ45" s="48"/>
      <c r="BK45" s="49"/>
      <c r="BL45" s="48"/>
    </row>
    <row r="46" spans="1:64" ht="15">
      <c r="A46" s="64" t="s">
        <v>234</v>
      </c>
      <c r="B46" s="64" t="s">
        <v>239</v>
      </c>
      <c r="C46" s="65" t="s">
        <v>2107</v>
      </c>
      <c r="D46" s="66">
        <v>3</v>
      </c>
      <c r="E46" s="67" t="s">
        <v>132</v>
      </c>
      <c r="F46" s="68">
        <v>35</v>
      </c>
      <c r="G46" s="65"/>
      <c r="H46" s="69"/>
      <c r="I46" s="70"/>
      <c r="J46" s="70"/>
      <c r="K46" s="34" t="s">
        <v>65</v>
      </c>
      <c r="L46" s="77">
        <v>46</v>
      </c>
      <c r="M46" s="77"/>
      <c r="N46" s="72"/>
      <c r="O46" s="79" t="s">
        <v>299</v>
      </c>
      <c r="P46" s="81">
        <v>43476.16900462963</v>
      </c>
      <c r="Q46" s="79" t="s">
        <v>327</v>
      </c>
      <c r="R46" s="79"/>
      <c r="S46" s="79"/>
      <c r="T46" s="79"/>
      <c r="U46" s="79"/>
      <c r="V46" s="82" t="s">
        <v>510</v>
      </c>
      <c r="W46" s="81">
        <v>43476.16900462963</v>
      </c>
      <c r="X46" s="82" t="s">
        <v>562</v>
      </c>
      <c r="Y46" s="79"/>
      <c r="Z46" s="79"/>
      <c r="AA46" s="85" t="s">
        <v>650</v>
      </c>
      <c r="AB46" s="85" t="s">
        <v>712</v>
      </c>
      <c r="AC46" s="79" t="b">
        <v>0</v>
      </c>
      <c r="AD46" s="79">
        <v>0</v>
      </c>
      <c r="AE46" s="85" t="s">
        <v>718</v>
      </c>
      <c r="AF46" s="79" t="b">
        <v>0</v>
      </c>
      <c r="AG46" s="79" t="s">
        <v>725</v>
      </c>
      <c r="AH46" s="79"/>
      <c r="AI46" s="85" t="s">
        <v>713</v>
      </c>
      <c r="AJ46" s="79" t="b">
        <v>0</v>
      </c>
      <c r="AK46" s="79">
        <v>0</v>
      </c>
      <c r="AL46" s="85" t="s">
        <v>713</v>
      </c>
      <c r="AM46" s="79" t="s">
        <v>728</v>
      </c>
      <c r="AN46" s="79" t="b">
        <v>0</v>
      </c>
      <c r="AO46" s="85" t="s">
        <v>712</v>
      </c>
      <c r="AP46" s="79" t="s">
        <v>176</v>
      </c>
      <c r="AQ46" s="79">
        <v>0</v>
      </c>
      <c r="AR46" s="79">
        <v>0</v>
      </c>
      <c r="AS46" s="79"/>
      <c r="AT46" s="79"/>
      <c r="AU46" s="79"/>
      <c r="AV46" s="79"/>
      <c r="AW46" s="79"/>
      <c r="AX46" s="79"/>
      <c r="AY46" s="79"/>
      <c r="AZ46" s="79"/>
      <c r="BA46">
        <v>1</v>
      </c>
      <c r="BB46" s="78" t="str">
        <f>REPLACE(INDEX(GroupVertices[Group],MATCH(Edges[[#This Row],[Vertex 1]],GroupVertices[Vertex],0)),1,1,"")</f>
        <v>8</v>
      </c>
      <c r="BC46" s="78" t="str">
        <f>REPLACE(INDEX(GroupVertices[Group],MATCH(Edges[[#This Row],[Vertex 2]],GroupVertices[Vertex],0)),1,1,"")</f>
        <v>8</v>
      </c>
      <c r="BD46" s="48">
        <v>0</v>
      </c>
      <c r="BE46" s="49">
        <v>0</v>
      </c>
      <c r="BF46" s="48">
        <v>0</v>
      </c>
      <c r="BG46" s="49">
        <v>0</v>
      </c>
      <c r="BH46" s="48">
        <v>0</v>
      </c>
      <c r="BI46" s="49">
        <v>0</v>
      </c>
      <c r="BJ46" s="48">
        <v>2</v>
      </c>
      <c r="BK46" s="49">
        <v>100</v>
      </c>
      <c r="BL46" s="48">
        <v>2</v>
      </c>
    </row>
    <row r="47" spans="1:64" ht="15">
      <c r="A47" s="64" t="s">
        <v>235</v>
      </c>
      <c r="B47" s="64" t="s">
        <v>274</v>
      </c>
      <c r="C47" s="65" t="s">
        <v>2107</v>
      </c>
      <c r="D47" s="66">
        <v>3</v>
      </c>
      <c r="E47" s="67" t="s">
        <v>132</v>
      </c>
      <c r="F47" s="68">
        <v>35</v>
      </c>
      <c r="G47" s="65"/>
      <c r="H47" s="69"/>
      <c r="I47" s="70"/>
      <c r="J47" s="70"/>
      <c r="K47" s="34" t="s">
        <v>65</v>
      </c>
      <c r="L47" s="77">
        <v>47</v>
      </c>
      <c r="M47" s="77"/>
      <c r="N47" s="72"/>
      <c r="O47" s="79" t="s">
        <v>298</v>
      </c>
      <c r="P47" s="81">
        <v>43476.542129629626</v>
      </c>
      <c r="Q47" s="79" t="s">
        <v>328</v>
      </c>
      <c r="R47" s="82" t="s">
        <v>398</v>
      </c>
      <c r="S47" s="79" t="s">
        <v>433</v>
      </c>
      <c r="T47" s="79"/>
      <c r="U47" s="79"/>
      <c r="V47" s="82" t="s">
        <v>511</v>
      </c>
      <c r="W47" s="81">
        <v>43476.542129629626</v>
      </c>
      <c r="X47" s="82" t="s">
        <v>563</v>
      </c>
      <c r="Y47" s="79"/>
      <c r="Z47" s="79"/>
      <c r="AA47" s="85" t="s">
        <v>651</v>
      </c>
      <c r="AB47" s="79"/>
      <c r="AC47" s="79" t="b">
        <v>0</v>
      </c>
      <c r="AD47" s="79">
        <v>0</v>
      </c>
      <c r="AE47" s="85" t="s">
        <v>713</v>
      </c>
      <c r="AF47" s="79" t="b">
        <v>0</v>
      </c>
      <c r="AG47" s="79" t="s">
        <v>724</v>
      </c>
      <c r="AH47" s="79"/>
      <c r="AI47" s="85" t="s">
        <v>713</v>
      </c>
      <c r="AJ47" s="79" t="b">
        <v>0</v>
      </c>
      <c r="AK47" s="79">
        <v>0</v>
      </c>
      <c r="AL47" s="85" t="s">
        <v>713</v>
      </c>
      <c r="AM47" s="79" t="s">
        <v>727</v>
      </c>
      <c r="AN47" s="79" t="b">
        <v>1</v>
      </c>
      <c r="AO47" s="85" t="s">
        <v>651</v>
      </c>
      <c r="AP47" s="79" t="s">
        <v>176</v>
      </c>
      <c r="AQ47" s="79">
        <v>0</v>
      </c>
      <c r="AR47" s="79">
        <v>0</v>
      </c>
      <c r="AS47" s="79"/>
      <c r="AT47" s="79"/>
      <c r="AU47" s="79"/>
      <c r="AV47" s="79"/>
      <c r="AW47" s="79"/>
      <c r="AX47" s="79"/>
      <c r="AY47" s="79"/>
      <c r="AZ47" s="79"/>
      <c r="BA47">
        <v>1</v>
      </c>
      <c r="BB47" s="78" t="str">
        <f>REPLACE(INDEX(GroupVertices[Group],MATCH(Edges[[#This Row],[Vertex 1]],GroupVertices[Vertex],0)),1,1,"")</f>
        <v>11</v>
      </c>
      <c r="BC47" s="78" t="str">
        <f>REPLACE(INDEX(GroupVertices[Group],MATCH(Edges[[#This Row],[Vertex 2]],GroupVertices[Vertex],0)),1,1,"")</f>
        <v>11</v>
      </c>
      <c r="BD47" s="48">
        <v>1</v>
      </c>
      <c r="BE47" s="49">
        <v>5</v>
      </c>
      <c r="BF47" s="48">
        <v>1</v>
      </c>
      <c r="BG47" s="49">
        <v>5</v>
      </c>
      <c r="BH47" s="48">
        <v>0</v>
      </c>
      <c r="BI47" s="49">
        <v>0</v>
      </c>
      <c r="BJ47" s="48">
        <v>18</v>
      </c>
      <c r="BK47" s="49">
        <v>90</v>
      </c>
      <c r="BL47" s="48">
        <v>20</v>
      </c>
    </row>
    <row r="48" spans="1:64" ht="15">
      <c r="A48" s="64" t="s">
        <v>236</v>
      </c>
      <c r="B48" s="64" t="s">
        <v>259</v>
      </c>
      <c r="C48" s="65" t="s">
        <v>2108</v>
      </c>
      <c r="D48" s="66">
        <v>5.333333333333334</v>
      </c>
      <c r="E48" s="67" t="s">
        <v>136</v>
      </c>
      <c r="F48" s="68">
        <v>27.333333333333332</v>
      </c>
      <c r="G48" s="65"/>
      <c r="H48" s="69"/>
      <c r="I48" s="70"/>
      <c r="J48" s="70"/>
      <c r="K48" s="34" t="s">
        <v>65</v>
      </c>
      <c r="L48" s="77">
        <v>48</v>
      </c>
      <c r="M48" s="77"/>
      <c r="N48" s="72"/>
      <c r="O48" s="79" t="s">
        <v>298</v>
      </c>
      <c r="P48" s="81">
        <v>43476.76200231481</v>
      </c>
      <c r="Q48" s="79" t="s">
        <v>329</v>
      </c>
      <c r="R48" s="82" t="s">
        <v>399</v>
      </c>
      <c r="S48" s="79" t="s">
        <v>433</v>
      </c>
      <c r="T48" s="79"/>
      <c r="U48" s="79"/>
      <c r="V48" s="82" t="s">
        <v>506</v>
      </c>
      <c r="W48" s="81">
        <v>43476.76200231481</v>
      </c>
      <c r="X48" s="82" t="s">
        <v>564</v>
      </c>
      <c r="Y48" s="79"/>
      <c r="Z48" s="79"/>
      <c r="AA48" s="85" t="s">
        <v>652</v>
      </c>
      <c r="AB48" s="79"/>
      <c r="AC48" s="79" t="b">
        <v>0</v>
      </c>
      <c r="AD48" s="79">
        <v>0</v>
      </c>
      <c r="AE48" s="85" t="s">
        <v>713</v>
      </c>
      <c r="AF48" s="79" t="b">
        <v>0</v>
      </c>
      <c r="AG48" s="79" t="s">
        <v>724</v>
      </c>
      <c r="AH48" s="79"/>
      <c r="AI48" s="85" t="s">
        <v>713</v>
      </c>
      <c r="AJ48" s="79" t="b">
        <v>0</v>
      </c>
      <c r="AK48" s="79">
        <v>0</v>
      </c>
      <c r="AL48" s="85" t="s">
        <v>713</v>
      </c>
      <c r="AM48" s="79" t="s">
        <v>732</v>
      </c>
      <c r="AN48" s="79" t="b">
        <v>1</v>
      </c>
      <c r="AO48" s="85" t="s">
        <v>652</v>
      </c>
      <c r="AP48" s="79" t="s">
        <v>176</v>
      </c>
      <c r="AQ48" s="79">
        <v>0</v>
      </c>
      <c r="AR48" s="79">
        <v>0</v>
      </c>
      <c r="AS48" s="79"/>
      <c r="AT48" s="79"/>
      <c r="AU48" s="79"/>
      <c r="AV48" s="79"/>
      <c r="AW48" s="79"/>
      <c r="AX48" s="79"/>
      <c r="AY48" s="79"/>
      <c r="AZ48" s="79"/>
      <c r="BA48">
        <v>2</v>
      </c>
      <c r="BB48" s="78" t="str">
        <f>REPLACE(INDEX(GroupVertices[Group],MATCH(Edges[[#This Row],[Vertex 1]],GroupVertices[Vertex],0)),1,1,"")</f>
        <v>1</v>
      </c>
      <c r="BC48" s="78" t="str">
        <f>REPLACE(INDEX(GroupVertices[Group],MATCH(Edges[[#This Row],[Vertex 2]],GroupVertices[Vertex],0)),1,1,"")</f>
        <v>1</v>
      </c>
      <c r="BD48" s="48">
        <v>2</v>
      </c>
      <c r="BE48" s="49">
        <v>10.526315789473685</v>
      </c>
      <c r="BF48" s="48">
        <v>0</v>
      </c>
      <c r="BG48" s="49">
        <v>0</v>
      </c>
      <c r="BH48" s="48">
        <v>0</v>
      </c>
      <c r="BI48" s="49">
        <v>0</v>
      </c>
      <c r="BJ48" s="48">
        <v>17</v>
      </c>
      <c r="BK48" s="49">
        <v>89.47368421052632</v>
      </c>
      <c r="BL48" s="48">
        <v>19</v>
      </c>
    </row>
    <row r="49" spans="1:64" ht="15">
      <c r="A49" s="64" t="s">
        <v>236</v>
      </c>
      <c r="B49" s="64" t="s">
        <v>259</v>
      </c>
      <c r="C49" s="65" t="s">
        <v>2108</v>
      </c>
      <c r="D49" s="66">
        <v>5.333333333333334</v>
      </c>
      <c r="E49" s="67" t="s">
        <v>136</v>
      </c>
      <c r="F49" s="68">
        <v>27.333333333333332</v>
      </c>
      <c r="G49" s="65"/>
      <c r="H49" s="69"/>
      <c r="I49" s="70"/>
      <c r="J49" s="70"/>
      <c r="K49" s="34" t="s">
        <v>65</v>
      </c>
      <c r="L49" s="77">
        <v>49</v>
      </c>
      <c r="M49" s="77"/>
      <c r="N49" s="72"/>
      <c r="O49" s="79" t="s">
        <v>298</v>
      </c>
      <c r="P49" s="81">
        <v>43476.76641203704</v>
      </c>
      <c r="Q49" s="79" t="s">
        <v>330</v>
      </c>
      <c r="R49" s="82" t="s">
        <v>387</v>
      </c>
      <c r="S49" s="79" t="s">
        <v>430</v>
      </c>
      <c r="T49" s="79"/>
      <c r="U49" s="79"/>
      <c r="V49" s="82" t="s">
        <v>506</v>
      </c>
      <c r="W49" s="81">
        <v>43476.76641203704</v>
      </c>
      <c r="X49" s="82" t="s">
        <v>565</v>
      </c>
      <c r="Y49" s="79"/>
      <c r="Z49" s="79"/>
      <c r="AA49" s="85" t="s">
        <v>653</v>
      </c>
      <c r="AB49" s="79"/>
      <c r="AC49" s="79" t="b">
        <v>0</v>
      </c>
      <c r="AD49" s="79">
        <v>0</v>
      </c>
      <c r="AE49" s="85" t="s">
        <v>713</v>
      </c>
      <c r="AF49" s="79" t="b">
        <v>0</v>
      </c>
      <c r="AG49" s="79" t="s">
        <v>724</v>
      </c>
      <c r="AH49" s="79"/>
      <c r="AI49" s="85" t="s">
        <v>713</v>
      </c>
      <c r="AJ49" s="79" t="b">
        <v>0</v>
      </c>
      <c r="AK49" s="79">
        <v>0</v>
      </c>
      <c r="AL49" s="85" t="s">
        <v>713</v>
      </c>
      <c r="AM49" s="79" t="s">
        <v>732</v>
      </c>
      <c r="AN49" s="79" t="b">
        <v>0</v>
      </c>
      <c r="AO49" s="85" t="s">
        <v>653</v>
      </c>
      <c r="AP49" s="79" t="s">
        <v>176</v>
      </c>
      <c r="AQ49" s="79">
        <v>0</v>
      </c>
      <c r="AR49" s="79">
        <v>0</v>
      </c>
      <c r="AS49" s="79"/>
      <c r="AT49" s="79"/>
      <c r="AU49" s="79"/>
      <c r="AV49" s="79"/>
      <c r="AW49" s="79"/>
      <c r="AX49" s="79"/>
      <c r="AY49" s="79"/>
      <c r="AZ49" s="79"/>
      <c r="BA49">
        <v>2</v>
      </c>
      <c r="BB49" s="78" t="str">
        <f>REPLACE(INDEX(GroupVertices[Group],MATCH(Edges[[#This Row],[Vertex 1]],GroupVertices[Vertex],0)),1,1,"")</f>
        <v>1</v>
      </c>
      <c r="BC49" s="78" t="str">
        <f>REPLACE(INDEX(GroupVertices[Group],MATCH(Edges[[#This Row],[Vertex 2]],GroupVertices[Vertex],0)),1,1,"")</f>
        <v>1</v>
      </c>
      <c r="BD49" s="48">
        <v>3</v>
      </c>
      <c r="BE49" s="49">
        <v>21.428571428571427</v>
      </c>
      <c r="BF49" s="48">
        <v>0</v>
      </c>
      <c r="BG49" s="49">
        <v>0</v>
      </c>
      <c r="BH49" s="48">
        <v>0</v>
      </c>
      <c r="BI49" s="49">
        <v>0</v>
      </c>
      <c r="BJ49" s="48">
        <v>11</v>
      </c>
      <c r="BK49" s="49">
        <v>78.57142857142857</v>
      </c>
      <c r="BL49" s="48">
        <v>14</v>
      </c>
    </row>
    <row r="50" spans="1:64" ht="15">
      <c r="A50" s="64" t="s">
        <v>237</v>
      </c>
      <c r="B50" s="64" t="s">
        <v>259</v>
      </c>
      <c r="C50" s="65" t="s">
        <v>2107</v>
      </c>
      <c r="D50" s="66">
        <v>3</v>
      </c>
      <c r="E50" s="67" t="s">
        <v>132</v>
      </c>
      <c r="F50" s="68">
        <v>35</v>
      </c>
      <c r="G50" s="65"/>
      <c r="H50" s="69"/>
      <c r="I50" s="70"/>
      <c r="J50" s="70"/>
      <c r="K50" s="34" t="s">
        <v>65</v>
      </c>
      <c r="L50" s="77">
        <v>50</v>
      </c>
      <c r="M50" s="77"/>
      <c r="N50" s="72"/>
      <c r="O50" s="79" t="s">
        <v>298</v>
      </c>
      <c r="P50" s="81">
        <v>43477.70653935185</v>
      </c>
      <c r="Q50" s="79" t="s">
        <v>331</v>
      </c>
      <c r="R50" s="82" t="s">
        <v>387</v>
      </c>
      <c r="S50" s="79" t="s">
        <v>430</v>
      </c>
      <c r="T50" s="79"/>
      <c r="U50" s="79"/>
      <c r="V50" s="82" t="s">
        <v>512</v>
      </c>
      <c r="W50" s="81">
        <v>43477.70653935185</v>
      </c>
      <c r="X50" s="82" t="s">
        <v>566</v>
      </c>
      <c r="Y50" s="79"/>
      <c r="Z50" s="79"/>
      <c r="AA50" s="85" t="s">
        <v>654</v>
      </c>
      <c r="AB50" s="79"/>
      <c r="AC50" s="79" t="b">
        <v>0</v>
      </c>
      <c r="AD50" s="79">
        <v>0</v>
      </c>
      <c r="AE50" s="85" t="s">
        <v>713</v>
      </c>
      <c r="AF50" s="79" t="b">
        <v>0</v>
      </c>
      <c r="AG50" s="79" t="s">
        <v>724</v>
      </c>
      <c r="AH50" s="79"/>
      <c r="AI50" s="85" t="s">
        <v>713</v>
      </c>
      <c r="AJ50" s="79" t="b">
        <v>0</v>
      </c>
      <c r="AK50" s="79">
        <v>0</v>
      </c>
      <c r="AL50" s="85" t="s">
        <v>713</v>
      </c>
      <c r="AM50" s="79" t="s">
        <v>727</v>
      </c>
      <c r="AN50" s="79" t="b">
        <v>0</v>
      </c>
      <c r="AO50" s="85" t="s">
        <v>654</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2</v>
      </c>
      <c r="BE50" s="49">
        <v>8.333333333333334</v>
      </c>
      <c r="BF50" s="48">
        <v>0</v>
      </c>
      <c r="BG50" s="49">
        <v>0</v>
      </c>
      <c r="BH50" s="48">
        <v>0</v>
      </c>
      <c r="BI50" s="49">
        <v>0</v>
      </c>
      <c r="BJ50" s="48">
        <v>22</v>
      </c>
      <c r="BK50" s="49">
        <v>91.66666666666667</v>
      </c>
      <c r="BL50" s="48">
        <v>24</v>
      </c>
    </row>
    <row r="51" spans="1:64" ht="15">
      <c r="A51" s="64" t="s">
        <v>238</v>
      </c>
      <c r="B51" s="64" t="s">
        <v>259</v>
      </c>
      <c r="C51" s="65" t="s">
        <v>2107</v>
      </c>
      <c r="D51" s="66">
        <v>3</v>
      </c>
      <c r="E51" s="67" t="s">
        <v>132</v>
      </c>
      <c r="F51" s="68">
        <v>35</v>
      </c>
      <c r="G51" s="65"/>
      <c r="H51" s="69"/>
      <c r="I51" s="70"/>
      <c r="J51" s="70"/>
      <c r="K51" s="34" t="s">
        <v>65</v>
      </c>
      <c r="L51" s="77">
        <v>51</v>
      </c>
      <c r="M51" s="77"/>
      <c r="N51" s="72"/>
      <c r="O51" s="79" t="s">
        <v>298</v>
      </c>
      <c r="P51" s="81">
        <v>43477.73972222222</v>
      </c>
      <c r="Q51" s="79" t="s">
        <v>332</v>
      </c>
      <c r="R51" s="79"/>
      <c r="S51" s="79"/>
      <c r="T51" s="79" t="s">
        <v>443</v>
      </c>
      <c r="U51" s="82" t="s">
        <v>472</v>
      </c>
      <c r="V51" s="82" t="s">
        <v>472</v>
      </c>
      <c r="W51" s="81">
        <v>43477.73972222222</v>
      </c>
      <c r="X51" s="82" t="s">
        <v>567</v>
      </c>
      <c r="Y51" s="79"/>
      <c r="Z51" s="79"/>
      <c r="AA51" s="85" t="s">
        <v>655</v>
      </c>
      <c r="AB51" s="79"/>
      <c r="AC51" s="79" t="b">
        <v>0</v>
      </c>
      <c r="AD51" s="79">
        <v>0</v>
      </c>
      <c r="AE51" s="85" t="s">
        <v>713</v>
      </c>
      <c r="AF51" s="79" t="b">
        <v>0</v>
      </c>
      <c r="AG51" s="79" t="s">
        <v>724</v>
      </c>
      <c r="AH51" s="79"/>
      <c r="AI51" s="85" t="s">
        <v>713</v>
      </c>
      <c r="AJ51" s="79" t="b">
        <v>0</v>
      </c>
      <c r="AK51" s="79">
        <v>0</v>
      </c>
      <c r="AL51" s="85" t="s">
        <v>713</v>
      </c>
      <c r="AM51" s="79" t="s">
        <v>733</v>
      </c>
      <c r="AN51" s="79" t="b">
        <v>0</v>
      </c>
      <c r="AO51" s="85" t="s">
        <v>655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2</v>
      </c>
      <c r="BE51" s="49">
        <v>3.9215686274509802</v>
      </c>
      <c r="BF51" s="48">
        <v>0</v>
      </c>
      <c r="BG51" s="49">
        <v>0</v>
      </c>
      <c r="BH51" s="48">
        <v>0</v>
      </c>
      <c r="BI51" s="49">
        <v>0</v>
      </c>
      <c r="BJ51" s="48">
        <v>49</v>
      </c>
      <c r="BK51" s="49">
        <v>96.07843137254902</v>
      </c>
      <c r="BL51" s="48">
        <v>51</v>
      </c>
    </row>
    <row r="52" spans="1:64" ht="15">
      <c r="A52" s="64" t="s">
        <v>239</v>
      </c>
      <c r="B52" s="64" t="s">
        <v>259</v>
      </c>
      <c r="C52" s="65" t="s">
        <v>2107</v>
      </c>
      <c r="D52" s="66">
        <v>3</v>
      </c>
      <c r="E52" s="67" t="s">
        <v>132</v>
      </c>
      <c r="F52" s="68">
        <v>35</v>
      </c>
      <c r="G52" s="65"/>
      <c r="H52" s="69"/>
      <c r="I52" s="70"/>
      <c r="J52" s="70"/>
      <c r="K52" s="34" t="s">
        <v>65</v>
      </c>
      <c r="L52" s="77">
        <v>52</v>
      </c>
      <c r="M52" s="77"/>
      <c r="N52" s="72"/>
      <c r="O52" s="79" t="s">
        <v>298</v>
      </c>
      <c r="P52" s="81">
        <v>43477.81545138889</v>
      </c>
      <c r="Q52" s="79" t="s">
        <v>333</v>
      </c>
      <c r="R52" s="79"/>
      <c r="S52" s="79"/>
      <c r="T52" s="79" t="s">
        <v>444</v>
      </c>
      <c r="U52" s="82" t="s">
        <v>473</v>
      </c>
      <c r="V52" s="82" t="s">
        <v>473</v>
      </c>
      <c r="W52" s="81">
        <v>43477.81545138889</v>
      </c>
      <c r="X52" s="82" t="s">
        <v>568</v>
      </c>
      <c r="Y52" s="79"/>
      <c r="Z52" s="79"/>
      <c r="AA52" s="85" t="s">
        <v>656</v>
      </c>
      <c r="AB52" s="79"/>
      <c r="AC52" s="79" t="b">
        <v>0</v>
      </c>
      <c r="AD52" s="79">
        <v>5</v>
      </c>
      <c r="AE52" s="85" t="s">
        <v>713</v>
      </c>
      <c r="AF52" s="79" t="b">
        <v>0</v>
      </c>
      <c r="AG52" s="79" t="s">
        <v>724</v>
      </c>
      <c r="AH52" s="79"/>
      <c r="AI52" s="85" t="s">
        <v>713</v>
      </c>
      <c r="AJ52" s="79" t="b">
        <v>0</v>
      </c>
      <c r="AK52" s="79">
        <v>1</v>
      </c>
      <c r="AL52" s="85" t="s">
        <v>713</v>
      </c>
      <c r="AM52" s="79" t="s">
        <v>727</v>
      </c>
      <c r="AN52" s="79" t="b">
        <v>0</v>
      </c>
      <c r="AO52" s="85" t="s">
        <v>656</v>
      </c>
      <c r="AP52" s="79" t="s">
        <v>176</v>
      </c>
      <c r="AQ52" s="79">
        <v>0</v>
      </c>
      <c r="AR52" s="79">
        <v>0</v>
      </c>
      <c r="AS52" s="79"/>
      <c r="AT52" s="79"/>
      <c r="AU52" s="79"/>
      <c r="AV52" s="79"/>
      <c r="AW52" s="79"/>
      <c r="AX52" s="79"/>
      <c r="AY52" s="79"/>
      <c r="AZ52" s="79"/>
      <c r="BA52">
        <v>1</v>
      </c>
      <c r="BB52" s="78" t="str">
        <f>REPLACE(INDEX(GroupVertices[Group],MATCH(Edges[[#This Row],[Vertex 1]],GroupVertices[Vertex],0)),1,1,"")</f>
        <v>8</v>
      </c>
      <c r="BC52" s="78" t="str">
        <f>REPLACE(INDEX(GroupVertices[Group],MATCH(Edges[[#This Row],[Vertex 2]],GroupVertices[Vertex],0)),1,1,"")</f>
        <v>1</v>
      </c>
      <c r="BD52" s="48">
        <v>0</v>
      </c>
      <c r="BE52" s="49">
        <v>0</v>
      </c>
      <c r="BF52" s="48">
        <v>0</v>
      </c>
      <c r="BG52" s="49">
        <v>0</v>
      </c>
      <c r="BH52" s="48">
        <v>0</v>
      </c>
      <c r="BI52" s="49">
        <v>0</v>
      </c>
      <c r="BJ52" s="48">
        <v>19</v>
      </c>
      <c r="BK52" s="49">
        <v>100</v>
      </c>
      <c r="BL52" s="48">
        <v>19</v>
      </c>
    </row>
    <row r="53" spans="1:64" ht="15">
      <c r="A53" s="64" t="s">
        <v>240</v>
      </c>
      <c r="B53" s="64" t="s">
        <v>239</v>
      </c>
      <c r="C53" s="65" t="s">
        <v>2107</v>
      </c>
      <c r="D53" s="66">
        <v>3</v>
      </c>
      <c r="E53" s="67" t="s">
        <v>132</v>
      </c>
      <c r="F53" s="68">
        <v>35</v>
      </c>
      <c r="G53" s="65"/>
      <c r="H53" s="69"/>
      <c r="I53" s="70"/>
      <c r="J53" s="70"/>
      <c r="K53" s="34" t="s">
        <v>65</v>
      </c>
      <c r="L53" s="77">
        <v>53</v>
      </c>
      <c r="M53" s="77"/>
      <c r="N53" s="72"/>
      <c r="O53" s="79" t="s">
        <v>298</v>
      </c>
      <c r="P53" s="81">
        <v>43479.0925</v>
      </c>
      <c r="Q53" s="79" t="s">
        <v>334</v>
      </c>
      <c r="R53" s="79"/>
      <c r="S53" s="79"/>
      <c r="T53" s="79" t="s">
        <v>444</v>
      </c>
      <c r="U53" s="79"/>
      <c r="V53" s="82" t="s">
        <v>513</v>
      </c>
      <c r="W53" s="81">
        <v>43479.0925</v>
      </c>
      <c r="X53" s="82" t="s">
        <v>569</v>
      </c>
      <c r="Y53" s="79"/>
      <c r="Z53" s="79"/>
      <c r="AA53" s="85" t="s">
        <v>657</v>
      </c>
      <c r="AB53" s="79"/>
      <c r="AC53" s="79" t="b">
        <v>0</v>
      </c>
      <c r="AD53" s="79">
        <v>0</v>
      </c>
      <c r="AE53" s="85" t="s">
        <v>713</v>
      </c>
      <c r="AF53" s="79" t="b">
        <v>0</v>
      </c>
      <c r="AG53" s="79" t="s">
        <v>724</v>
      </c>
      <c r="AH53" s="79"/>
      <c r="AI53" s="85" t="s">
        <v>713</v>
      </c>
      <c r="AJ53" s="79" t="b">
        <v>0</v>
      </c>
      <c r="AK53" s="79">
        <v>0</v>
      </c>
      <c r="AL53" s="85" t="s">
        <v>656</v>
      </c>
      <c r="AM53" s="79" t="s">
        <v>731</v>
      </c>
      <c r="AN53" s="79" t="b">
        <v>0</v>
      </c>
      <c r="AO53" s="85" t="s">
        <v>656</v>
      </c>
      <c r="AP53" s="79" t="s">
        <v>176</v>
      </c>
      <c r="AQ53" s="79">
        <v>0</v>
      </c>
      <c r="AR53" s="79">
        <v>0</v>
      </c>
      <c r="AS53" s="79"/>
      <c r="AT53" s="79"/>
      <c r="AU53" s="79"/>
      <c r="AV53" s="79"/>
      <c r="AW53" s="79"/>
      <c r="AX53" s="79"/>
      <c r="AY53" s="79"/>
      <c r="AZ53" s="79"/>
      <c r="BA53">
        <v>1</v>
      </c>
      <c r="BB53" s="78" t="str">
        <f>REPLACE(INDEX(GroupVertices[Group],MATCH(Edges[[#This Row],[Vertex 1]],GroupVertices[Vertex],0)),1,1,"")</f>
        <v>8</v>
      </c>
      <c r="BC53" s="78" t="str">
        <f>REPLACE(INDEX(GroupVertices[Group],MATCH(Edges[[#This Row],[Vertex 2]],GroupVertices[Vertex],0)),1,1,"")</f>
        <v>8</v>
      </c>
      <c r="BD53" s="48"/>
      <c r="BE53" s="49"/>
      <c r="BF53" s="48"/>
      <c r="BG53" s="49"/>
      <c r="BH53" s="48"/>
      <c r="BI53" s="49"/>
      <c r="BJ53" s="48"/>
      <c r="BK53" s="49"/>
      <c r="BL53" s="48"/>
    </row>
    <row r="54" spans="1:64" ht="15">
      <c r="A54" s="64" t="s">
        <v>240</v>
      </c>
      <c r="B54" s="64" t="s">
        <v>259</v>
      </c>
      <c r="C54" s="65" t="s">
        <v>2107</v>
      </c>
      <c r="D54" s="66">
        <v>3</v>
      </c>
      <c r="E54" s="67" t="s">
        <v>132</v>
      </c>
      <c r="F54" s="68">
        <v>35</v>
      </c>
      <c r="G54" s="65"/>
      <c r="H54" s="69"/>
      <c r="I54" s="70"/>
      <c r="J54" s="70"/>
      <c r="K54" s="34" t="s">
        <v>65</v>
      </c>
      <c r="L54" s="77">
        <v>54</v>
      </c>
      <c r="M54" s="77"/>
      <c r="N54" s="72"/>
      <c r="O54" s="79" t="s">
        <v>298</v>
      </c>
      <c r="P54" s="81">
        <v>43479.0925</v>
      </c>
      <c r="Q54" s="79" t="s">
        <v>334</v>
      </c>
      <c r="R54" s="79"/>
      <c r="S54" s="79"/>
      <c r="T54" s="79" t="s">
        <v>444</v>
      </c>
      <c r="U54" s="79"/>
      <c r="V54" s="82" t="s">
        <v>513</v>
      </c>
      <c r="W54" s="81">
        <v>43479.0925</v>
      </c>
      <c r="X54" s="82" t="s">
        <v>569</v>
      </c>
      <c r="Y54" s="79"/>
      <c r="Z54" s="79"/>
      <c r="AA54" s="85" t="s">
        <v>657</v>
      </c>
      <c r="AB54" s="79"/>
      <c r="AC54" s="79" t="b">
        <v>0</v>
      </c>
      <c r="AD54" s="79">
        <v>0</v>
      </c>
      <c r="AE54" s="85" t="s">
        <v>713</v>
      </c>
      <c r="AF54" s="79" t="b">
        <v>0</v>
      </c>
      <c r="AG54" s="79" t="s">
        <v>724</v>
      </c>
      <c r="AH54" s="79"/>
      <c r="AI54" s="85" t="s">
        <v>713</v>
      </c>
      <c r="AJ54" s="79" t="b">
        <v>0</v>
      </c>
      <c r="AK54" s="79">
        <v>0</v>
      </c>
      <c r="AL54" s="85" t="s">
        <v>656</v>
      </c>
      <c r="AM54" s="79" t="s">
        <v>731</v>
      </c>
      <c r="AN54" s="79" t="b">
        <v>0</v>
      </c>
      <c r="AO54" s="85" t="s">
        <v>656</v>
      </c>
      <c r="AP54" s="79" t="s">
        <v>176</v>
      </c>
      <c r="AQ54" s="79">
        <v>0</v>
      </c>
      <c r="AR54" s="79">
        <v>0</v>
      </c>
      <c r="AS54" s="79"/>
      <c r="AT54" s="79"/>
      <c r="AU54" s="79"/>
      <c r="AV54" s="79"/>
      <c r="AW54" s="79"/>
      <c r="AX54" s="79"/>
      <c r="AY54" s="79"/>
      <c r="AZ54" s="79"/>
      <c r="BA54">
        <v>1</v>
      </c>
      <c r="BB54" s="78" t="str">
        <f>REPLACE(INDEX(GroupVertices[Group],MATCH(Edges[[#This Row],[Vertex 1]],GroupVertices[Vertex],0)),1,1,"")</f>
        <v>8</v>
      </c>
      <c r="BC54" s="78" t="str">
        <f>REPLACE(INDEX(GroupVertices[Group],MATCH(Edges[[#This Row],[Vertex 2]],GroupVertices[Vertex],0)),1,1,"")</f>
        <v>1</v>
      </c>
      <c r="BD54" s="48">
        <v>0</v>
      </c>
      <c r="BE54" s="49">
        <v>0</v>
      </c>
      <c r="BF54" s="48">
        <v>0</v>
      </c>
      <c r="BG54" s="49">
        <v>0</v>
      </c>
      <c r="BH54" s="48">
        <v>0</v>
      </c>
      <c r="BI54" s="49">
        <v>0</v>
      </c>
      <c r="BJ54" s="48">
        <v>21</v>
      </c>
      <c r="BK54" s="49">
        <v>100</v>
      </c>
      <c r="BL54" s="48">
        <v>21</v>
      </c>
    </row>
    <row r="55" spans="1:64" ht="15">
      <c r="A55" s="64" t="s">
        <v>241</v>
      </c>
      <c r="B55" s="64" t="s">
        <v>275</v>
      </c>
      <c r="C55" s="65" t="s">
        <v>2107</v>
      </c>
      <c r="D55" s="66">
        <v>3</v>
      </c>
      <c r="E55" s="67" t="s">
        <v>132</v>
      </c>
      <c r="F55" s="68">
        <v>35</v>
      </c>
      <c r="G55" s="65"/>
      <c r="H55" s="69"/>
      <c r="I55" s="70"/>
      <c r="J55" s="70"/>
      <c r="K55" s="34" t="s">
        <v>65</v>
      </c>
      <c r="L55" s="77">
        <v>55</v>
      </c>
      <c r="M55" s="77"/>
      <c r="N55" s="72"/>
      <c r="O55" s="79" t="s">
        <v>298</v>
      </c>
      <c r="P55" s="81">
        <v>43479.14659722222</v>
      </c>
      <c r="Q55" s="79" t="s">
        <v>335</v>
      </c>
      <c r="R55" s="79"/>
      <c r="S55" s="79"/>
      <c r="T55" s="79"/>
      <c r="U55" s="82" t="s">
        <v>474</v>
      </c>
      <c r="V55" s="82" t="s">
        <v>474</v>
      </c>
      <c r="W55" s="81">
        <v>43479.14659722222</v>
      </c>
      <c r="X55" s="82" t="s">
        <v>570</v>
      </c>
      <c r="Y55" s="79"/>
      <c r="Z55" s="79"/>
      <c r="AA55" s="85" t="s">
        <v>658</v>
      </c>
      <c r="AB55" s="79"/>
      <c r="AC55" s="79" t="b">
        <v>0</v>
      </c>
      <c r="AD55" s="79">
        <v>0</v>
      </c>
      <c r="AE55" s="85" t="s">
        <v>713</v>
      </c>
      <c r="AF55" s="79" t="b">
        <v>0</v>
      </c>
      <c r="AG55" s="79" t="s">
        <v>724</v>
      </c>
      <c r="AH55" s="79"/>
      <c r="AI55" s="85" t="s">
        <v>713</v>
      </c>
      <c r="AJ55" s="79" t="b">
        <v>0</v>
      </c>
      <c r="AK55" s="79">
        <v>0</v>
      </c>
      <c r="AL55" s="85" t="s">
        <v>713</v>
      </c>
      <c r="AM55" s="79" t="s">
        <v>727</v>
      </c>
      <c r="AN55" s="79" t="b">
        <v>0</v>
      </c>
      <c r="AO55" s="85" t="s">
        <v>658</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242</v>
      </c>
      <c r="B56" s="64" t="s">
        <v>275</v>
      </c>
      <c r="C56" s="65" t="s">
        <v>2107</v>
      </c>
      <c r="D56" s="66">
        <v>3</v>
      </c>
      <c r="E56" s="67" t="s">
        <v>132</v>
      </c>
      <c r="F56" s="68">
        <v>35</v>
      </c>
      <c r="G56" s="65"/>
      <c r="H56" s="69"/>
      <c r="I56" s="70"/>
      <c r="J56" s="70"/>
      <c r="K56" s="34" t="s">
        <v>65</v>
      </c>
      <c r="L56" s="77">
        <v>56</v>
      </c>
      <c r="M56" s="77"/>
      <c r="N56" s="72"/>
      <c r="O56" s="79" t="s">
        <v>298</v>
      </c>
      <c r="P56" s="81">
        <v>43479.14730324074</v>
      </c>
      <c r="Q56" s="79" t="s">
        <v>336</v>
      </c>
      <c r="R56" s="79"/>
      <c r="S56" s="79"/>
      <c r="T56" s="79"/>
      <c r="U56" s="82" t="s">
        <v>474</v>
      </c>
      <c r="V56" s="82" t="s">
        <v>474</v>
      </c>
      <c r="W56" s="81">
        <v>43479.14730324074</v>
      </c>
      <c r="X56" s="82" t="s">
        <v>571</v>
      </c>
      <c r="Y56" s="79"/>
      <c r="Z56" s="79"/>
      <c r="AA56" s="85" t="s">
        <v>659</v>
      </c>
      <c r="AB56" s="79"/>
      <c r="AC56" s="79" t="b">
        <v>0</v>
      </c>
      <c r="AD56" s="79">
        <v>0</v>
      </c>
      <c r="AE56" s="85" t="s">
        <v>713</v>
      </c>
      <c r="AF56" s="79" t="b">
        <v>0</v>
      </c>
      <c r="AG56" s="79" t="s">
        <v>724</v>
      </c>
      <c r="AH56" s="79"/>
      <c r="AI56" s="85" t="s">
        <v>713</v>
      </c>
      <c r="AJ56" s="79" t="b">
        <v>0</v>
      </c>
      <c r="AK56" s="79">
        <v>0</v>
      </c>
      <c r="AL56" s="85" t="s">
        <v>658</v>
      </c>
      <c r="AM56" s="79" t="s">
        <v>727</v>
      </c>
      <c r="AN56" s="79" t="b">
        <v>0</v>
      </c>
      <c r="AO56" s="85" t="s">
        <v>658</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241</v>
      </c>
      <c r="B57" s="64" t="s">
        <v>276</v>
      </c>
      <c r="C57" s="65" t="s">
        <v>2107</v>
      </c>
      <c r="D57" s="66">
        <v>3</v>
      </c>
      <c r="E57" s="67" t="s">
        <v>132</v>
      </c>
      <c r="F57" s="68">
        <v>35</v>
      </c>
      <c r="G57" s="65"/>
      <c r="H57" s="69"/>
      <c r="I57" s="70"/>
      <c r="J57" s="70"/>
      <c r="K57" s="34" t="s">
        <v>65</v>
      </c>
      <c r="L57" s="77">
        <v>57</v>
      </c>
      <c r="M57" s="77"/>
      <c r="N57" s="72"/>
      <c r="O57" s="79" t="s">
        <v>298</v>
      </c>
      <c r="P57" s="81">
        <v>43479.14659722222</v>
      </c>
      <c r="Q57" s="79" t="s">
        <v>335</v>
      </c>
      <c r="R57" s="79"/>
      <c r="S57" s="79"/>
      <c r="T57" s="79"/>
      <c r="U57" s="82" t="s">
        <v>474</v>
      </c>
      <c r="V57" s="82" t="s">
        <v>474</v>
      </c>
      <c r="W57" s="81">
        <v>43479.14659722222</v>
      </c>
      <c r="X57" s="82" t="s">
        <v>570</v>
      </c>
      <c r="Y57" s="79"/>
      <c r="Z57" s="79"/>
      <c r="AA57" s="85" t="s">
        <v>658</v>
      </c>
      <c r="AB57" s="79"/>
      <c r="AC57" s="79" t="b">
        <v>0</v>
      </c>
      <c r="AD57" s="79">
        <v>0</v>
      </c>
      <c r="AE57" s="85" t="s">
        <v>713</v>
      </c>
      <c r="AF57" s="79" t="b">
        <v>0</v>
      </c>
      <c r="AG57" s="79" t="s">
        <v>724</v>
      </c>
      <c r="AH57" s="79"/>
      <c r="AI57" s="85" t="s">
        <v>713</v>
      </c>
      <c r="AJ57" s="79" t="b">
        <v>0</v>
      </c>
      <c r="AK57" s="79">
        <v>0</v>
      </c>
      <c r="AL57" s="85" t="s">
        <v>713</v>
      </c>
      <c r="AM57" s="79" t="s">
        <v>727</v>
      </c>
      <c r="AN57" s="79" t="b">
        <v>0</v>
      </c>
      <c r="AO57" s="85" t="s">
        <v>658</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2</v>
      </c>
      <c r="BE57" s="49">
        <v>13.333333333333334</v>
      </c>
      <c r="BF57" s="48">
        <v>0</v>
      </c>
      <c r="BG57" s="49">
        <v>0</v>
      </c>
      <c r="BH57" s="48">
        <v>0</v>
      </c>
      <c r="BI57" s="49">
        <v>0</v>
      </c>
      <c r="BJ57" s="48">
        <v>13</v>
      </c>
      <c r="BK57" s="49">
        <v>86.66666666666667</v>
      </c>
      <c r="BL57" s="48">
        <v>15</v>
      </c>
    </row>
    <row r="58" spans="1:64" ht="15">
      <c r="A58" s="64" t="s">
        <v>242</v>
      </c>
      <c r="B58" s="64" t="s">
        <v>276</v>
      </c>
      <c r="C58" s="65" t="s">
        <v>2107</v>
      </c>
      <c r="D58" s="66">
        <v>3</v>
      </c>
      <c r="E58" s="67" t="s">
        <v>132</v>
      </c>
      <c r="F58" s="68">
        <v>35</v>
      </c>
      <c r="G58" s="65"/>
      <c r="H58" s="69"/>
      <c r="I58" s="70"/>
      <c r="J58" s="70"/>
      <c r="K58" s="34" t="s">
        <v>65</v>
      </c>
      <c r="L58" s="77">
        <v>58</v>
      </c>
      <c r="M58" s="77"/>
      <c r="N58" s="72"/>
      <c r="O58" s="79" t="s">
        <v>298</v>
      </c>
      <c r="P58" s="81">
        <v>43479.14730324074</v>
      </c>
      <c r="Q58" s="79" t="s">
        <v>336</v>
      </c>
      <c r="R58" s="79"/>
      <c r="S58" s="79"/>
      <c r="T58" s="79"/>
      <c r="U58" s="82" t="s">
        <v>474</v>
      </c>
      <c r="V58" s="82" t="s">
        <v>474</v>
      </c>
      <c r="W58" s="81">
        <v>43479.14730324074</v>
      </c>
      <c r="X58" s="82" t="s">
        <v>571</v>
      </c>
      <c r="Y58" s="79"/>
      <c r="Z58" s="79"/>
      <c r="AA58" s="85" t="s">
        <v>659</v>
      </c>
      <c r="AB58" s="79"/>
      <c r="AC58" s="79" t="b">
        <v>0</v>
      </c>
      <c r="AD58" s="79">
        <v>0</v>
      </c>
      <c r="AE58" s="85" t="s">
        <v>713</v>
      </c>
      <c r="AF58" s="79" t="b">
        <v>0</v>
      </c>
      <c r="AG58" s="79" t="s">
        <v>724</v>
      </c>
      <c r="AH58" s="79"/>
      <c r="AI58" s="85" t="s">
        <v>713</v>
      </c>
      <c r="AJ58" s="79" t="b">
        <v>0</v>
      </c>
      <c r="AK58" s="79">
        <v>0</v>
      </c>
      <c r="AL58" s="85" t="s">
        <v>658</v>
      </c>
      <c r="AM58" s="79" t="s">
        <v>727</v>
      </c>
      <c r="AN58" s="79" t="b">
        <v>0</v>
      </c>
      <c r="AO58" s="85" t="s">
        <v>658</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v>2</v>
      </c>
      <c r="BE58" s="49">
        <v>11.764705882352942</v>
      </c>
      <c r="BF58" s="48">
        <v>0</v>
      </c>
      <c r="BG58" s="49">
        <v>0</v>
      </c>
      <c r="BH58" s="48">
        <v>0</v>
      </c>
      <c r="BI58" s="49">
        <v>0</v>
      </c>
      <c r="BJ58" s="48">
        <v>15</v>
      </c>
      <c r="BK58" s="49">
        <v>88.23529411764706</v>
      </c>
      <c r="BL58" s="48">
        <v>17</v>
      </c>
    </row>
    <row r="59" spans="1:64" ht="15">
      <c r="A59" s="64" t="s">
        <v>241</v>
      </c>
      <c r="B59" s="64" t="s">
        <v>259</v>
      </c>
      <c r="C59" s="65" t="s">
        <v>2107</v>
      </c>
      <c r="D59" s="66">
        <v>3</v>
      </c>
      <c r="E59" s="67" t="s">
        <v>132</v>
      </c>
      <c r="F59" s="68">
        <v>35</v>
      </c>
      <c r="G59" s="65"/>
      <c r="H59" s="69"/>
      <c r="I59" s="70"/>
      <c r="J59" s="70"/>
      <c r="K59" s="34" t="s">
        <v>65</v>
      </c>
      <c r="L59" s="77">
        <v>59</v>
      </c>
      <c r="M59" s="77"/>
      <c r="N59" s="72"/>
      <c r="O59" s="79" t="s">
        <v>298</v>
      </c>
      <c r="P59" s="81">
        <v>43479.14659722222</v>
      </c>
      <c r="Q59" s="79" t="s">
        <v>335</v>
      </c>
      <c r="R59" s="79"/>
      <c r="S59" s="79"/>
      <c r="T59" s="79"/>
      <c r="U59" s="82" t="s">
        <v>474</v>
      </c>
      <c r="V59" s="82" t="s">
        <v>474</v>
      </c>
      <c r="W59" s="81">
        <v>43479.14659722222</v>
      </c>
      <c r="X59" s="82" t="s">
        <v>570</v>
      </c>
      <c r="Y59" s="79"/>
      <c r="Z59" s="79"/>
      <c r="AA59" s="85" t="s">
        <v>658</v>
      </c>
      <c r="AB59" s="79"/>
      <c r="AC59" s="79" t="b">
        <v>0</v>
      </c>
      <c r="AD59" s="79">
        <v>0</v>
      </c>
      <c r="AE59" s="85" t="s">
        <v>713</v>
      </c>
      <c r="AF59" s="79" t="b">
        <v>0</v>
      </c>
      <c r="AG59" s="79" t="s">
        <v>724</v>
      </c>
      <c r="AH59" s="79"/>
      <c r="AI59" s="85" t="s">
        <v>713</v>
      </c>
      <c r="AJ59" s="79" t="b">
        <v>0</v>
      </c>
      <c r="AK59" s="79">
        <v>0</v>
      </c>
      <c r="AL59" s="85" t="s">
        <v>713</v>
      </c>
      <c r="AM59" s="79" t="s">
        <v>727</v>
      </c>
      <c r="AN59" s="79" t="b">
        <v>0</v>
      </c>
      <c r="AO59" s="85" t="s">
        <v>658</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1</v>
      </c>
      <c r="BD59" s="48"/>
      <c r="BE59" s="49"/>
      <c r="BF59" s="48"/>
      <c r="BG59" s="49"/>
      <c r="BH59" s="48"/>
      <c r="BI59" s="49"/>
      <c r="BJ59" s="48"/>
      <c r="BK59" s="49"/>
      <c r="BL59" s="48"/>
    </row>
    <row r="60" spans="1:64" ht="15">
      <c r="A60" s="64" t="s">
        <v>242</v>
      </c>
      <c r="B60" s="64" t="s">
        <v>241</v>
      </c>
      <c r="C60" s="65" t="s">
        <v>2107</v>
      </c>
      <c r="D60" s="66">
        <v>3</v>
      </c>
      <c r="E60" s="67" t="s">
        <v>132</v>
      </c>
      <c r="F60" s="68">
        <v>35</v>
      </c>
      <c r="G60" s="65"/>
      <c r="H60" s="69"/>
      <c r="I60" s="70"/>
      <c r="J60" s="70"/>
      <c r="K60" s="34" t="s">
        <v>65</v>
      </c>
      <c r="L60" s="77">
        <v>60</v>
      </c>
      <c r="M60" s="77"/>
      <c r="N60" s="72"/>
      <c r="O60" s="79" t="s">
        <v>298</v>
      </c>
      <c r="P60" s="81">
        <v>43479.14730324074</v>
      </c>
      <c r="Q60" s="79" t="s">
        <v>336</v>
      </c>
      <c r="R60" s="79"/>
      <c r="S60" s="79"/>
      <c r="T60" s="79"/>
      <c r="U60" s="82" t="s">
        <v>474</v>
      </c>
      <c r="V60" s="82" t="s">
        <v>474</v>
      </c>
      <c r="W60" s="81">
        <v>43479.14730324074</v>
      </c>
      <c r="X60" s="82" t="s">
        <v>571</v>
      </c>
      <c r="Y60" s="79"/>
      <c r="Z60" s="79"/>
      <c r="AA60" s="85" t="s">
        <v>659</v>
      </c>
      <c r="AB60" s="79"/>
      <c r="AC60" s="79" t="b">
        <v>0</v>
      </c>
      <c r="AD60" s="79">
        <v>0</v>
      </c>
      <c r="AE60" s="85" t="s">
        <v>713</v>
      </c>
      <c r="AF60" s="79" t="b">
        <v>0</v>
      </c>
      <c r="AG60" s="79" t="s">
        <v>724</v>
      </c>
      <c r="AH60" s="79"/>
      <c r="AI60" s="85" t="s">
        <v>713</v>
      </c>
      <c r="AJ60" s="79" t="b">
        <v>0</v>
      </c>
      <c r="AK60" s="79">
        <v>0</v>
      </c>
      <c r="AL60" s="85" t="s">
        <v>658</v>
      </c>
      <c r="AM60" s="79" t="s">
        <v>727</v>
      </c>
      <c r="AN60" s="79" t="b">
        <v>0</v>
      </c>
      <c r="AO60" s="85" t="s">
        <v>658</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c r="BE60" s="49"/>
      <c r="BF60" s="48"/>
      <c r="BG60" s="49"/>
      <c r="BH60" s="48"/>
      <c r="BI60" s="49"/>
      <c r="BJ60" s="48"/>
      <c r="BK60" s="49"/>
      <c r="BL60" s="48"/>
    </row>
    <row r="61" spans="1:64" ht="15">
      <c r="A61" s="64" t="s">
        <v>242</v>
      </c>
      <c r="B61" s="64" t="s">
        <v>259</v>
      </c>
      <c r="C61" s="65" t="s">
        <v>2107</v>
      </c>
      <c r="D61" s="66">
        <v>3</v>
      </c>
      <c r="E61" s="67" t="s">
        <v>132</v>
      </c>
      <c r="F61" s="68">
        <v>35</v>
      </c>
      <c r="G61" s="65"/>
      <c r="H61" s="69"/>
      <c r="I61" s="70"/>
      <c r="J61" s="70"/>
      <c r="K61" s="34" t="s">
        <v>65</v>
      </c>
      <c r="L61" s="77">
        <v>61</v>
      </c>
      <c r="M61" s="77"/>
      <c r="N61" s="72"/>
      <c r="O61" s="79" t="s">
        <v>298</v>
      </c>
      <c r="P61" s="81">
        <v>43479.14730324074</v>
      </c>
      <c r="Q61" s="79" t="s">
        <v>336</v>
      </c>
      <c r="R61" s="79"/>
      <c r="S61" s="79"/>
      <c r="T61" s="79"/>
      <c r="U61" s="82" t="s">
        <v>474</v>
      </c>
      <c r="V61" s="82" t="s">
        <v>474</v>
      </c>
      <c r="W61" s="81">
        <v>43479.14730324074</v>
      </c>
      <c r="X61" s="82" t="s">
        <v>571</v>
      </c>
      <c r="Y61" s="79"/>
      <c r="Z61" s="79"/>
      <c r="AA61" s="85" t="s">
        <v>659</v>
      </c>
      <c r="AB61" s="79"/>
      <c r="AC61" s="79" t="b">
        <v>0</v>
      </c>
      <c r="AD61" s="79">
        <v>0</v>
      </c>
      <c r="AE61" s="85" t="s">
        <v>713</v>
      </c>
      <c r="AF61" s="79" t="b">
        <v>0</v>
      </c>
      <c r="AG61" s="79" t="s">
        <v>724</v>
      </c>
      <c r="AH61" s="79"/>
      <c r="AI61" s="85" t="s">
        <v>713</v>
      </c>
      <c r="AJ61" s="79" t="b">
        <v>0</v>
      </c>
      <c r="AK61" s="79">
        <v>0</v>
      </c>
      <c r="AL61" s="85" t="s">
        <v>658</v>
      </c>
      <c r="AM61" s="79" t="s">
        <v>727</v>
      </c>
      <c r="AN61" s="79" t="b">
        <v>0</v>
      </c>
      <c r="AO61" s="85" t="s">
        <v>658</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1</v>
      </c>
      <c r="BD61" s="48"/>
      <c r="BE61" s="49"/>
      <c r="BF61" s="48"/>
      <c r="BG61" s="49"/>
      <c r="BH61" s="48"/>
      <c r="BI61" s="49"/>
      <c r="BJ61" s="48"/>
      <c r="BK61" s="49"/>
      <c r="BL61" s="48"/>
    </row>
    <row r="62" spans="1:64" ht="15">
      <c r="A62" s="64" t="s">
        <v>243</v>
      </c>
      <c r="B62" s="64" t="s">
        <v>259</v>
      </c>
      <c r="C62" s="65" t="s">
        <v>2107</v>
      </c>
      <c r="D62" s="66">
        <v>3</v>
      </c>
      <c r="E62" s="67" t="s">
        <v>132</v>
      </c>
      <c r="F62" s="68">
        <v>35</v>
      </c>
      <c r="G62" s="65"/>
      <c r="H62" s="69"/>
      <c r="I62" s="70"/>
      <c r="J62" s="70"/>
      <c r="K62" s="34" t="s">
        <v>65</v>
      </c>
      <c r="L62" s="77">
        <v>62</v>
      </c>
      <c r="M62" s="77"/>
      <c r="N62" s="72"/>
      <c r="O62" s="79" t="s">
        <v>298</v>
      </c>
      <c r="P62" s="81">
        <v>43480.70861111111</v>
      </c>
      <c r="Q62" s="79" t="s">
        <v>337</v>
      </c>
      <c r="R62" s="82" t="s">
        <v>400</v>
      </c>
      <c r="S62" s="79" t="s">
        <v>431</v>
      </c>
      <c r="T62" s="79"/>
      <c r="U62" s="79"/>
      <c r="V62" s="82" t="s">
        <v>514</v>
      </c>
      <c r="W62" s="81">
        <v>43480.70861111111</v>
      </c>
      <c r="X62" s="82" t="s">
        <v>572</v>
      </c>
      <c r="Y62" s="79"/>
      <c r="Z62" s="79"/>
      <c r="AA62" s="85" t="s">
        <v>660</v>
      </c>
      <c r="AB62" s="79"/>
      <c r="AC62" s="79" t="b">
        <v>0</v>
      </c>
      <c r="AD62" s="79">
        <v>0</v>
      </c>
      <c r="AE62" s="85" t="s">
        <v>713</v>
      </c>
      <c r="AF62" s="79" t="b">
        <v>0</v>
      </c>
      <c r="AG62" s="79" t="s">
        <v>724</v>
      </c>
      <c r="AH62" s="79"/>
      <c r="AI62" s="85" t="s">
        <v>713</v>
      </c>
      <c r="AJ62" s="79" t="b">
        <v>0</v>
      </c>
      <c r="AK62" s="79">
        <v>0</v>
      </c>
      <c r="AL62" s="85" t="s">
        <v>713</v>
      </c>
      <c r="AM62" s="79" t="s">
        <v>729</v>
      </c>
      <c r="AN62" s="79" t="b">
        <v>0</v>
      </c>
      <c r="AO62" s="85" t="s">
        <v>660</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6.25</v>
      </c>
      <c r="BF62" s="48">
        <v>0</v>
      </c>
      <c r="BG62" s="49">
        <v>0</v>
      </c>
      <c r="BH62" s="48">
        <v>0</v>
      </c>
      <c r="BI62" s="49">
        <v>0</v>
      </c>
      <c r="BJ62" s="48">
        <v>15</v>
      </c>
      <c r="BK62" s="49">
        <v>93.75</v>
      </c>
      <c r="BL62" s="48">
        <v>16</v>
      </c>
    </row>
    <row r="63" spans="1:64" ht="15">
      <c r="A63" s="64" t="s">
        <v>244</v>
      </c>
      <c r="B63" s="64" t="s">
        <v>259</v>
      </c>
      <c r="C63" s="65" t="s">
        <v>2107</v>
      </c>
      <c r="D63" s="66">
        <v>3</v>
      </c>
      <c r="E63" s="67" t="s">
        <v>132</v>
      </c>
      <c r="F63" s="68">
        <v>35</v>
      </c>
      <c r="G63" s="65"/>
      <c r="H63" s="69"/>
      <c r="I63" s="70"/>
      <c r="J63" s="70"/>
      <c r="K63" s="34" t="s">
        <v>65</v>
      </c>
      <c r="L63" s="77">
        <v>63</v>
      </c>
      <c r="M63" s="77"/>
      <c r="N63" s="72"/>
      <c r="O63" s="79" t="s">
        <v>298</v>
      </c>
      <c r="P63" s="81">
        <v>43480.74755787037</v>
      </c>
      <c r="Q63" s="79" t="s">
        <v>338</v>
      </c>
      <c r="R63" s="82" t="s">
        <v>401</v>
      </c>
      <c r="S63" s="79" t="s">
        <v>431</v>
      </c>
      <c r="T63" s="79" t="s">
        <v>445</v>
      </c>
      <c r="U63" s="79"/>
      <c r="V63" s="82" t="s">
        <v>515</v>
      </c>
      <c r="W63" s="81">
        <v>43480.74755787037</v>
      </c>
      <c r="X63" s="82" t="s">
        <v>573</v>
      </c>
      <c r="Y63" s="79">
        <v>34.0522</v>
      </c>
      <c r="Z63" s="79">
        <v>-118.243</v>
      </c>
      <c r="AA63" s="85" t="s">
        <v>661</v>
      </c>
      <c r="AB63" s="79"/>
      <c r="AC63" s="79" t="b">
        <v>0</v>
      </c>
      <c r="AD63" s="79">
        <v>0</v>
      </c>
      <c r="AE63" s="85" t="s">
        <v>713</v>
      </c>
      <c r="AF63" s="79" t="b">
        <v>0</v>
      </c>
      <c r="AG63" s="79" t="s">
        <v>724</v>
      </c>
      <c r="AH63" s="79"/>
      <c r="AI63" s="85" t="s">
        <v>713</v>
      </c>
      <c r="AJ63" s="79" t="b">
        <v>0</v>
      </c>
      <c r="AK63" s="79">
        <v>0</v>
      </c>
      <c r="AL63" s="85" t="s">
        <v>713</v>
      </c>
      <c r="AM63" s="79" t="s">
        <v>729</v>
      </c>
      <c r="AN63" s="79" t="b">
        <v>0</v>
      </c>
      <c r="AO63" s="85" t="s">
        <v>661</v>
      </c>
      <c r="AP63" s="79" t="s">
        <v>176</v>
      </c>
      <c r="AQ63" s="79">
        <v>0</v>
      </c>
      <c r="AR63" s="79">
        <v>0</v>
      </c>
      <c r="AS63" s="79" t="s">
        <v>738</v>
      </c>
      <c r="AT63" s="79" t="s">
        <v>743</v>
      </c>
      <c r="AU63" s="79" t="s">
        <v>744</v>
      </c>
      <c r="AV63" s="79" t="s">
        <v>745</v>
      </c>
      <c r="AW63" s="79" t="s">
        <v>749</v>
      </c>
      <c r="AX63" s="79" t="s">
        <v>753</v>
      </c>
      <c r="AY63" s="79" t="s">
        <v>756</v>
      </c>
      <c r="AZ63" s="82" t="s">
        <v>758</v>
      </c>
      <c r="BA63">
        <v>1</v>
      </c>
      <c r="BB63" s="78" t="str">
        <f>REPLACE(INDEX(GroupVertices[Group],MATCH(Edges[[#This Row],[Vertex 1]],GroupVertices[Vertex],0)),1,1,"")</f>
        <v>1</v>
      </c>
      <c r="BC63" s="78" t="str">
        <f>REPLACE(INDEX(GroupVertices[Group],MATCH(Edges[[#This Row],[Vertex 2]],GroupVertices[Vertex],0)),1,1,"")</f>
        <v>1</v>
      </c>
      <c r="BD63" s="48">
        <v>1</v>
      </c>
      <c r="BE63" s="49">
        <v>4.761904761904762</v>
      </c>
      <c r="BF63" s="48">
        <v>0</v>
      </c>
      <c r="BG63" s="49">
        <v>0</v>
      </c>
      <c r="BH63" s="48">
        <v>0</v>
      </c>
      <c r="BI63" s="49">
        <v>0</v>
      </c>
      <c r="BJ63" s="48">
        <v>20</v>
      </c>
      <c r="BK63" s="49">
        <v>95.23809523809524</v>
      </c>
      <c r="BL63" s="48">
        <v>21</v>
      </c>
    </row>
    <row r="64" spans="1:64" ht="15">
      <c r="A64" s="64" t="s">
        <v>245</v>
      </c>
      <c r="B64" s="64" t="s">
        <v>277</v>
      </c>
      <c r="C64" s="65" t="s">
        <v>2107</v>
      </c>
      <c r="D64" s="66">
        <v>3</v>
      </c>
      <c r="E64" s="67" t="s">
        <v>132</v>
      </c>
      <c r="F64" s="68">
        <v>35</v>
      </c>
      <c r="G64" s="65"/>
      <c r="H64" s="69"/>
      <c r="I64" s="70"/>
      <c r="J64" s="70"/>
      <c r="K64" s="34" t="s">
        <v>65</v>
      </c>
      <c r="L64" s="77">
        <v>64</v>
      </c>
      <c r="M64" s="77"/>
      <c r="N64" s="72"/>
      <c r="O64" s="79" t="s">
        <v>298</v>
      </c>
      <c r="P64" s="81">
        <v>43480.81365740741</v>
      </c>
      <c r="Q64" s="79" t="s">
        <v>339</v>
      </c>
      <c r="R64" s="79" t="s">
        <v>402</v>
      </c>
      <c r="S64" s="79" t="s">
        <v>434</v>
      </c>
      <c r="T64" s="79"/>
      <c r="U64" s="79"/>
      <c r="V64" s="82" t="s">
        <v>516</v>
      </c>
      <c r="W64" s="81">
        <v>43480.81365740741</v>
      </c>
      <c r="X64" s="82" t="s">
        <v>574</v>
      </c>
      <c r="Y64" s="79"/>
      <c r="Z64" s="79"/>
      <c r="AA64" s="85" t="s">
        <v>662</v>
      </c>
      <c r="AB64" s="79"/>
      <c r="AC64" s="79" t="b">
        <v>0</v>
      </c>
      <c r="AD64" s="79">
        <v>0</v>
      </c>
      <c r="AE64" s="85" t="s">
        <v>713</v>
      </c>
      <c r="AF64" s="79" t="b">
        <v>0</v>
      </c>
      <c r="AG64" s="79" t="s">
        <v>724</v>
      </c>
      <c r="AH64" s="79"/>
      <c r="AI64" s="85" t="s">
        <v>713</v>
      </c>
      <c r="AJ64" s="79" t="b">
        <v>0</v>
      </c>
      <c r="AK64" s="79">
        <v>0</v>
      </c>
      <c r="AL64" s="85" t="s">
        <v>713</v>
      </c>
      <c r="AM64" s="79" t="s">
        <v>732</v>
      </c>
      <c r="AN64" s="79" t="b">
        <v>1</v>
      </c>
      <c r="AO64" s="85" t="s">
        <v>662</v>
      </c>
      <c r="AP64" s="79" t="s">
        <v>176</v>
      </c>
      <c r="AQ64" s="79">
        <v>0</v>
      </c>
      <c r="AR64" s="79">
        <v>0</v>
      </c>
      <c r="AS64" s="79" t="s">
        <v>740</v>
      </c>
      <c r="AT64" s="79" t="s">
        <v>743</v>
      </c>
      <c r="AU64" s="79" t="s">
        <v>744</v>
      </c>
      <c r="AV64" s="79" t="s">
        <v>747</v>
      </c>
      <c r="AW64" s="79" t="s">
        <v>751</v>
      </c>
      <c r="AX64" s="79" t="s">
        <v>754</v>
      </c>
      <c r="AY64" s="79" t="s">
        <v>756</v>
      </c>
      <c r="AZ64" s="82" t="s">
        <v>760</v>
      </c>
      <c r="BA64">
        <v>1</v>
      </c>
      <c r="BB64" s="78" t="str">
        <f>REPLACE(INDEX(GroupVertices[Group],MATCH(Edges[[#This Row],[Vertex 1]],GroupVertices[Vertex],0)),1,1,"")</f>
        <v>10</v>
      </c>
      <c r="BC64" s="78" t="str">
        <f>REPLACE(INDEX(GroupVertices[Group],MATCH(Edges[[#This Row],[Vertex 2]],GroupVertices[Vertex],0)),1,1,"")</f>
        <v>10</v>
      </c>
      <c r="BD64" s="48">
        <v>2</v>
      </c>
      <c r="BE64" s="49">
        <v>20</v>
      </c>
      <c r="BF64" s="48">
        <v>0</v>
      </c>
      <c r="BG64" s="49">
        <v>0</v>
      </c>
      <c r="BH64" s="48">
        <v>0</v>
      </c>
      <c r="BI64" s="49">
        <v>0</v>
      </c>
      <c r="BJ64" s="48">
        <v>8</v>
      </c>
      <c r="BK64" s="49">
        <v>80</v>
      </c>
      <c r="BL64" s="48">
        <v>10</v>
      </c>
    </row>
    <row r="65" spans="1:64" ht="15">
      <c r="A65" s="64" t="s">
        <v>245</v>
      </c>
      <c r="B65" s="64" t="s">
        <v>259</v>
      </c>
      <c r="C65" s="65" t="s">
        <v>2107</v>
      </c>
      <c r="D65" s="66">
        <v>3</v>
      </c>
      <c r="E65" s="67" t="s">
        <v>132</v>
      </c>
      <c r="F65" s="68">
        <v>35</v>
      </c>
      <c r="G65" s="65"/>
      <c r="H65" s="69"/>
      <c r="I65" s="70"/>
      <c r="J65" s="70"/>
      <c r="K65" s="34" t="s">
        <v>65</v>
      </c>
      <c r="L65" s="77">
        <v>65</v>
      </c>
      <c r="M65" s="77"/>
      <c r="N65" s="72"/>
      <c r="O65" s="79" t="s">
        <v>298</v>
      </c>
      <c r="P65" s="81">
        <v>43480.81365740741</v>
      </c>
      <c r="Q65" s="79" t="s">
        <v>339</v>
      </c>
      <c r="R65" s="79" t="s">
        <v>402</v>
      </c>
      <c r="S65" s="79" t="s">
        <v>434</v>
      </c>
      <c r="T65" s="79"/>
      <c r="U65" s="79"/>
      <c r="V65" s="82" t="s">
        <v>516</v>
      </c>
      <c r="W65" s="81">
        <v>43480.81365740741</v>
      </c>
      <c r="X65" s="82" t="s">
        <v>574</v>
      </c>
      <c r="Y65" s="79"/>
      <c r="Z65" s="79"/>
      <c r="AA65" s="85" t="s">
        <v>662</v>
      </c>
      <c r="AB65" s="79"/>
      <c r="AC65" s="79" t="b">
        <v>0</v>
      </c>
      <c r="AD65" s="79">
        <v>0</v>
      </c>
      <c r="AE65" s="85" t="s">
        <v>713</v>
      </c>
      <c r="AF65" s="79" t="b">
        <v>0</v>
      </c>
      <c r="AG65" s="79" t="s">
        <v>724</v>
      </c>
      <c r="AH65" s="79"/>
      <c r="AI65" s="85" t="s">
        <v>713</v>
      </c>
      <c r="AJ65" s="79" t="b">
        <v>0</v>
      </c>
      <c r="AK65" s="79">
        <v>0</v>
      </c>
      <c r="AL65" s="85" t="s">
        <v>713</v>
      </c>
      <c r="AM65" s="79" t="s">
        <v>732</v>
      </c>
      <c r="AN65" s="79" t="b">
        <v>1</v>
      </c>
      <c r="AO65" s="85" t="s">
        <v>662</v>
      </c>
      <c r="AP65" s="79" t="s">
        <v>176</v>
      </c>
      <c r="AQ65" s="79">
        <v>0</v>
      </c>
      <c r="AR65" s="79">
        <v>0</v>
      </c>
      <c r="AS65" s="79" t="s">
        <v>740</v>
      </c>
      <c r="AT65" s="79" t="s">
        <v>743</v>
      </c>
      <c r="AU65" s="79" t="s">
        <v>744</v>
      </c>
      <c r="AV65" s="79" t="s">
        <v>747</v>
      </c>
      <c r="AW65" s="79" t="s">
        <v>751</v>
      </c>
      <c r="AX65" s="79" t="s">
        <v>754</v>
      </c>
      <c r="AY65" s="79" t="s">
        <v>756</v>
      </c>
      <c r="AZ65" s="82" t="s">
        <v>760</v>
      </c>
      <c r="BA65">
        <v>1</v>
      </c>
      <c r="BB65" s="78" t="str">
        <f>REPLACE(INDEX(GroupVertices[Group],MATCH(Edges[[#This Row],[Vertex 1]],GroupVertices[Vertex],0)),1,1,"")</f>
        <v>10</v>
      </c>
      <c r="BC65" s="78" t="str">
        <f>REPLACE(INDEX(GroupVertices[Group],MATCH(Edges[[#This Row],[Vertex 2]],GroupVertices[Vertex],0)),1,1,"")</f>
        <v>1</v>
      </c>
      <c r="BD65" s="48"/>
      <c r="BE65" s="49"/>
      <c r="BF65" s="48"/>
      <c r="BG65" s="49"/>
      <c r="BH65" s="48"/>
      <c r="BI65" s="49"/>
      <c r="BJ65" s="48"/>
      <c r="BK65" s="49"/>
      <c r="BL65" s="48"/>
    </row>
    <row r="66" spans="1:64" ht="15">
      <c r="A66" s="64" t="s">
        <v>246</v>
      </c>
      <c r="B66" s="64" t="s">
        <v>259</v>
      </c>
      <c r="C66" s="65" t="s">
        <v>2107</v>
      </c>
      <c r="D66" s="66">
        <v>3</v>
      </c>
      <c r="E66" s="67" t="s">
        <v>132</v>
      </c>
      <c r="F66" s="68">
        <v>35</v>
      </c>
      <c r="G66" s="65"/>
      <c r="H66" s="69"/>
      <c r="I66" s="70"/>
      <c r="J66" s="70"/>
      <c r="K66" s="34" t="s">
        <v>65</v>
      </c>
      <c r="L66" s="77">
        <v>66</v>
      </c>
      <c r="M66" s="77"/>
      <c r="N66" s="72"/>
      <c r="O66" s="79" t="s">
        <v>298</v>
      </c>
      <c r="P66" s="81">
        <v>43481.90994212963</v>
      </c>
      <c r="Q66" s="79" t="s">
        <v>340</v>
      </c>
      <c r="R66" s="82" t="s">
        <v>403</v>
      </c>
      <c r="S66" s="79" t="s">
        <v>433</v>
      </c>
      <c r="T66" s="79"/>
      <c r="U66" s="79"/>
      <c r="V66" s="82" t="s">
        <v>517</v>
      </c>
      <c r="W66" s="81">
        <v>43481.90994212963</v>
      </c>
      <c r="X66" s="82" t="s">
        <v>575</v>
      </c>
      <c r="Y66" s="79">
        <v>34.0522</v>
      </c>
      <c r="Z66" s="79">
        <v>-118.243</v>
      </c>
      <c r="AA66" s="85" t="s">
        <v>663</v>
      </c>
      <c r="AB66" s="79"/>
      <c r="AC66" s="79" t="b">
        <v>0</v>
      </c>
      <c r="AD66" s="79">
        <v>0</v>
      </c>
      <c r="AE66" s="85" t="s">
        <v>713</v>
      </c>
      <c r="AF66" s="79" t="b">
        <v>0</v>
      </c>
      <c r="AG66" s="79" t="s">
        <v>724</v>
      </c>
      <c r="AH66" s="79"/>
      <c r="AI66" s="85" t="s">
        <v>713</v>
      </c>
      <c r="AJ66" s="79" t="b">
        <v>0</v>
      </c>
      <c r="AK66" s="79">
        <v>0</v>
      </c>
      <c r="AL66" s="85" t="s">
        <v>713</v>
      </c>
      <c r="AM66" s="79" t="s">
        <v>729</v>
      </c>
      <c r="AN66" s="79" t="b">
        <v>1</v>
      </c>
      <c r="AO66" s="85" t="s">
        <v>663</v>
      </c>
      <c r="AP66" s="79" t="s">
        <v>176</v>
      </c>
      <c r="AQ66" s="79">
        <v>0</v>
      </c>
      <c r="AR66" s="79">
        <v>0</v>
      </c>
      <c r="AS66" s="79" t="s">
        <v>741</v>
      </c>
      <c r="AT66" s="79" t="s">
        <v>743</v>
      </c>
      <c r="AU66" s="79" t="s">
        <v>744</v>
      </c>
      <c r="AV66" s="79" t="s">
        <v>745</v>
      </c>
      <c r="AW66" s="79" t="s">
        <v>749</v>
      </c>
      <c r="AX66" s="79" t="s">
        <v>753</v>
      </c>
      <c r="AY66" s="79" t="s">
        <v>756</v>
      </c>
      <c r="AZ66" s="82" t="s">
        <v>758</v>
      </c>
      <c r="BA66">
        <v>1</v>
      </c>
      <c r="BB66" s="78" t="str">
        <f>REPLACE(INDEX(GroupVertices[Group],MATCH(Edges[[#This Row],[Vertex 1]],GroupVertices[Vertex],0)),1,1,"")</f>
        <v>1</v>
      </c>
      <c r="BC66" s="78" t="str">
        <f>REPLACE(INDEX(GroupVertices[Group],MATCH(Edges[[#This Row],[Vertex 2]],GroupVertices[Vertex],0)),1,1,"")</f>
        <v>1</v>
      </c>
      <c r="BD66" s="48">
        <v>1</v>
      </c>
      <c r="BE66" s="49">
        <v>5.2631578947368425</v>
      </c>
      <c r="BF66" s="48">
        <v>0</v>
      </c>
      <c r="BG66" s="49">
        <v>0</v>
      </c>
      <c r="BH66" s="48">
        <v>0</v>
      </c>
      <c r="BI66" s="49">
        <v>0</v>
      </c>
      <c r="BJ66" s="48">
        <v>18</v>
      </c>
      <c r="BK66" s="49">
        <v>94.73684210526316</v>
      </c>
      <c r="BL66" s="48">
        <v>19</v>
      </c>
    </row>
    <row r="67" spans="1:64" ht="15">
      <c r="A67" s="64" t="s">
        <v>247</v>
      </c>
      <c r="B67" s="64" t="s">
        <v>248</v>
      </c>
      <c r="C67" s="65" t="s">
        <v>2107</v>
      </c>
      <c r="D67" s="66">
        <v>3</v>
      </c>
      <c r="E67" s="67" t="s">
        <v>132</v>
      </c>
      <c r="F67" s="68">
        <v>35</v>
      </c>
      <c r="G67" s="65"/>
      <c r="H67" s="69"/>
      <c r="I67" s="70"/>
      <c r="J67" s="70"/>
      <c r="K67" s="34" t="s">
        <v>65</v>
      </c>
      <c r="L67" s="77">
        <v>67</v>
      </c>
      <c r="M67" s="77"/>
      <c r="N67" s="72"/>
      <c r="O67" s="79" t="s">
        <v>298</v>
      </c>
      <c r="P67" s="81">
        <v>43482.237650462965</v>
      </c>
      <c r="Q67" s="79" t="s">
        <v>341</v>
      </c>
      <c r="R67" s="79"/>
      <c r="S67" s="79"/>
      <c r="T67" s="79" t="s">
        <v>446</v>
      </c>
      <c r="U67" s="79"/>
      <c r="V67" s="82" t="s">
        <v>518</v>
      </c>
      <c r="W67" s="81">
        <v>43482.237650462965</v>
      </c>
      <c r="X67" s="82" t="s">
        <v>576</v>
      </c>
      <c r="Y67" s="79"/>
      <c r="Z67" s="79"/>
      <c r="AA67" s="85" t="s">
        <v>664</v>
      </c>
      <c r="AB67" s="79"/>
      <c r="AC67" s="79" t="b">
        <v>0</v>
      </c>
      <c r="AD67" s="79">
        <v>0</v>
      </c>
      <c r="AE67" s="85" t="s">
        <v>713</v>
      </c>
      <c r="AF67" s="79" t="b">
        <v>1</v>
      </c>
      <c r="AG67" s="79" t="s">
        <v>724</v>
      </c>
      <c r="AH67" s="79"/>
      <c r="AI67" s="85" t="s">
        <v>726</v>
      </c>
      <c r="AJ67" s="79" t="b">
        <v>0</v>
      </c>
      <c r="AK67" s="79">
        <v>4</v>
      </c>
      <c r="AL67" s="85" t="s">
        <v>665</v>
      </c>
      <c r="AM67" s="79" t="s">
        <v>734</v>
      </c>
      <c r="AN67" s="79" t="b">
        <v>0</v>
      </c>
      <c r="AO67" s="85" t="s">
        <v>665</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v>0</v>
      </c>
      <c r="BE67" s="49">
        <v>0</v>
      </c>
      <c r="BF67" s="48">
        <v>0</v>
      </c>
      <c r="BG67" s="49">
        <v>0</v>
      </c>
      <c r="BH67" s="48">
        <v>0</v>
      </c>
      <c r="BI67" s="49">
        <v>0</v>
      </c>
      <c r="BJ67" s="48">
        <v>28</v>
      </c>
      <c r="BK67" s="49">
        <v>100</v>
      </c>
      <c r="BL67" s="48">
        <v>28</v>
      </c>
    </row>
    <row r="68" spans="1:64" ht="15">
      <c r="A68" s="64" t="s">
        <v>248</v>
      </c>
      <c r="B68" s="64" t="s">
        <v>248</v>
      </c>
      <c r="C68" s="65" t="s">
        <v>2107</v>
      </c>
      <c r="D68" s="66">
        <v>3</v>
      </c>
      <c r="E68" s="67" t="s">
        <v>132</v>
      </c>
      <c r="F68" s="68">
        <v>35</v>
      </c>
      <c r="G68" s="65"/>
      <c r="H68" s="69"/>
      <c r="I68" s="70"/>
      <c r="J68" s="70"/>
      <c r="K68" s="34" t="s">
        <v>65</v>
      </c>
      <c r="L68" s="77">
        <v>68</v>
      </c>
      <c r="M68" s="77"/>
      <c r="N68" s="72"/>
      <c r="O68" s="79" t="s">
        <v>176</v>
      </c>
      <c r="P68" s="81">
        <v>43482.235671296294</v>
      </c>
      <c r="Q68" s="79" t="s">
        <v>342</v>
      </c>
      <c r="R68" s="82" t="s">
        <v>404</v>
      </c>
      <c r="S68" s="79" t="s">
        <v>433</v>
      </c>
      <c r="T68" s="79" t="s">
        <v>446</v>
      </c>
      <c r="U68" s="79"/>
      <c r="V68" s="82" t="s">
        <v>519</v>
      </c>
      <c r="W68" s="81">
        <v>43482.235671296294</v>
      </c>
      <c r="X68" s="82" t="s">
        <v>577</v>
      </c>
      <c r="Y68" s="79"/>
      <c r="Z68" s="79"/>
      <c r="AA68" s="85" t="s">
        <v>665</v>
      </c>
      <c r="AB68" s="79"/>
      <c r="AC68" s="79" t="b">
        <v>0</v>
      </c>
      <c r="AD68" s="79">
        <v>0</v>
      </c>
      <c r="AE68" s="85" t="s">
        <v>713</v>
      </c>
      <c r="AF68" s="79" t="b">
        <v>1</v>
      </c>
      <c r="AG68" s="79" t="s">
        <v>724</v>
      </c>
      <c r="AH68" s="79"/>
      <c r="AI68" s="85" t="s">
        <v>726</v>
      </c>
      <c r="AJ68" s="79" t="b">
        <v>0</v>
      </c>
      <c r="AK68" s="79">
        <v>0</v>
      </c>
      <c r="AL68" s="85" t="s">
        <v>713</v>
      </c>
      <c r="AM68" s="79" t="s">
        <v>735</v>
      </c>
      <c r="AN68" s="79" t="b">
        <v>1</v>
      </c>
      <c r="AO68" s="85" t="s">
        <v>665</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7</v>
      </c>
      <c r="BD68" s="48">
        <v>0</v>
      </c>
      <c r="BE68" s="49">
        <v>0</v>
      </c>
      <c r="BF68" s="48">
        <v>0</v>
      </c>
      <c r="BG68" s="49">
        <v>0</v>
      </c>
      <c r="BH68" s="48">
        <v>0</v>
      </c>
      <c r="BI68" s="49">
        <v>0</v>
      </c>
      <c r="BJ68" s="48">
        <v>24</v>
      </c>
      <c r="BK68" s="49">
        <v>100</v>
      </c>
      <c r="BL68" s="48">
        <v>24</v>
      </c>
    </row>
    <row r="69" spans="1:64" ht="15">
      <c r="A69" s="64" t="s">
        <v>249</v>
      </c>
      <c r="B69" s="64" t="s">
        <v>248</v>
      </c>
      <c r="C69" s="65" t="s">
        <v>2107</v>
      </c>
      <c r="D69" s="66">
        <v>3</v>
      </c>
      <c r="E69" s="67" t="s">
        <v>132</v>
      </c>
      <c r="F69" s="68">
        <v>35</v>
      </c>
      <c r="G69" s="65"/>
      <c r="H69" s="69"/>
      <c r="I69" s="70"/>
      <c r="J69" s="70"/>
      <c r="K69" s="34" t="s">
        <v>65</v>
      </c>
      <c r="L69" s="77">
        <v>69</v>
      </c>
      <c r="M69" s="77"/>
      <c r="N69" s="72"/>
      <c r="O69" s="79" t="s">
        <v>298</v>
      </c>
      <c r="P69" s="81">
        <v>43482.314375</v>
      </c>
      <c r="Q69" s="79" t="s">
        <v>341</v>
      </c>
      <c r="R69" s="79"/>
      <c r="S69" s="79"/>
      <c r="T69" s="79" t="s">
        <v>446</v>
      </c>
      <c r="U69" s="79"/>
      <c r="V69" s="82" t="s">
        <v>520</v>
      </c>
      <c r="W69" s="81">
        <v>43482.314375</v>
      </c>
      <c r="X69" s="82" t="s">
        <v>578</v>
      </c>
      <c r="Y69" s="79"/>
      <c r="Z69" s="79"/>
      <c r="AA69" s="85" t="s">
        <v>666</v>
      </c>
      <c r="AB69" s="79"/>
      <c r="AC69" s="79" t="b">
        <v>0</v>
      </c>
      <c r="AD69" s="79">
        <v>0</v>
      </c>
      <c r="AE69" s="85" t="s">
        <v>713</v>
      </c>
      <c r="AF69" s="79" t="b">
        <v>1</v>
      </c>
      <c r="AG69" s="79" t="s">
        <v>724</v>
      </c>
      <c r="AH69" s="79"/>
      <c r="AI69" s="85" t="s">
        <v>726</v>
      </c>
      <c r="AJ69" s="79" t="b">
        <v>0</v>
      </c>
      <c r="AK69" s="79">
        <v>4</v>
      </c>
      <c r="AL69" s="85" t="s">
        <v>665</v>
      </c>
      <c r="AM69" s="79" t="s">
        <v>732</v>
      </c>
      <c r="AN69" s="79" t="b">
        <v>0</v>
      </c>
      <c r="AO69" s="85" t="s">
        <v>665</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v>0</v>
      </c>
      <c r="BE69" s="49">
        <v>0</v>
      </c>
      <c r="BF69" s="48">
        <v>0</v>
      </c>
      <c r="BG69" s="49">
        <v>0</v>
      </c>
      <c r="BH69" s="48">
        <v>0</v>
      </c>
      <c r="BI69" s="49">
        <v>0</v>
      </c>
      <c r="BJ69" s="48">
        <v>28</v>
      </c>
      <c r="BK69" s="49">
        <v>100</v>
      </c>
      <c r="BL69" s="48">
        <v>28</v>
      </c>
    </row>
    <row r="70" spans="1:64" ht="15">
      <c r="A70" s="64" t="s">
        <v>250</v>
      </c>
      <c r="B70" s="64" t="s">
        <v>278</v>
      </c>
      <c r="C70" s="65" t="s">
        <v>2107</v>
      </c>
      <c r="D70" s="66">
        <v>3</v>
      </c>
      <c r="E70" s="67" t="s">
        <v>132</v>
      </c>
      <c r="F70" s="68">
        <v>35</v>
      </c>
      <c r="G70" s="65"/>
      <c r="H70" s="69"/>
      <c r="I70" s="70"/>
      <c r="J70" s="70"/>
      <c r="K70" s="34" t="s">
        <v>65</v>
      </c>
      <c r="L70" s="77">
        <v>70</v>
      </c>
      <c r="M70" s="77"/>
      <c r="N70" s="72"/>
      <c r="O70" s="79" t="s">
        <v>298</v>
      </c>
      <c r="P70" s="81">
        <v>43471.94084490741</v>
      </c>
      <c r="Q70" s="79" t="s">
        <v>343</v>
      </c>
      <c r="R70" s="82" t="s">
        <v>405</v>
      </c>
      <c r="S70" s="79" t="s">
        <v>431</v>
      </c>
      <c r="T70" s="79"/>
      <c r="U70" s="79"/>
      <c r="V70" s="82" t="s">
        <v>521</v>
      </c>
      <c r="W70" s="81">
        <v>43471.94084490741</v>
      </c>
      <c r="X70" s="82" t="s">
        <v>579</v>
      </c>
      <c r="Y70" s="79"/>
      <c r="Z70" s="79"/>
      <c r="AA70" s="85" t="s">
        <v>667</v>
      </c>
      <c r="AB70" s="79"/>
      <c r="AC70" s="79" t="b">
        <v>0</v>
      </c>
      <c r="AD70" s="79">
        <v>0</v>
      </c>
      <c r="AE70" s="85" t="s">
        <v>713</v>
      </c>
      <c r="AF70" s="79" t="b">
        <v>0</v>
      </c>
      <c r="AG70" s="79" t="s">
        <v>724</v>
      </c>
      <c r="AH70" s="79"/>
      <c r="AI70" s="85" t="s">
        <v>713</v>
      </c>
      <c r="AJ70" s="79" t="b">
        <v>0</v>
      </c>
      <c r="AK70" s="79">
        <v>0</v>
      </c>
      <c r="AL70" s="85" t="s">
        <v>713</v>
      </c>
      <c r="AM70" s="79" t="s">
        <v>729</v>
      </c>
      <c r="AN70" s="79" t="b">
        <v>0</v>
      </c>
      <c r="AO70" s="85" t="s">
        <v>667</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250</v>
      </c>
      <c r="B71" s="64" t="s">
        <v>259</v>
      </c>
      <c r="C71" s="65" t="s">
        <v>2107</v>
      </c>
      <c r="D71" s="66">
        <v>3</v>
      </c>
      <c r="E71" s="67" t="s">
        <v>132</v>
      </c>
      <c r="F71" s="68">
        <v>35</v>
      </c>
      <c r="G71" s="65"/>
      <c r="H71" s="69"/>
      <c r="I71" s="70"/>
      <c r="J71" s="70"/>
      <c r="K71" s="34" t="s">
        <v>65</v>
      </c>
      <c r="L71" s="77">
        <v>71</v>
      </c>
      <c r="M71" s="77"/>
      <c r="N71" s="72"/>
      <c r="O71" s="79" t="s">
        <v>298</v>
      </c>
      <c r="P71" s="81">
        <v>43471.94084490741</v>
      </c>
      <c r="Q71" s="79" t="s">
        <v>343</v>
      </c>
      <c r="R71" s="82" t="s">
        <v>405</v>
      </c>
      <c r="S71" s="79" t="s">
        <v>431</v>
      </c>
      <c r="T71" s="79"/>
      <c r="U71" s="79"/>
      <c r="V71" s="82" t="s">
        <v>521</v>
      </c>
      <c r="W71" s="81">
        <v>43471.94084490741</v>
      </c>
      <c r="X71" s="82" t="s">
        <v>579</v>
      </c>
      <c r="Y71" s="79"/>
      <c r="Z71" s="79"/>
      <c r="AA71" s="85" t="s">
        <v>667</v>
      </c>
      <c r="AB71" s="79"/>
      <c r="AC71" s="79" t="b">
        <v>0</v>
      </c>
      <c r="AD71" s="79">
        <v>0</v>
      </c>
      <c r="AE71" s="85" t="s">
        <v>713</v>
      </c>
      <c r="AF71" s="79" t="b">
        <v>0</v>
      </c>
      <c r="AG71" s="79" t="s">
        <v>724</v>
      </c>
      <c r="AH71" s="79"/>
      <c r="AI71" s="85" t="s">
        <v>713</v>
      </c>
      <c r="AJ71" s="79" t="b">
        <v>0</v>
      </c>
      <c r="AK71" s="79">
        <v>0</v>
      </c>
      <c r="AL71" s="85" t="s">
        <v>713</v>
      </c>
      <c r="AM71" s="79" t="s">
        <v>729</v>
      </c>
      <c r="AN71" s="79" t="b">
        <v>0</v>
      </c>
      <c r="AO71" s="85" t="s">
        <v>667</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1</v>
      </c>
      <c r="BD71" s="48"/>
      <c r="BE71" s="49"/>
      <c r="BF71" s="48"/>
      <c r="BG71" s="49"/>
      <c r="BH71" s="48"/>
      <c r="BI71" s="49"/>
      <c r="BJ71" s="48"/>
      <c r="BK71" s="49"/>
      <c r="BL71" s="48"/>
    </row>
    <row r="72" spans="1:64" ht="15">
      <c r="A72" s="64" t="s">
        <v>250</v>
      </c>
      <c r="B72" s="64" t="s">
        <v>279</v>
      </c>
      <c r="C72" s="65" t="s">
        <v>2108</v>
      </c>
      <c r="D72" s="66">
        <v>5.333333333333334</v>
      </c>
      <c r="E72" s="67" t="s">
        <v>136</v>
      </c>
      <c r="F72" s="68">
        <v>27.333333333333332</v>
      </c>
      <c r="G72" s="65"/>
      <c r="H72" s="69"/>
      <c r="I72" s="70"/>
      <c r="J72" s="70"/>
      <c r="K72" s="34" t="s">
        <v>65</v>
      </c>
      <c r="L72" s="77">
        <v>72</v>
      </c>
      <c r="M72" s="77"/>
      <c r="N72" s="72"/>
      <c r="O72" s="79" t="s">
        <v>298</v>
      </c>
      <c r="P72" s="81">
        <v>43471.94084490741</v>
      </c>
      <c r="Q72" s="79" t="s">
        <v>343</v>
      </c>
      <c r="R72" s="82" t="s">
        <v>405</v>
      </c>
      <c r="S72" s="79" t="s">
        <v>431</v>
      </c>
      <c r="T72" s="79"/>
      <c r="U72" s="79"/>
      <c r="V72" s="82" t="s">
        <v>521</v>
      </c>
      <c r="W72" s="81">
        <v>43471.94084490741</v>
      </c>
      <c r="X72" s="82" t="s">
        <v>579</v>
      </c>
      <c r="Y72" s="79"/>
      <c r="Z72" s="79"/>
      <c r="AA72" s="85" t="s">
        <v>667</v>
      </c>
      <c r="AB72" s="79"/>
      <c r="AC72" s="79" t="b">
        <v>0</v>
      </c>
      <c r="AD72" s="79">
        <v>0</v>
      </c>
      <c r="AE72" s="85" t="s">
        <v>713</v>
      </c>
      <c r="AF72" s="79" t="b">
        <v>0</v>
      </c>
      <c r="AG72" s="79" t="s">
        <v>724</v>
      </c>
      <c r="AH72" s="79"/>
      <c r="AI72" s="85" t="s">
        <v>713</v>
      </c>
      <c r="AJ72" s="79" t="b">
        <v>0</v>
      </c>
      <c r="AK72" s="79">
        <v>0</v>
      </c>
      <c r="AL72" s="85" t="s">
        <v>713</v>
      </c>
      <c r="AM72" s="79" t="s">
        <v>729</v>
      </c>
      <c r="AN72" s="79" t="b">
        <v>0</v>
      </c>
      <c r="AO72" s="85" t="s">
        <v>667</v>
      </c>
      <c r="AP72" s="79" t="s">
        <v>176</v>
      </c>
      <c r="AQ72" s="79">
        <v>0</v>
      </c>
      <c r="AR72" s="79">
        <v>0</v>
      </c>
      <c r="AS72" s="79"/>
      <c r="AT72" s="79"/>
      <c r="AU72" s="79"/>
      <c r="AV72" s="79"/>
      <c r="AW72" s="79"/>
      <c r="AX72" s="79"/>
      <c r="AY72" s="79"/>
      <c r="AZ72" s="79"/>
      <c r="BA72">
        <v>2</v>
      </c>
      <c r="BB72" s="78" t="str">
        <f>REPLACE(INDEX(GroupVertices[Group],MATCH(Edges[[#This Row],[Vertex 1]],GroupVertices[Vertex],0)),1,1,"")</f>
        <v>2</v>
      </c>
      <c r="BC72" s="78" t="str">
        <f>REPLACE(INDEX(GroupVertices[Group],MATCH(Edges[[#This Row],[Vertex 2]],GroupVertices[Vertex],0)),1,1,"")</f>
        <v>2</v>
      </c>
      <c r="BD72" s="48">
        <v>2</v>
      </c>
      <c r="BE72" s="49">
        <v>8.695652173913043</v>
      </c>
      <c r="BF72" s="48">
        <v>0</v>
      </c>
      <c r="BG72" s="49">
        <v>0</v>
      </c>
      <c r="BH72" s="48">
        <v>0</v>
      </c>
      <c r="BI72" s="49">
        <v>0</v>
      </c>
      <c r="BJ72" s="48">
        <v>21</v>
      </c>
      <c r="BK72" s="49">
        <v>91.30434782608695</v>
      </c>
      <c r="BL72" s="48">
        <v>23</v>
      </c>
    </row>
    <row r="73" spans="1:64" ht="15">
      <c r="A73" s="64" t="s">
        <v>250</v>
      </c>
      <c r="B73" s="64" t="s">
        <v>266</v>
      </c>
      <c r="C73" s="65" t="s">
        <v>2108</v>
      </c>
      <c r="D73" s="66">
        <v>5.333333333333334</v>
      </c>
      <c r="E73" s="67" t="s">
        <v>136</v>
      </c>
      <c r="F73" s="68">
        <v>27.333333333333332</v>
      </c>
      <c r="G73" s="65"/>
      <c r="H73" s="69"/>
      <c r="I73" s="70"/>
      <c r="J73" s="70"/>
      <c r="K73" s="34" t="s">
        <v>65</v>
      </c>
      <c r="L73" s="77">
        <v>73</v>
      </c>
      <c r="M73" s="77"/>
      <c r="N73" s="72"/>
      <c r="O73" s="79" t="s">
        <v>298</v>
      </c>
      <c r="P73" s="81">
        <v>43471.94084490741</v>
      </c>
      <c r="Q73" s="79" t="s">
        <v>343</v>
      </c>
      <c r="R73" s="82" t="s">
        <v>405</v>
      </c>
      <c r="S73" s="79" t="s">
        <v>431</v>
      </c>
      <c r="T73" s="79"/>
      <c r="U73" s="79"/>
      <c r="V73" s="82" t="s">
        <v>521</v>
      </c>
      <c r="W73" s="81">
        <v>43471.94084490741</v>
      </c>
      <c r="X73" s="82" t="s">
        <v>579</v>
      </c>
      <c r="Y73" s="79"/>
      <c r="Z73" s="79"/>
      <c r="AA73" s="85" t="s">
        <v>667</v>
      </c>
      <c r="AB73" s="79"/>
      <c r="AC73" s="79" t="b">
        <v>0</v>
      </c>
      <c r="AD73" s="79">
        <v>0</v>
      </c>
      <c r="AE73" s="85" t="s">
        <v>713</v>
      </c>
      <c r="AF73" s="79" t="b">
        <v>0</v>
      </c>
      <c r="AG73" s="79" t="s">
        <v>724</v>
      </c>
      <c r="AH73" s="79"/>
      <c r="AI73" s="85" t="s">
        <v>713</v>
      </c>
      <c r="AJ73" s="79" t="b">
        <v>0</v>
      </c>
      <c r="AK73" s="79">
        <v>0</v>
      </c>
      <c r="AL73" s="85" t="s">
        <v>713</v>
      </c>
      <c r="AM73" s="79" t="s">
        <v>729</v>
      </c>
      <c r="AN73" s="79" t="b">
        <v>0</v>
      </c>
      <c r="AO73" s="85" t="s">
        <v>667</v>
      </c>
      <c r="AP73" s="79" t="s">
        <v>176</v>
      </c>
      <c r="AQ73" s="79">
        <v>0</v>
      </c>
      <c r="AR73" s="79">
        <v>0</v>
      </c>
      <c r="AS73" s="79"/>
      <c r="AT73" s="79"/>
      <c r="AU73" s="79"/>
      <c r="AV73" s="79"/>
      <c r="AW73" s="79"/>
      <c r="AX73" s="79"/>
      <c r="AY73" s="79"/>
      <c r="AZ73" s="79"/>
      <c r="BA73">
        <v>2</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250</v>
      </c>
      <c r="B74" s="64" t="s">
        <v>250</v>
      </c>
      <c r="C74" s="65" t="s">
        <v>2107</v>
      </c>
      <c r="D74" s="66">
        <v>3</v>
      </c>
      <c r="E74" s="67" t="s">
        <v>132</v>
      </c>
      <c r="F74" s="68">
        <v>35</v>
      </c>
      <c r="G74" s="65"/>
      <c r="H74" s="69"/>
      <c r="I74" s="70"/>
      <c r="J74" s="70"/>
      <c r="K74" s="34" t="s">
        <v>65</v>
      </c>
      <c r="L74" s="77">
        <v>74</v>
      </c>
      <c r="M74" s="77"/>
      <c r="N74" s="72"/>
      <c r="O74" s="79" t="s">
        <v>176</v>
      </c>
      <c r="P74" s="81">
        <v>43480.09707175926</v>
      </c>
      <c r="Q74" s="79" t="s">
        <v>344</v>
      </c>
      <c r="R74" s="82" t="s">
        <v>406</v>
      </c>
      <c r="S74" s="79" t="s">
        <v>433</v>
      </c>
      <c r="T74" s="79"/>
      <c r="U74" s="79"/>
      <c r="V74" s="82" t="s">
        <v>521</v>
      </c>
      <c r="W74" s="81">
        <v>43480.09707175926</v>
      </c>
      <c r="X74" s="82" t="s">
        <v>580</v>
      </c>
      <c r="Y74" s="79"/>
      <c r="Z74" s="79"/>
      <c r="AA74" s="85" t="s">
        <v>668</v>
      </c>
      <c r="AB74" s="79"/>
      <c r="AC74" s="79" t="b">
        <v>0</v>
      </c>
      <c r="AD74" s="79">
        <v>0</v>
      </c>
      <c r="AE74" s="85" t="s">
        <v>713</v>
      </c>
      <c r="AF74" s="79" t="b">
        <v>0</v>
      </c>
      <c r="AG74" s="79" t="s">
        <v>724</v>
      </c>
      <c r="AH74" s="79"/>
      <c r="AI74" s="85" t="s">
        <v>713</v>
      </c>
      <c r="AJ74" s="79" t="b">
        <v>0</v>
      </c>
      <c r="AK74" s="79">
        <v>0</v>
      </c>
      <c r="AL74" s="85" t="s">
        <v>713</v>
      </c>
      <c r="AM74" s="79" t="s">
        <v>729</v>
      </c>
      <c r="AN74" s="79" t="b">
        <v>1</v>
      </c>
      <c r="AO74" s="85" t="s">
        <v>668</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v>1</v>
      </c>
      <c r="BE74" s="49">
        <v>4.3478260869565215</v>
      </c>
      <c r="BF74" s="48">
        <v>4</v>
      </c>
      <c r="BG74" s="49">
        <v>17.391304347826086</v>
      </c>
      <c r="BH74" s="48">
        <v>0</v>
      </c>
      <c r="BI74" s="49">
        <v>0</v>
      </c>
      <c r="BJ74" s="48">
        <v>18</v>
      </c>
      <c r="BK74" s="49">
        <v>78.26086956521739</v>
      </c>
      <c r="BL74" s="48">
        <v>23</v>
      </c>
    </row>
    <row r="75" spans="1:64" ht="15">
      <c r="A75" s="64" t="s">
        <v>250</v>
      </c>
      <c r="B75" s="64" t="s">
        <v>279</v>
      </c>
      <c r="C75" s="65" t="s">
        <v>2108</v>
      </c>
      <c r="D75" s="66">
        <v>5.333333333333334</v>
      </c>
      <c r="E75" s="67" t="s">
        <v>136</v>
      </c>
      <c r="F75" s="68">
        <v>27.333333333333332</v>
      </c>
      <c r="G75" s="65"/>
      <c r="H75" s="69"/>
      <c r="I75" s="70"/>
      <c r="J75" s="70"/>
      <c r="K75" s="34" t="s">
        <v>65</v>
      </c>
      <c r="L75" s="77">
        <v>75</v>
      </c>
      <c r="M75" s="77"/>
      <c r="N75" s="72"/>
      <c r="O75" s="79" t="s">
        <v>298</v>
      </c>
      <c r="P75" s="81">
        <v>43482.739386574074</v>
      </c>
      <c r="Q75" s="79" t="s">
        <v>345</v>
      </c>
      <c r="R75" s="82" t="s">
        <v>407</v>
      </c>
      <c r="S75" s="79" t="s">
        <v>433</v>
      </c>
      <c r="T75" s="79"/>
      <c r="U75" s="79"/>
      <c r="V75" s="82" t="s">
        <v>521</v>
      </c>
      <c r="W75" s="81">
        <v>43482.739386574074</v>
      </c>
      <c r="X75" s="82" t="s">
        <v>581</v>
      </c>
      <c r="Y75" s="79"/>
      <c r="Z75" s="79"/>
      <c r="AA75" s="85" t="s">
        <v>669</v>
      </c>
      <c r="AB75" s="79"/>
      <c r="AC75" s="79" t="b">
        <v>0</v>
      </c>
      <c r="AD75" s="79">
        <v>0</v>
      </c>
      <c r="AE75" s="85" t="s">
        <v>713</v>
      </c>
      <c r="AF75" s="79" t="b">
        <v>0</v>
      </c>
      <c r="AG75" s="79" t="s">
        <v>724</v>
      </c>
      <c r="AH75" s="79"/>
      <c r="AI75" s="85" t="s">
        <v>713</v>
      </c>
      <c r="AJ75" s="79" t="b">
        <v>0</v>
      </c>
      <c r="AK75" s="79">
        <v>0</v>
      </c>
      <c r="AL75" s="85" t="s">
        <v>713</v>
      </c>
      <c r="AM75" s="79" t="s">
        <v>729</v>
      </c>
      <c r="AN75" s="79" t="b">
        <v>1</v>
      </c>
      <c r="AO75" s="85" t="s">
        <v>669</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19</v>
      </c>
      <c r="BK75" s="49">
        <v>100</v>
      </c>
      <c r="BL75" s="48">
        <v>19</v>
      </c>
    </row>
    <row r="76" spans="1:64" ht="15">
      <c r="A76" s="64" t="s">
        <v>250</v>
      </c>
      <c r="B76" s="64" t="s">
        <v>266</v>
      </c>
      <c r="C76" s="65" t="s">
        <v>2108</v>
      </c>
      <c r="D76" s="66">
        <v>5.333333333333334</v>
      </c>
      <c r="E76" s="67" t="s">
        <v>136</v>
      </c>
      <c r="F76" s="68">
        <v>27.333333333333332</v>
      </c>
      <c r="G76" s="65"/>
      <c r="H76" s="69"/>
      <c r="I76" s="70"/>
      <c r="J76" s="70"/>
      <c r="K76" s="34" t="s">
        <v>65</v>
      </c>
      <c r="L76" s="77">
        <v>76</v>
      </c>
      <c r="M76" s="77"/>
      <c r="N76" s="72"/>
      <c r="O76" s="79" t="s">
        <v>298</v>
      </c>
      <c r="P76" s="81">
        <v>43482.739386574074</v>
      </c>
      <c r="Q76" s="79" t="s">
        <v>345</v>
      </c>
      <c r="R76" s="82" t="s">
        <v>407</v>
      </c>
      <c r="S76" s="79" t="s">
        <v>433</v>
      </c>
      <c r="T76" s="79"/>
      <c r="U76" s="79"/>
      <c r="V76" s="82" t="s">
        <v>521</v>
      </c>
      <c r="W76" s="81">
        <v>43482.739386574074</v>
      </c>
      <c r="X76" s="82" t="s">
        <v>581</v>
      </c>
      <c r="Y76" s="79"/>
      <c r="Z76" s="79"/>
      <c r="AA76" s="85" t="s">
        <v>669</v>
      </c>
      <c r="AB76" s="79"/>
      <c r="AC76" s="79" t="b">
        <v>0</v>
      </c>
      <c r="AD76" s="79">
        <v>0</v>
      </c>
      <c r="AE76" s="85" t="s">
        <v>713</v>
      </c>
      <c r="AF76" s="79" t="b">
        <v>0</v>
      </c>
      <c r="AG76" s="79" t="s">
        <v>724</v>
      </c>
      <c r="AH76" s="79"/>
      <c r="AI76" s="85" t="s">
        <v>713</v>
      </c>
      <c r="AJ76" s="79" t="b">
        <v>0</v>
      </c>
      <c r="AK76" s="79">
        <v>0</v>
      </c>
      <c r="AL76" s="85" t="s">
        <v>713</v>
      </c>
      <c r="AM76" s="79" t="s">
        <v>729</v>
      </c>
      <c r="AN76" s="79" t="b">
        <v>1</v>
      </c>
      <c r="AO76" s="85" t="s">
        <v>669</v>
      </c>
      <c r="AP76" s="79" t="s">
        <v>176</v>
      </c>
      <c r="AQ76" s="79">
        <v>0</v>
      </c>
      <c r="AR76" s="79">
        <v>0</v>
      </c>
      <c r="AS76" s="79"/>
      <c r="AT76" s="79"/>
      <c r="AU76" s="79"/>
      <c r="AV76" s="79"/>
      <c r="AW76" s="79"/>
      <c r="AX76" s="79"/>
      <c r="AY76" s="79"/>
      <c r="AZ76" s="79"/>
      <c r="BA76">
        <v>2</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251</v>
      </c>
      <c r="B77" s="64" t="s">
        <v>280</v>
      </c>
      <c r="C77" s="65" t="s">
        <v>2107</v>
      </c>
      <c r="D77" s="66">
        <v>3</v>
      </c>
      <c r="E77" s="67" t="s">
        <v>132</v>
      </c>
      <c r="F77" s="68">
        <v>35</v>
      </c>
      <c r="G77" s="65"/>
      <c r="H77" s="69"/>
      <c r="I77" s="70"/>
      <c r="J77" s="70"/>
      <c r="K77" s="34" t="s">
        <v>65</v>
      </c>
      <c r="L77" s="77">
        <v>77</v>
      </c>
      <c r="M77" s="77"/>
      <c r="N77" s="72"/>
      <c r="O77" s="79" t="s">
        <v>298</v>
      </c>
      <c r="P77" s="81">
        <v>43475.931238425925</v>
      </c>
      <c r="Q77" s="79" t="s">
        <v>346</v>
      </c>
      <c r="R77" s="79"/>
      <c r="S77" s="79"/>
      <c r="T77" s="79" t="s">
        <v>447</v>
      </c>
      <c r="U77" s="82" t="s">
        <v>475</v>
      </c>
      <c r="V77" s="82" t="s">
        <v>475</v>
      </c>
      <c r="W77" s="81">
        <v>43475.931238425925</v>
      </c>
      <c r="X77" s="82" t="s">
        <v>582</v>
      </c>
      <c r="Y77" s="79"/>
      <c r="Z77" s="79"/>
      <c r="AA77" s="85" t="s">
        <v>670</v>
      </c>
      <c r="AB77" s="79"/>
      <c r="AC77" s="79" t="b">
        <v>0</v>
      </c>
      <c r="AD77" s="79">
        <v>0</v>
      </c>
      <c r="AE77" s="85" t="s">
        <v>713</v>
      </c>
      <c r="AF77" s="79" t="b">
        <v>0</v>
      </c>
      <c r="AG77" s="79" t="s">
        <v>724</v>
      </c>
      <c r="AH77" s="79"/>
      <c r="AI77" s="85" t="s">
        <v>713</v>
      </c>
      <c r="AJ77" s="79" t="b">
        <v>0</v>
      </c>
      <c r="AK77" s="79">
        <v>0</v>
      </c>
      <c r="AL77" s="85" t="s">
        <v>713</v>
      </c>
      <c r="AM77" s="79" t="s">
        <v>727</v>
      </c>
      <c r="AN77" s="79" t="b">
        <v>0</v>
      </c>
      <c r="AO77" s="85" t="s">
        <v>670</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251</v>
      </c>
      <c r="B78" s="64" t="s">
        <v>281</v>
      </c>
      <c r="C78" s="65" t="s">
        <v>2107</v>
      </c>
      <c r="D78" s="66">
        <v>3</v>
      </c>
      <c r="E78" s="67" t="s">
        <v>132</v>
      </c>
      <c r="F78" s="68">
        <v>35</v>
      </c>
      <c r="G78" s="65"/>
      <c r="H78" s="69"/>
      <c r="I78" s="70"/>
      <c r="J78" s="70"/>
      <c r="K78" s="34" t="s">
        <v>65</v>
      </c>
      <c r="L78" s="77">
        <v>78</v>
      </c>
      <c r="M78" s="77"/>
      <c r="N78" s="72"/>
      <c r="O78" s="79" t="s">
        <v>298</v>
      </c>
      <c r="P78" s="81">
        <v>43475.931238425925</v>
      </c>
      <c r="Q78" s="79" t="s">
        <v>346</v>
      </c>
      <c r="R78" s="79"/>
      <c r="S78" s="79"/>
      <c r="T78" s="79" t="s">
        <v>447</v>
      </c>
      <c r="U78" s="82" t="s">
        <v>475</v>
      </c>
      <c r="V78" s="82" t="s">
        <v>475</v>
      </c>
      <c r="W78" s="81">
        <v>43475.931238425925</v>
      </c>
      <c r="X78" s="82" t="s">
        <v>582</v>
      </c>
      <c r="Y78" s="79"/>
      <c r="Z78" s="79"/>
      <c r="AA78" s="85" t="s">
        <v>670</v>
      </c>
      <c r="AB78" s="79"/>
      <c r="AC78" s="79" t="b">
        <v>0</v>
      </c>
      <c r="AD78" s="79">
        <v>0</v>
      </c>
      <c r="AE78" s="85" t="s">
        <v>713</v>
      </c>
      <c r="AF78" s="79" t="b">
        <v>0</v>
      </c>
      <c r="AG78" s="79" t="s">
        <v>724</v>
      </c>
      <c r="AH78" s="79"/>
      <c r="AI78" s="85" t="s">
        <v>713</v>
      </c>
      <c r="AJ78" s="79" t="b">
        <v>0</v>
      </c>
      <c r="AK78" s="79">
        <v>0</v>
      </c>
      <c r="AL78" s="85" t="s">
        <v>713</v>
      </c>
      <c r="AM78" s="79" t="s">
        <v>727</v>
      </c>
      <c r="AN78" s="79" t="b">
        <v>0</v>
      </c>
      <c r="AO78" s="85" t="s">
        <v>670</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251</v>
      </c>
      <c r="B79" s="64" t="s">
        <v>282</v>
      </c>
      <c r="C79" s="65" t="s">
        <v>2107</v>
      </c>
      <c r="D79" s="66">
        <v>3</v>
      </c>
      <c r="E79" s="67" t="s">
        <v>132</v>
      </c>
      <c r="F79" s="68">
        <v>35</v>
      </c>
      <c r="G79" s="65"/>
      <c r="H79" s="69"/>
      <c r="I79" s="70"/>
      <c r="J79" s="70"/>
      <c r="K79" s="34" t="s">
        <v>65</v>
      </c>
      <c r="L79" s="77">
        <v>79</v>
      </c>
      <c r="M79" s="77"/>
      <c r="N79" s="72"/>
      <c r="O79" s="79" t="s">
        <v>298</v>
      </c>
      <c r="P79" s="81">
        <v>43475.931238425925</v>
      </c>
      <c r="Q79" s="79" t="s">
        <v>346</v>
      </c>
      <c r="R79" s="79"/>
      <c r="S79" s="79"/>
      <c r="T79" s="79" t="s">
        <v>447</v>
      </c>
      <c r="U79" s="82" t="s">
        <v>475</v>
      </c>
      <c r="V79" s="82" t="s">
        <v>475</v>
      </c>
      <c r="W79" s="81">
        <v>43475.931238425925</v>
      </c>
      <c r="X79" s="82" t="s">
        <v>582</v>
      </c>
      <c r="Y79" s="79"/>
      <c r="Z79" s="79"/>
      <c r="AA79" s="85" t="s">
        <v>670</v>
      </c>
      <c r="AB79" s="79"/>
      <c r="AC79" s="79" t="b">
        <v>0</v>
      </c>
      <c r="AD79" s="79">
        <v>0</v>
      </c>
      <c r="AE79" s="85" t="s">
        <v>713</v>
      </c>
      <c r="AF79" s="79" t="b">
        <v>0</v>
      </c>
      <c r="AG79" s="79" t="s">
        <v>724</v>
      </c>
      <c r="AH79" s="79"/>
      <c r="AI79" s="85" t="s">
        <v>713</v>
      </c>
      <c r="AJ79" s="79" t="b">
        <v>0</v>
      </c>
      <c r="AK79" s="79">
        <v>0</v>
      </c>
      <c r="AL79" s="85" t="s">
        <v>713</v>
      </c>
      <c r="AM79" s="79" t="s">
        <v>727</v>
      </c>
      <c r="AN79" s="79" t="b">
        <v>0</v>
      </c>
      <c r="AO79" s="85" t="s">
        <v>670</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15</v>
      </c>
      <c r="BK79" s="49">
        <v>100</v>
      </c>
      <c r="BL79" s="48">
        <v>15</v>
      </c>
    </row>
    <row r="80" spans="1:64" ht="15">
      <c r="A80" s="64" t="s">
        <v>251</v>
      </c>
      <c r="B80" s="64" t="s">
        <v>259</v>
      </c>
      <c r="C80" s="65" t="s">
        <v>2110</v>
      </c>
      <c r="D80" s="66">
        <v>10</v>
      </c>
      <c r="E80" s="67" t="s">
        <v>136</v>
      </c>
      <c r="F80" s="68">
        <v>12</v>
      </c>
      <c r="G80" s="65"/>
      <c r="H80" s="69"/>
      <c r="I80" s="70"/>
      <c r="J80" s="70"/>
      <c r="K80" s="34" t="s">
        <v>65</v>
      </c>
      <c r="L80" s="77">
        <v>80</v>
      </c>
      <c r="M80" s="77"/>
      <c r="N80" s="72"/>
      <c r="O80" s="79" t="s">
        <v>298</v>
      </c>
      <c r="P80" s="81">
        <v>43472.82960648148</v>
      </c>
      <c r="Q80" s="79" t="s">
        <v>347</v>
      </c>
      <c r="R80" s="79"/>
      <c r="S80" s="79"/>
      <c r="T80" s="79" t="s">
        <v>448</v>
      </c>
      <c r="U80" s="82" t="s">
        <v>476</v>
      </c>
      <c r="V80" s="82" t="s">
        <v>476</v>
      </c>
      <c r="W80" s="81">
        <v>43472.82960648148</v>
      </c>
      <c r="X80" s="82" t="s">
        <v>583</v>
      </c>
      <c r="Y80" s="79"/>
      <c r="Z80" s="79"/>
      <c r="AA80" s="85" t="s">
        <v>671</v>
      </c>
      <c r="AB80" s="79"/>
      <c r="AC80" s="79" t="b">
        <v>0</v>
      </c>
      <c r="AD80" s="79">
        <v>1</v>
      </c>
      <c r="AE80" s="85" t="s">
        <v>713</v>
      </c>
      <c r="AF80" s="79" t="b">
        <v>0</v>
      </c>
      <c r="AG80" s="79" t="s">
        <v>724</v>
      </c>
      <c r="AH80" s="79"/>
      <c r="AI80" s="85" t="s">
        <v>713</v>
      </c>
      <c r="AJ80" s="79" t="b">
        <v>0</v>
      </c>
      <c r="AK80" s="79">
        <v>0</v>
      </c>
      <c r="AL80" s="85" t="s">
        <v>713</v>
      </c>
      <c r="AM80" s="79" t="s">
        <v>727</v>
      </c>
      <c r="AN80" s="79" t="b">
        <v>0</v>
      </c>
      <c r="AO80" s="85" t="s">
        <v>671</v>
      </c>
      <c r="AP80" s="79" t="s">
        <v>176</v>
      </c>
      <c r="AQ80" s="79">
        <v>0</v>
      </c>
      <c r="AR80" s="79">
        <v>0</v>
      </c>
      <c r="AS80" s="79"/>
      <c r="AT80" s="79"/>
      <c r="AU80" s="79"/>
      <c r="AV80" s="79"/>
      <c r="AW80" s="79"/>
      <c r="AX80" s="79"/>
      <c r="AY80" s="79"/>
      <c r="AZ80" s="79"/>
      <c r="BA80">
        <v>4</v>
      </c>
      <c r="BB80" s="78" t="str">
        <f>REPLACE(INDEX(GroupVertices[Group],MATCH(Edges[[#This Row],[Vertex 1]],GroupVertices[Vertex],0)),1,1,"")</f>
        <v>3</v>
      </c>
      <c r="BC80" s="78" t="str">
        <f>REPLACE(INDEX(GroupVertices[Group],MATCH(Edges[[#This Row],[Vertex 2]],GroupVertices[Vertex],0)),1,1,"")</f>
        <v>1</v>
      </c>
      <c r="BD80" s="48">
        <v>4</v>
      </c>
      <c r="BE80" s="49">
        <v>22.22222222222222</v>
      </c>
      <c r="BF80" s="48">
        <v>0</v>
      </c>
      <c r="BG80" s="49">
        <v>0</v>
      </c>
      <c r="BH80" s="48">
        <v>0</v>
      </c>
      <c r="BI80" s="49">
        <v>0</v>
      </c>
      <c r="BJ80" s="48">
        <v>14</v>
      </c>
      <c r="BK80" s="49">
        <v>77.77777777777777</v>
      </c>
      <c r="BL80" s="48">
        <v>18</v>
      </c>
    </row>
    <row r="81" spans="1:64" ht="15">
      <c r="A81" s="64" t="s">
        <v>251</v>
      </c>
      <c r="B81" s="64" t="s">
        <v>259</v>
      </c>
      <c r="C81" s="65" t="s">
        <v>2110</v>
      </c>
      <c r="D81" s="66">
        <v>10</v>
      </c>
      <c r="E81" s="67" t="s">
        <v>136</v>
      </c>
      <c r="F81" s="68">
        <v>12</v>
      </c>
      <c r="G81" s="65"/>
      <c r="H81" s="69"/>
      <c r="I81" s="70"/>
      <c r="J81" s="70"/>
      <c r="K81" s="34" t="s">
        <v>65</v>
      </c>
      <c r="L81" s="77">
        <v>81</v>
      </c>
      <c r="M81" s="77"/>
      <c r="N81" s="72"/>
      <c r="O81" s="79" t="s">
        <v>298</v>
      </c>
      <c r="P81" s="81">
        <v>43473.67915509259</v>
      </c>
      <c r="Q81" s="79" t="s">
        <v>348</v>
      </c>
      <c r="R81" s="79"/>
      <c r="S81" s="79"/>
      <c r="T81" s="79" t="s">
        <v>449</v>
      </c>
      <c r="U81" s="82" t="s">
        <v>477</v>
      </c>
      <c r="V81" s="82" t="s">
        <v>477</v>
      </c>
      <c r="W81" s="81">
        <v>43473.67915509259</v>
      </c>
      <c r="X81" s="82" t="s">
        <v>584</v>
      </c>
      <c r="Y81" s="79"/>
      <c r="Z81" s="79"/>
      <c r="AA81" s="85" t="s">
        <v>672</v>
      </c>
      <c r="AB81" s="79"/>
      <c r="AC81" s="79" t="b">
        <v>0</v>
      </c>
      <c r="AD81" s="79">
        <v>0</v>
      </c>
      <c r="AE81" s="85" t="s">
        <v>713</v>
      </c>
      <c r="AF81" s="79" t="b">
        <v>0</v>
      </c>
      <c r="AG81" s="79" t="s">
        <v>724</v>
      </c>
      <c r="AH81" s="79"/>
      <c r="AI81" s="85" t="s">
        <v>713</v>
      </c>
      <c r="AJ81" s="79" t="b">
        <v>0</v>
      </c>
      <c r="AK81" s="79">
        <v>0</v>
      </c>
      <c r="AL81" s="85" t="s">
        <v>713</v>
      </c>
      <c r="AM81" s="79" t="s">
        <v>727</v>
      </c>
      <c r="AN81" s="79" t="b">
        <v>0</v>
      </c>
      <c r="AO81" s="85" t="s">
        <v>672</v>
      </c>
      <c r="AP81" s="79" t="s">
        <v>176</v>
      </c>
      <c r="AQ81" s="79">
        <v>0</v>
      </c>
      <c r="AR81" s="79">
        <v>0</v>
      </c>
      <c r="AS81" s="79"/>
      <c r="AT81" s="79"/>
      <c r="AU81" s="79"/>
      <c r="AV81" s="79"/>
      <c r="AW81" s="79"/>
      <c r="AX81" s="79"/>
      <c r="AY81" s="79"/>
      <c r="AZ81" s="79"/>
      <c r="BA81">
        <v>4</v>
      </c>
      <c r="BB81" s="78" t="str">
        <f>REPLACE(INDEX(GroupVertices[Group],MATCH(Edges[[#This Row],[Vertex 1]],GroupVertices[Vertex],0)),1,1,"")</f>
        <v>3</v>
      </c>
      <c r="BC81" s="78" t="str">
        <f>REPLACE(INDEX(GroupVertices[Group],MATCH(Edges[[#This Row],[Vertex 2]],GroupVertices[Vertex],0)),1,1,"")</f>
        <v>1</v>
      </c>
      <c r="BD81" s="48">
        <v>2</v>
      </c>
      <c r="BE81" s="49">
        <v>6.896551724137931</v>
      </c>
      <c r="BF81" s="48">
        <v>0</v>
      </c>
      <c r="BG81" s="49">
        <v>0</v>
      </c>
      <c r="BH81" s="48">
        <v>0</v>
      </c>
      <c r="BI81" s="49">
        <v>0</v>
      </c>
      <c r="BJ81" s="48">
        <v>27</v>
      </c>
      <c r="BK81" s="49">
        <v>93.10344827586206</v>
      </c>
      <c r="BL81" s="48">
        <v>29</v>
      </c>
    </row>
    <row r="82" spans="1:64" ht="15">
      <c r="A82" s="64" t="s">
        <v>251</v>
      </c>
      <c r="B82" s="64" t="s">
        <v>259</v>
      </c>
      <c r="C82" s="65" t="s">
        <v>2110</v>
      </c>
      <c r="D82" s="66">
        <v>10</v>
      </c>
      <c r="E82" s="67" t="s">
        <v>136</v>
      </c>
      <c r="F82" s="68">
        <v>12</v>
      </c>
      <c r="G82" s="65"/>
      <c r="H82" s="69"/>
      <c r="I82" s="70"/>
      <c r="J82" s="70"/>
      <c r="K82" s="34" t="s">
        <v>65</v>
      </c>
      <c r="L82" s="77">
        <v>82</v>
      </c>
      <c r="M82" s="77"/>
      <c r="N82" s="72"/>
      <c r="O82" s="79" t="s">
        <v>298</v>
      </c>
      <c r="P82" s="81">
        <v>43474.978541666664</v>
      </c>
      <c r="Q82" s="79" t="s">
        <v>349</v>
      </c>
      <c r="R82" s="79"/>
      <c r="S82" s="79"/>
      <c r="T82" s="79" t="s">
        <v>450</v>
      </c>
      <c r="U82" s="82" t="s">
        <v>478</v>
      </c>
      <c r="V82" s="82" t="s">
        <v>478</v>
      </c>
      <c r="W82" s="81">
        <v>43474.978541666664</v>
      </c>
      <c r="X82" s="82" t="s">
        <v>585</v>
      </c>
      <c r="Y82" s="79"/>
      <c r="Z82" s="79"/>
      <c r="AA82" s="85" t="s">
        <v>673</v>
      </c>
      <c r="AB82" s="79"/>
      <c r="AC82" s="79" t="b">
        <v>0</v>
      </c>
      <c r="AD82" s="79">
        <v>1</v>
      </c>
      <c r="AE82" s="85" t="s">
        <v>713</v>
      </c>
      <c r="AF82" s="79" t="b">
        <v>0</v>
      </c>
      <c r="AG82" s="79" t="s">
        <v>724</v>
      </c>
      <c r="AH82" s="79"/>
      <c r="AI82" s="85" t="s">
        <v>713</v>
      </c>
      <c r="AJ82" s="79" t="b">
        <v>0</v>
      </c>
      <c r="AK82" s="79">
        <v>1</v>
      </c>
      <c r="AL82" s="85" t="s">
        <v>713</v>
      </c>
      <c r="AM82" s="79" t="s">
        <v>727</v>
      </c>
      <c r="AN82" s="79" t="b">
        <v>0</v>
      </c>
      <c r="AO82" s="85" t="s">
        <v>673</v>
      </c>
      <c r="AP82" s="79" t="s">
        <v>176</v>
      </c>
      <c r="AQ82" s="79">
        <v>0</v>
      </c>
      <c r="AR82" s="79">
        <v>0</v>
      </c>
      <c r="AS82" s="79"/>
      <c r="AT82" s="79"/>
      <c r="AU82" s="79"/>
      <c r="AV82" s="79"/>
      <c r="AW82" s="79"/>
      <c r="AX82" s="79"/>
      <c r="AY82" s="79"/>
      <c r="AZ82" s="79"/>
      <c r="BA82">
        <v>4</v>
      </c>
      <c r="BB82" s="78" t="str">
        <f>REPLACE(INDEX(GroupVertices[Group],MATCH(Edges[[#This Row],[Vertex 1]],GroupVertices[Vertex],0)),1,1,"")</f>
        <v>3</v>
      </c>
      <c r="BC82" s="78" t="str">
        <f>REPLACE(INDEX(GroupVertices[Group],MATCH(Edges[[#This Row],[Vertex 2]],GroupVertices[Vertex],0)),1,1,"")</f>
        <v>1</v>
      </c>
      <c r="BD82" s="48">
        <v>3</v>
      </c>
      <c r="BE82" s="49">
        <v>8.108108108108109</v>
      </c>
      <c r="BF82" s="48">
        <v>0</v>
      </c>
      <c r="BG82" s="49">
        <v>0</v>
      </c>
      <c r="BH82" s="48">
        <v>0</v>
      </c>
      <c r="BI82" s="49">
        <v>0</v>
      </c>
      <c r="BJ82" s="48">
        <v>34</v>
      </c>
      <c r="BK82" s="49">
        <v>91.89189189189189</v>
      </c>
      <c r="BL82" s="48">
        <v>37</v>
      </c>
    </row>
    <row r="83" spans="1:64" ht="15">
      <c r="A83" s="64" t="s">
        <v>251</v>
      </c>
      <c r="B83" s="64" t="s">
        <v>259</v>
      </c>
      <c r="C83" s="65" t="s">
        <v>2110</v>
      </c>
      <c r="D83" s="66">
        <v>10</v>
      </c>
      <c r="E83" s="67" t="s">
        <v>136</v>
      </c>
      <c r="F83" s="68">
        <v>12</v>
      </c>
      <c r="G83" s="65"/>
      <c r="H83" s="69"/>
      <c r="I83" s="70"/>
      <c r="J83" s="70"/>
      <c r="K83" s="34" t="s">
        <v>65</v>
      </c>
      <c r="L83" s="77">
        <v>83</v>
      </c>
      <c r="M83" s="77"/>
      <c r="N83" s="72"/>
      <c r="O83" s="79" t="s">
        <v>298</v>
      </c>
      <c r="P83" s="81">
        <v>43475.931238425925</v>
      </c>
      <c r="Q83" s="79" t="s">
        <v>346</v>
      </c>
      <c r="R83" s="79"/>
      <c r="S83" s="79"/>
      <c r="T83" s="79" t="s">
        <v>447</v>
      </c>
      <c r="U83" s="82" t="s">
        <v>475</v>
      </c>
      <c r="V83" s="82" t="s">
        <v>475</v>
      </c>
      <c r="W83" s="81">
        <v>43475.931238425925</v>
      </c>
      <c r="X83" s="82" t="s">
        <v>582</v>
      </c>
      <c r="Y83" s="79"/>
      <c r="Z83" s="79"/>
      <c r="AA83" s="85" t="s">
        <v>670</v>
      </c>
      <c r="AB83" s="79"/>
      <c r="AC83" s="79" t="b">
        <v>0</v>
      </c>
      <c r="AD83" s="79">
        <v>0</v>
      </c>
      <c r="AE83" s="85" t="s">
        <v>713</v>
      </c>
      <c r="AF83" s="79" t="b">
        <v>0</v>
      </c>
      <c r="AG83" s="79" t="s">
        <v>724</v>
      </c>
      <c r="AH83" s="79"/>
      <c r="AI83" s="85" t="s">
        <v>713</v>
      </c>
      <c r="AJ83" s="79" t="b">
        <v>0</v>
      </c>
      <c r="AK83" s="79">
        <v>0</v>
      </c>
      <c r="AL83" s="85" t="s">
        <v>713</v>
      </c>
      <c r="AM83" s="79" t="s">
        <v>727</v>
      </c>
      <c r="AN83" s="79" t="b">
        <v>0</v>
      </c>
      <c r="AO83" s="85" t="s">
        <v>670</v>
      </c>
      <c r="AP83" s="79" t="s">
        <v>176</v>
      </c>
      <c r="AQ83" s="79">
        <v>0</v>
      </c>
      <c r="AR83" s="79">
        <v>0</v>
      </c>
      <c r="AS83" s="79"/>
      <c r="AT83" s="79"/>
      <c r="AU83" s="79"/>
      <c r="AV83" s="79"/>
      <c r="AW83" s="79"/>
      <c r="AX83" s="79"/>
      <c r="AY83" s="79"/>
      <c r="AZ83" s="79"/>
      <c r="BA83">
        <v>4</v>
      </c>
      <c r="BB83" s="78" t="str">
        <f>REPLACE(INDEX(GroupVertices[Group],MATCH(Edges[[#This Row],[Vertex 1]],GroupVertices[Vertex],0)),1,1,"")</f>
        <v>3</v>
      </c>
      <c r="BC83" s="78" t="str">
        <f>REPLACE(INDEX(GroupVertices[Group],MATCH(Edges[[#This Row],[Vertex 2]],GroupVertices[Vertex],0)),1,1,"")</f>
        <v>1</v>
      </c>
      <c r="BD83" s="48"/>
      <c r="BE83" s="49"/>
      <c r="BF83" s="48"/>
      <c r="BG83" s="49"/>
      <c r="BH83" s="48"/>
      <c r="BI83" s="49"/>
      <c r="BJ83" s="48"/>
      <c r="BK83" s="49"/>
      <c r="BL83" s="48"/>
    </row>
    <row r="84" spans="1:64" ht="15">
      <c r="A84" s="64" t="s">
        <v>251</v>
      </c>
      <c r="B84" s="64" t="s">
        <v>251</v>
      </c>
      <c r="C84" s="65" t="s">
        <v>2107</v>
      </c>
      <c r="D84" s="66">
        <v>3</v>
      </c>
      <c r="E84" s="67" t="s">
        <v>132</v>
      </c>
      <c r="F84" s="68">
        <v>35</v>
      </c>
      <c r="G84" s="65"/>
      <c r="H84" s="69"/>
      <c r="I84" s="70"/>
      <c r="J84" s="70"/>
      <c r="K84" s="34" t="s">
        <v>65</v>
      </c>
      <c r="L84" s="77">
        <v>84</v>
      </c>
      <c r="M84" s="77"/>
      <c r="N84" s="72"/>
      <c r="O84" s="79" t="s">
        <v>176</v>
      </c>
      <c r="P84" s="81">
        <v>43482.89596064815</v>
      </c>
      <c r="Q84" s="79" t="s">
        <v>350</v>
      </c>
      <c r="R84" s="82" t="s">
        <v>408</v>
      </c>
      <c r="S84" s="79" t="s">
        <v>433</v>
      </c>
      <c r="T84" s="79"/>
      <c r="U84" s="79"/>
      <c r="V84" s="82" t="s">
        <v>522</v>
      </c>
      <c r="W84" s="81">
        <v>43482.89596064815</v>
      </c>
      <c r="X84" s="82" t="s">
        <v>586</v>
      </c>
      <c r="Y84" s="79"/>
      <c r="Z84" s="79"/>
      <c r="AA84" s="85" t="s">
        <v>674</v>
      </c>
      <c r="AB84" s="79"/>
      <c r="AC84" s="79" t="b">
        <v>0</v>
      </c>
      <c r="AD84" s="79">
        <v>0</v>
      </c>
      <c r="AE84" s="85" t="s">
        <v>713</v>
      </c>
      <c r="AF84" s="79" t="b">
        <v>0</v>
      </c>
      <c r="AG84" s="79" t="s">
        <v>724</v>
      </c>
      <c r="AH84" s="79"/>
      <c r="AI84" s="85" t="s">
        <v>713</v>
      </c>
      <c r="AJ84" s="79" t="b">
        <v>0</v>
      </c>
      <c r="AK84" s="79">
        <v>0</v>
      </c>
      <c r="AL84" s="85" t="s">
        <v>713</v>
      </c>
      <c r="AM84" s="79" t="s">
        <v>727</v>
      </c>
      <c r="AN84" s="79" t="b">
        <v>1</v>
      </c>
      <c r="AO84" s="85" t="s">
        <v>674</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1</v>
      </c>
      <c r="BE84" s="49">
        <v>5.2631578947368425</v>
      </c>
      <c r="BF84" s="48">
        <v>0</v>
      </c>
      <c r="BG84" s="49">
        <v>0</v>
      </c>
      <c r="BH84" s="48">
        <v>0</v>
      </c>
      <c r="BI84" s="49">
        <v>0</v>
      </c>
      <c r="BJ84" s="48">
        <v>18</v>
      </c>
      <c r="BK84" s="49">
        <v>94.73684210526316</v>
      </c>
      <c r="BL84" s="48">
        <v>19</v>
      </c>
    </row>
    <row r="85" spans="1:64" ht="15">
      <c r="A85" s="64" t="s">
        <v>252</v>
      </c>
      <c r="B85" s="64" t="s">
        <v>283</v>
      </c>
      <c r="C85" s="65" t="s">
        <v>2107</v>
      </c>
      <c r="D85" s="66">
        <v>3</v>
      </c>
      <c r="E85" s="67" t="s">
        <v>132</v>
      </c>
      <c r="F85" s="68">
        <v>35</v>
      </c>
      <c r="G85" s="65"/>
      <c r="H85" s="69"/>
      <c r="I85" s="70"/>
      <c r="J85" s="70"/>
      <c r="K85" s="34" t="s">
        <v>65</v>
      </c>
      <c r="L85" s="77">
        <v>85</v>
      </c>
      <c r="M85" s="77"/>
      <c r="N85" s="72"/>
      <c r="O85" s="79" t="s">
        <v>298</v>
      </c>
      <c r="P85" s="81">
        <v>43482.91140046297</v>
      </c>
      <c r="Q85" s="79" t="s">
        <v>351</v>
      </c>
      <c r="R85" s="79"/>
      <c r="S85" s="79"/>
      <c r="T85" s="79"/>
      <c r="U85" s="79"/>
      <c r="V85" s="82" t="s">
        <v>523</v>
      </c>
      <c r="W85" s="81">
        <v>43482.91140046297</v>
      </c>
      <c r="X85" s="82" t="s">
        <v>587</v>
      </c>
      <c r="Y85" s="79"/>
      <c r="Z85" s="79"/>
      <c r="AA85" s="85" t="s">
        <v>675</v>
      </c>
      <c r="AB85" s="85" t="s">
        <v>676</v>
      </c>
      <c r="AC85" s="79" t="b">
        <v>0</v>
      </c>
      <c r="AD85" s="79">
        <v>0</v>
      </c>
      <c r="AE85" s="85" t="s">
        <v>719</v>
      </c>
      <c r="AF85" s="79" t="b">
        <v>0</v>
      </c>
      <c r="AG85" s="79" t="s">
        <v>724</v>
      </c>
      <c r="AH85" s="79"/>
      <c r="AI85" s="85" t="s">
        <v>713</v>
      </c>
      <c r="AJ85" s="79" t="b">
        <v>0</v>
      </c>
      <c r="AK85" s="79">
        <v>0</v>
      </c>
      <c r="AL85" s="85" t="s">
        <v>713</v>
      </c>
      <c r="AM85" s="79" t="s">
        <v>727</v>
      </c>
      <c r="AN85" s="79" t="b">
        <v>0</v>
      </c>
      <c r="AO85" s="85" t="s">
        <v>676</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c r="BE85" s="49"/>
      <c r="BF85" s="48"/>
      <c r="BG85" s="49"/>
      <c r="BH85" s="48"/>
      <c r="BI85" s="49"/>
      <c r="BJ85" s="48"/>
      <c r="BK85" s="49"/>
      <c r="BL85" s="48"/>
    </row>
    <row r="86" spans="1:64" ht="15">
      <c r="A86" s="64" t="s">
        <v>253</v>
      </c>
      <c r="B86" s="64" t="s">
        <v>259</v>
      </c>
      <c r="C86" s="65" t="s">
        <v>2107</v>
      </c>
      <c r="D86" s="66">
        <v>3</v>
      </c>
      <c r="E86" s="67" t="s">
        <v>132</v>
      </c>
      <c r="F86" s="68">
        <v>35</v>
      </c>
      <c r="G86" s="65"/>
      <c r="H86" s="69"/>
      <c r="I86" s="70"/>
      <c r="J86" s="70"/>
      <c r="K86" s="34" t="s">
        <v>65</v>
      </c>
      <c r="L86" s="77">
        <v>86</v>
      </c>
      <c r="M86" s="77"/>
      <c r="N86" s="72"/>
      <c r="O86" s="79" t="s">
        <v>298</v>
      </c>
      <c r="P86" s="81">
        <v>43482.834189814814</v>
      </c>
      <c r="Q86" s="79" t="s">
        <v>352</v>
      </c>
      <c r="R86" s="82" t="s">
        <v>409</v>
      </c>
      <c r="S86" s="79" t="s">
        <v>433</v>
      </c>
      <c r="T86" s="79"/>
      <c r="U86" s="79"/>
      <c r="V86" s="82" t="s">
        <v>524</v>
      </c>
      <c r="W86" s="81">
        <v>43482.834189814814</v>
      </c>
      <c r="X86" s="82" t="s">
        <v>588</v>
      </c>
      <c r="Y86" s="79">
        <v>34.0522</v>
      </c>
      <c r="Z86" s="79">
        <v>-118.243</v>
      </c>
      <c r="AA86" s="85" t="s">
        <v>676</v>
      </c>
      <c r="AB86" s="79"/>
      <c r="AC86" s="79" t="b">
        <v>0</v>
      </c>
      <c r="AD86" s="79">
        <v>0</v>
      </c>
      <c r="AE86" s="85" t="s">
        <v>713</v>
      </c>
      <c r="AF86" s="79" t="b">
        <v>0</v>
      </c>
      <c r="AG86" s="79" t="s">
        <v>724</v>
      </c>
      <c r="AH86" s="79"/>
      <c r="AI86" s="85" t="s">
        <v>713</v>
      </c>
      <c r="AJ86" s="79" t="b">
        <v>0</v>
      </c>
      <c r="AK86" s="79">
        <v>0</v>
      </c>
      <c r="AL86" s="85" t="s">
        <v>713</v>
      </c>
      <c r="AM86" s="79" t="s">
        <v>729</v>
      </c>
      <c r="AN86" s="79" t="b">
        <v>1</v>
      </c>
      <c r="AO86" s="85" t="s">
        <v>676</v>
      </c>
      <c r="AP86" s="79" t="s">
        <v>176</v>
      </c>
      <c r="AQ86" s="79">
        <v>0</v>
      </c>
      <c r="AR86" s="79">
        <v>0</v>
      </c>
      <c r="AS86" s="79" t="s">
        <v>741</v>
      </c>
      <c r="AT86" s="79" t="s">
        <v>743</v>
      </c>
      <c r="AU86" s="79" t="s">
        <v>744</v>
      </c>
      <c r="AV86" s="79" t="s">
        <v>745</v>
      </c>
      <c r="AW86" s="79" t="s">
        <v>749</v>
      </c>
      <c r="AX86" s="79" t="s">
        <v>753</v>
      </c>
      <c r="AY86" s="79" t="s">
        <v>756</v>
      </c>
      <c r="AZ86" s="82" t="s">
        <v>758</v>
      </c>
      <c r="BA86">
        <v>1</v>
      </c>
      <c r="BB86" s="78" t="str">
        <f>REPLACE(INDEX(GroupVertices[Group],MATCH(Edges[[#This Row],[Vertex 1]],GroupVertices[Vertex],0)),1,1,"")</f>
        <v>6</v>
      </c>
      <c r="BC86" s="78" t="str">
        <f>REPLACE(INDEX(GroupVertices[Group],MATCH(Edges[[#This Row],[Vertex 2]],GroupVertices[Vertex],0)),1,1,"")</f>
        <v>1</v>
      </c>
      <c r="BD86" s="48">
        <v>2</v>
      </c>
      <c r="BE86" s="49">
        <v>10.526315789473685</v>
      </c>
      <c r="BF86" s="48">
        <v>0</v>
      </c>
      <c r="BG86" s="49">
        <v>0</v>
      </c>
      <c r="BH86" s="48">
        <v>0</v>
      </c>
      <c r="BI86" s="49">
        <v>0</v>
      </c>
      <c r="BJ86" s="48">
        <v>17</v>
      </c>
      <c r="BK86" s="49">
        <v>89.47368421052632</v>
      </c>
      <c r="BL86" s="48">
        <v>19</v>
      </c>
    </row>
    <row r="87" spans="1:64" ht="15">
      <c r="A87" s="64" t="s">
        <v>252</v>
      </c>
      <c r="B87" s="64" t="s">
        <v>253</v>
      </c>
      <c r="C87" s="65" t="s">
        <v>2107</v>
      </c>
      <c r="D87" s="66">
        <v>3</v>
      </c>
      <c r="E87" s="67" t="s">
        <v>132</v>
      </c>
      <c r="F87" s="68">
        <v>35</v>
      </c>
      <c r="G87" s="65"/>
      <c r="H87" s="69"/>
      <c r="I87" s="70"/>
      <c r="J87" s="70"/>
      <c r="K87" s="34" t="s">
        <v>65</v>
      </c>
      <c r="L87" s="77">
        <v>87</v>
      </c>
      <c r="M87" s="77"/>
      <c r="N87" s="72"/>
      <c r="O87" s="79" t="s">
        <v>299</v>
      </c>
      <c r="P87" s="81">
        <v>43482.91140046297</v>
      </c>
      <c r="Q87" s="79" t="s">
        <v>351</v>
      </c>
      <c r="R87" s="79"/>
      <c r="S87" s="79"/>
      <c r="T87" s="79"/>
      <c r="U87" s="79"/>
      <c r="V87" s="82" t="s">
        <v>523</v>
      </c>
      <c r="W87" s="81">
        <v>43482.91140046297</v>
      </c>
      <c r="X87" s="82" t="s">
        <v>587</v>
      </c>
      <c r="Y87" s="79"/>
      <c r="Z87" s="79"/>
      <c r="AA87" s="85" t="s">
        <v>675</v>
      </c>
      <c r="AB87" s="85" t="s">
        <v>676</v>
      </c>
      <c r="AC87" s="79" t="b">
        <v>0</v>
      </c>
      <c r="AD87" s="79">
        <v>0</v>
      </c>
      <c r="AE87" s="85" t="s">
        <v>719</v>
      </c>
      <c r="AF87" s="79" t="b">
        <v>0</v>
      </c>
      <c r="AG87" s="79" t="s">
        <v>724</v>
      </c>
      <c r="AH87" s="79"/>
      <c r="AI87" s="85" t="s">
        <v>713</v>
      </c>
      <c r="AJ87" s="79" t="b">
        <v>0</v>
      </c>
      <c r="AK87" s="79">
        <v>0</v>
      </c>
      <c r="AL87" s="85" t="s">
        <v>713</v>
      </c>
      <c r="AM87" s="79" t="s">
        <v>727</v>
      </c>
      <c r="AN87" s="79" t="b">
        <v>0</v>
      </c>
      <c r="AO87" s="85" t="s">
        <v>676</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v>0</v>
      </c>
      <c r="BE87" s="49">
        <v>0</v>
      </c>
      <c r="BF87" s="48">
        <v>0</v>
      </c>
      <c r="BG87" s="49">
        <v>0</v>
      </c>
      <c r="BH87" s="48">
        <v>0</v>
      </c>
      <c r="BI87" s="49">
        <v>0</v>
      </c>
      <c r="BJ87" s="48">
        <v>6</v>
      </c>
      <c r="BK87" s="49">
        <v>100</v>
      </c>
      <c r="BL87" s="48">
        <v>6</v>
      </c>
    </row>
    <row r="88" spans="1:64" ht="15">
      <c r="A88" s="64" t="s">
        <v>252</v>
      </c>
      <c r="B88" s="64" t="s">
        <v>259</v>
      </c>
      <c r="C88" s="65" t="s">
        <v>2107</v>
      </c>
      <c r="D88" s="66">
        <v>3</v>
      </c>
      <c r="E88" s="67" t="s">
        <v>132</v>
      </c>
      <c r="F88" s="68">
        <v>35</v>
      </c>
      <c r="G88" s="65"/>
      <c r="H88" s="69"/>
      <c r="I88" s="70"/>
      <c r="J88" s="70"/>
      <c r="K88" s="34" t="s">
        <v>65</v>
      </c>
      <c r="L88" s="77">
        <v>88</v>
      </c>
      <c r="M88" s="77"/>
      <c r="N88" s="72"/>
      <c r="O88" s="79" t="s">
        <v>298</v>
      </c>
      <c r="P88" s="81">
        <v>43482.91140046297</v>
      </c>
      <c r="Q88" s="79" t="s">
        <v>351</v>
      </c>
      <c r="R88" s="79"/>
      <c r="S88" s="79"/>
      <c r="T88" s="79"/>
      <c r="U88" s="79"/>
      <c r="V88" s="82" t="s">
        <v>523</v>
      </c>
      <c r="W88" s="81">
        <v>43482.91140046297</v>
      </c>
      <c r="X88" s="82" t="s">
        <v>587</v>
      </c>
      <c r="Y88" s="79"/>
      <c r="Z88" s="79"/>
      <c r="AA88" s="85" t="s">
        <v>675</v>
      </c>
      <c r="AB88" s="85" t="s">
        <v>676</v>
      </c>
      <c r="AC88" s="79" t="b">
        <v>0</v>
      </c>
      <c r="AD88" s="79">
        <v>0</v>
      </c>
      <c r="AE88" s="85" t="s">
        <v>719</v>
      </c>
      <c r="AF88" s="79" t="b">
        <v>0</v>
      </c>
      <c r="AG88" s="79" t="s">
        <v>724</v>
      </c>
      <c r="AH88" s="79"/>
      <c r="AI88" s="85" t="s">
        <v>713</v>
      </c>
      <c r="AJ88" s="79" t="b">
        <v>0</v>
      </c>
      <c r="AK88" s="79">
        <v>0</v>
      </c>
      <c r="AL88" s="85" t="s">
        <v>713</v>
      </c>
      <c r="AM88" s="79" t="s">
        <v>727</v>
      </c>
      <c r="AN88" s="79" t="b">
        <v>0</v>
      </c>
      <c r="AO88" s="85" t="s">
        <v>676</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1</v>
      </c>
      <c r="BD88" s="48"/>
      <c r="BE88" s="49"/>
      <c r="BF88" s="48"/>
      <c r="BG88" s="49"/>
      <c r="BH88" s="48"/>
      <c r="BI88" s="49"/>
      <c r="BJ88" s="48"/>
      <c r="BK88" s="49"/>
      <c r="BL88" s="48"/>
    </row>
    <row r="89" spans="1:64" ht="15">
      <c r="A89" s="64" t="s">
        <v>254</v>
      </c>
      <c r="B89" s="64" t="s">
        <v>259</v>
      </c>
      <c r="C89" s="65" t="s">
        <v>2107</v>
      </c>
      <c r="D89" s="66">
        <v>3</v>
      </c>
      <c r="E89" s="67" t="s">
        <v>132</v>
      </c>
      <c r="F89" s="68">
        <v>35</v>
      </c>
      <c r="G89" s="65"/>
      <c r="H89" s="69"/>
      <c r="I89" s="70"/>
      <c r="J89" s="70"/>
      <c r="K89" s="34" t="s">
        <v>65</v>
      </c>
      <c r="L89" s="77">
        <v>89</v>
      </c>
      <c r="M89" s="77"/>
      <c r="N89" s="72"/>
      <c r="O89" s="79" t="s">
        <v>298</v>
      </c>
      <c r="P89" s="81">
        <v>43483.01048611111</v>
      </c>
      <c r="Q89" s="79" t="s">
        <v>353</v>
      </c>
      <c r="R89" s="82" t="s">
        <v>410</v>
      </c>
      <c r="S89" s="79" t="s">
        <v>433</v>
      </c>
      <c r="T89" s="79"/>
      <c r="U89" s="79"/>
      <c r="V89" s="82" t="s">
        <v>525</v>
      </c>
      <c r="W89" s="81">
        <v>43483.01048611111</v>
      </c>
      <c r="X89" s="82" t="s">
        <v>589</v>
      </c>
      <c r="Y89" s="79"/>
      <c r="Z89" s="79"/>
      <c r="AA89" s="85" t="s">
        <v>677</v>
      </c>
      <c r="AB89" s="79"/>
      <c r="AC89" s="79" t="b">
        <v>0</v>
      </c>
      <c r="AD89" s="79">
        <v>0</v>
      </c>
      <c r="AE89" s="85" t="s">
        <v>713</v>
      </c>
      <c r="AF89" s="79" t="b">
        <v>0</v>
      </c>
      <c r="AG89" s="79" t="s">
        <v>724</v>
      </c>
      <c r="AH89" s="79"/>
      <c r="AI89" s="85" t="s">
        <v>713</v>
      </c>
      <c r="AJ89" s="79" t="b">
        <v>0</v>
      </c>
      <c r="AK89" s="79">
        <v>0</v>
      </c>
      <c r="AL89" s="85" t="s">
        <v>713</v>
      </c>
      <c r="AM89" s="79" t="s">
        <v>728</v>
      </c>
      <c r="AN89" s="79" t="b">
        <v>1</v>
      </c>
      <c r="AO89" s="85" t="s">
        <v>677</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2</v>
      </c>
      <c r="BE89" s="49">
        <v>10.526315789473685</v>
      </c>
      <c r="BF89" s="48">
        <v>0</v>
      </c>
      <c r="BG89" s="49">
        <v>0</v>
      </c>
      <c r="BH89" s="48">
        <v>0</v>
      </c>
      <c r="BI89" s="49">
        <v>0</v>
      </c>
      <c r="BJ89" s="48">
        <v>17</v>
      </c>
      <c r="BK89" s="49">
        <v>89.47368421052632</v>
      </c>
      <c r="BL89" s="48">
        <v>19</v>
      </c>
    </row>
    <row r="90" spans="1:64" ht="15">
      <c r="A90" s="64" t="s">
        <v>255</v>
      </c>
      <c r="B90" s="64" t="s">
        <v>259</v>
      </c>
      <c r="C90" s="65" t="s">
        <v>2107</v>
      </c>
      <c r="D90" s="66">
        <v>3</v>
      </c>
      <c r="E90" s="67" t="s">
        <v>132</v>
      </c>
      <c r="F90" s="68">
        <v>35</v>
      </c>
      <c r="G90" s="65"/>
      <c r="H90" s="69"/>
      <c r="I90" s="70"/>
      <c r="J90" s="70"/>
      <c r="K90" s="34" t="s">
        <v>65</v>
      </c>
      <c r="L90" s="77">
        <v>90</v>
      </c>
      <c r="M90" s="77"/>
      <c r="N90" s="72"/>
      <c r="O90" s="79" t="s">
        <v>298</v>
      </c>
      <c r="P90" s="81">
        <v>43483.01453703704</v>
      </c>
      <c r="Q90" s="79" t="s">
        <v>354</v>
      </c>
      <c r="R90" s="82" t="s">
        <v>411</v>
      </c>
      <c r="S90" s="79" t="s">
        <v>430</v>
      </c>
      <c r="T90" s="79"/>
      <c r="U90" s="79"/>
      <c r="V90" s="82" t="s">
        <v>526</v>
      </c>
      <c r="W90" s="81">
        <v>43483.01453703704</v>
      </c>
      <c r="X90" s="82" t="s">
        <v>590</v>
      </c>
      <c r="Y90" s="79"/>
      <c r="Z90" s="79"/>
      <c r="AA90" s="85" t="s">
        <v>678</v>
      </c>
      <c r="AB90" s="79"/>
      <c r="AC90" s="79" t="b">
        <v>0</v>
      </c>
      <c r="AD90" s="79">
        <v>0</v>
      </c>
      <c r="AE90" s="85" t="s">
        <v>713</v>
      </c>
      <c r="AF90" s="79" t="b">
        <v>0</v>
      </c>
      <c r="AG90" s="79" t="s">
        <v>724</v>
      </c>
      <c r="AH90" s="79"/>
      <c r="AI90" s="85" t="s">
        <v>713</v>
      </c>
      <c r="AJ90" s="79" t="b">
        <v>0</v>
      </c>
      <c r="AK90" s="79">
        <v>0</v>
      </c>
      <c r="AL90" s="85" t="s">
        <v>708</v>
      </c>
      <c r="AM90" s="79" t="s">
        <v>727</v>
      </c>
      <c r="AN90" s="79" t="b">
        <v>0</v>
      </c>
      <c r="AO90" s="85" t="s">
        <v>708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22</v>
      </c>
      <c r="BK90" s="49">
        <v>100</v>
      </c>
      <c r="BL90" s="48">
        <v>22</v>
      </c>
    </row>
    <row r="91" spans="1:64" ht="15">
      <c r="A91" s="64" t="s">
        <v>256</v>
      </c>
      <c r="B91" s="64" t="s">
        <v>284</v>
      </c>
      <c r="C91" s="65" t="s">
        <v>2107</v>
      </c>
      <c r="D91" s="66">
        <v>3</v>
      </c>
      <c r="E91" s="67" t="s">
        <v>132</v>
      </c>
      <c r="F91" s="68">
        <v>35</v>
      </c>
      <c r="G91" s="65"/>
      <c r="H91" s="69"/>
      <c r="I91" s="70"/>
      <c r="J91" s="70"/>
      <c r="K91" s="34" t="s">
        <v>65</v>
      </c>
      <c r="L91" s="77">
        <v>91</v>
      </c>
      <c r="M91" s="77"/>
      <c r="N91" s="72"/>
      <c r="O91" s="79" t="s">
        <v>298</v>
      </c>
      <c r="P91" s="81">
        <v>43483.76615740741</v>
      </c>
      <c r="Q91" s="79" t="s">
        <v>355</v>
      </c>
      <c r="R91" s="82" t="s">
        <v>412</v>
      </c>
      <c r="S91" s="79" t="s">
        <v>431</v>
      </c>
      <c r="T91" s="79" t="s">
        <v>451</v>
      </c>
      <c r="U91" s="79"/>
      <c r="V91" s="82" t="s">
        <v>527</v>
      </c>
      <c r="W91" s="81">
        <v>43483.76615740741</v>
      </c>
      <c r="X91" s="82" t="s">
        <v>591</v>
      </c>
      <c r="Y91" s="79"/>
      <c r="Z91" s="79"/>
      <c r="AA91" s="85" t="s">
        <v>679</v>
      </c>
      <c r="AB91" s="79"/>
      <c r="AC91" s="79" t="b">
        <v>0</v>
      </c>
      <c r="AD91" s="79">
        <v>10</v>
      </c>
      <c r="AE91" s="85" t="s">
        <v>713</v>
      </c>
      <c r="AF91" s="79" t="b">
        <v>0</v>
      </c>
      <c r="AG91" s="79" t="s">
        <v>724</v>
      </c>
      <c r="AH91" s="79"/>
      <c r="AI91" s="85" t="s">
        <v>713</v>
      </c>
      <c r="AJ91" s="79" t="b">
        <v>0</v>
      </c>
      <c r="AK91" s="79">
        <v>2</v>
      </c>
      <c r="AL91" s="85" t="s">
        <v>713</v>
      </c>
      <c r="AM91" s="79" t="s">
        <v>729</v>
      </c>
      <c r="AN91" s="79" t="b">
        <v>0</v>
      </c>
      <c r="AO91" s="85" t="s">
        <v>679</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v>3</v>
      </c>
      <c r="BE91" s="49">
        <v>12</v>
      </c>
      <c r="BF91" s="48">
        <v>0</v>
      </c>
      <c r="BG91" s="49">
        <v>0</v>
      </c>
      <c r="BH91" s="48">
        <v>0</v>
      </c>
      <c r="BI91" s="49">
        <v>0</v>
      </c>
      <c r="BJ91" s="48">
        <v>22</v>
      </c>
      <c r="BK91" s="49">
        <v>88</v>
      </c>
      <c r="BL91" s="48">
        <v>25</v>
      </c>
    </row>
    <row r="92" spans="1:64" ht="15">
      <c r="A92" s="64" t="s">
        <v>257</v>
      </c>
      <c r="B92" s="64" t="s">
        <v>284</v>
      </c>
      <c r="C92" s="65" t="s">
        <v>2107</v>
      </c>
      <c r="D92" s="66">
        <v>3</v>
      </c>
      <c r="E92" s="67" t="s">
        <v>132</v>
      </c>
      <c r="F92" s="68">
        <v>35</v>
      </c>
      <c r="G92" s="65"/>
      <c r="H92" s="69"/>
      <c r="I92" s="70"/>
      <c r="J92" s="70"/>
      <c r="K92" s="34" t="s">
        <v>65</v>
      </c>
      <c r="L92" s="77">
        <v>92</v>
      </c>
      <c r="M92" s="77"/>
      <c r="N92" s="72"/>
      <c r="O92" s="79" t="s">
        <v>298</v>
      </c>
      <c r="P92" s="81">
        <v>43483.76878472222</v>
      </c>
      <c r="Q92" s="79" t="s">
        <v>356</v>
      </c>
      <c r="R92" s="79"/>
      <c r="S92" s="79"/>
      <c r="T92" s="79"/>
      <c r="U92" s="79"/>
      <c r="V92" s="82" t="s">
        <v>528</v>
      </c>
      <c r="W92" s="81">
        <v>43483.76878472222</v>
      </c>
      <c r="X92" s="82" t="s">
        <v>592</v>
      </c>
      <c r="Y92" s="79"/>
      <c r="Z92" s="79"/>
      <c r="AA92" s="85" t="s">
        <v>680</v>
      </c>
      <c r="AB92" s="79"/>
      <c r="AC92" s="79" t="b">
        <v>0</v>
      </c>
      <c r="AD92" s="79">
        <v>0</v>
      </c>
      <c r="AE92" s="85" t="s">
        <v>713</v>
      </c>
      <c r="AF92" s="79" t="b">
        <v>0</v>
      </c>
      <c r="AG92" s="79" t="s">
        <v>724</v>
      </c>
      <c r="AH92" s="79"/>
      <c r="AI92" s="85" t="s">
        <v>713</v>
      </c>
      <c r="AJ92" s="79" t="b">
        <v>0</v>
      </c>
      <c r="AK92" s="79">
        <v>2</v>
      </c>
      <c r="AL92" s="85" t="s">
        <v>679</v>
      </c>
      <c r="AM92" s="79" t="s">
        <v>728</v>
      </c>
      <c r="AN92" s="79" t="b">
        <v>0</v>
      </c>
      <c r="AO92" s="85" t="s">
        <v>679</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256</v>
      </c>
      <c r="B93" s="64" t="s">
        <v>259</v>
      </c>
      <c r="C93" s="65" t="s">
        <v>2107</v>
      </c>
      <c r="D93" s="66">
        <v>3</v>
      </c>
      <c r="E93" s="67" t="s">
        <v>132</v>
      </c>
      <c r="F93" s="68">
        <v>35</v>
      </c>
      <c r="G93" s="65"/>
      <c r="H93" s="69"/>
      <c r="I93" s="70"/>
      <c r="J93" s="70"/>
      <c r="K93" s="34" t="s">
        <v>65</v>
      </c>
      <c r="L93" s="77">
        <v>93</v>
      </c>
      <c r="M93" s="77"/>
      <c r="N93" s="72"/>
      <c r="O93" s="79" t="s">
        <v>298</v>
      </c>
      <c r="P93" s="81">
        <v>43483.76615740741</v>
      </c>
      <c r="Q93" s="79" t="s">
        <v>355</v>
      </c>
      <c r="R93" s="82" t="s">
        <v>412</v>
      </c>
      <c r="S93" s="79" t="s">
        <v>431</v>
      </c>
      <c r="T93" s="79" t="s">
        <v>451</v>
      </c>
      <c r="U93" s="79"/>
      <c r="V93" s="82" t="s">
        <v>527</v>
      </c>
      <c r="W93" s="81">
        <v>43483.76615740741</v>
      </c>
      <c r="X93" s="82" t="s">
        <v>591</v>
      </c>
      <c r="Y93" s="79"/>
      <c r="Z93" s="79"/>
      <c r="AA93" s="85" t="s">
        <v>679</v>
      </c>
      <c r="AB93" s="79"/>
      <c r="AC93" s="79" t="b">
        <v>0</v>
      </c>
      <c r="AD93" s="79">
        <v>10</v>
      </c>
      <c r="AE93" s="85" t="s">
        <v>713</v>
      </c>
      <c r="AF93" s="79" t="b">
        <v>0</v>
      </c>
      <c r="AG93" s="79" t="s">
        <v>724</v>
      </c>
      <c r="AH93" s="79"/>
      <c r="AI93" s="85" t="s">
        <v>713</v>
      </c>
      <c r="AJ93" s="79" t="b">
        <v>0</v>
      </c>
      <c r="AK93" s="79">
        <v>2</v>
      </c>
      <c r="AL93" s="85" t="s">
        <v>713</v>
      </c>
      <c r="AM93" s="79" t="s">
        <v>729</v>
      </c>
      <c r="AN93" s="79" t="b">
        <v>0</v>
      </c>
      <c r="AO93" s="85" t="s">
        <v>679</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1</v>
      </c>
      <c r="BD93" s="48"/>
      <c r="BE93" s="49"/>
      <c r="BF93" s="48"/>
      <c r="BG93" s="49"/>
      <c r="BH93" s="48"/>
      <c r="BI93" s="49"/>
      <c r="BJ93" s="48"/>
      <c r="BK93" s="49"/>
      <c r="BL93" s="48"/>
    </row>
    <row r="94" spans="1:64" ht="15">
      <c r="A94" s="64" t="s">
        <v>257</v>
      </c>
      <c r="B94" s="64" t="s">
        <v>256</v>
      </c>
      <c r="C94" s="65" t="s">
        <v>2107</v>
      </c>
      <c r="D94" s="66">
        <v>3</v>
      </c>
      <c r="E94" s="67" t="s">
        <v>132</v>
      </c>
      <c r="F94" s="68">
        <v>35</v>
      </c>
      <c r="G94" s="65"/>
      <c r="H94" s="69"/>
      <c r="I94" s="70"/>
      <c r="J94" s="70"/>
      <c r="K94" s="34" t="s">
        <v>65</v>
      </c>
      <c r="L94" s="77">
        <v>94</v>
      </c>
      <c r="M94" s="77"/>
      <c r="N94" s="72"/>
      <c r="O94" s="79" t="s">
        <v>298</v>
      </c>
      <c r="P94" s="81">
        <v>43483.76878472222</v>
      </c>
      <c r="Q94" s="79" t="s">
        <v>356</v>
      </c>
      <c r="R94" s="79"/>
      <c r="S94" s="79"/>
      <c r="T94" s="79"/>
      <c r="U94" s="79"/>
      <c r="V94" s="82" t="s">
        <v>528</v>
      </c>
      <c r="W94" s="81">
        <v>43483.76878472222</v>
      </c>
      <c r="X94" s="82" t="s">
        <v>592</v>
      </c>
      <c r="Y94" s="79"/>
      <c r="Z94" s="79"/>
      <c r="AA94" s="85" t="s">
        <v>680</v>
      </c>
      <c r="AB94" s="79"/>
      <c r="AC94" s="79" t="b">
        <v>0</v>
      </c>
      <c r="AD94" s="79">
        <v>0</v>
      </c>
      <c r="AE94" s="85" t="s">
        <v>713</v>
      </c>
      <c r="AF94" s="79" t="b">
        <v>0</v>
      </c>
      <c r="AG94" s="79" t="s">
        <v>724</v>
      </c>
      <c r="AH94" s="79"/>
      <c r="AI94" s="85" t="s">
        <v>713</v>
      </c>
      <c r="AJ94" s="79" t="b">
        <v>0</v>
      </c>
      <c r="AK94" s="79">
        <v>2</v>
      </c>
      <c r="AL94" s="85" t="s">
        <v>679</v>
      </c>
      <c r="AM94" s="79" t="s">
        <v>728</v>
      </c>
      <c r="AN94" s="79" t="b">
        <v>0</v>
      </c>
      <c r="AO94" s="85" t="s">
        <v>679</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257</v>
      </c>
      <c r="B95" s="64" t="s">
        <v>259</v>
      </c>
      <c r="C95" s="65" t="s">
        <v>2107</v>
      </c>
      <c r="D95" s="66">
        <v>3</v>
      </c>
      <c r="E95" s="67" t="s">
        <v>132</v>
      </c>
      <c r="F95" s="68">
        <v>35</v>
      </c>
      <c r="G95" s="65"/>
      <c r="H95" s="69"/>
      <c r="I95" s="70"/>
      <c r="J95" s="70"/>
      <c r="K95" s="34" t="s">
        <v>65</v>
      </c>
      <c r="L95" s="77">
        <v>95</v>
      </c>
      <c r="M95" s="77"/>
      <c r="N95" s="72"/>
      <c r="O95" s="79" t="s">
        <v>298</v>
      </c>
      <c r="P95" s="81">
        <v>43483.76878472222</v>
      </c>
      <c r="Q95" s="79" t="s">
        <v>356</v>
      </c>
      <c r="R95" s="79"/>
      <c r="S95" s="79"/>
      <c r="T95" s="79"/>
      <c r="U95" s="79"/>
      <c r="V95" s="82" t="s">
        <v>528</v>
      </c>
      <c r="W95" s="81">
        <v>43483.76878472222</v>
      </c>
      <c r="X95" s="82" t="s">
        <v>592</v>
      </c>
      <c r="Y95" s="79"/>
      <c r="Z95" s="79"/>
      <c r="AA95" s="85" t="s">
        <v>680</v>
      </c>
      <c r="AB95" s="79"/>
      <c r="AC95" s="79" t="b">
        <v>0</v>
      </c>
      <c r="AD95" s="79">
        <v>0</v>
      </c>
      <c r="AE95" s="85" t="s">
        <v>713</v>
      </c>
      <c r="AF95" s="79" t="b">
        <v>0</v>
      </c>
      <c r="AG95" s="79" t="s">
        <v>724</v>
      </c>
      <c r="AH95" s="79"/>
      <c r="AI95" s="85" t="s">
        <v>713</v>
      </c>
      <c r="AJ95" s="79" t="b">
        <v>0</v>
      </c>
      <c r="AK95" s="79">
        <v>2</v>
      </c>
      <c r="AL95" s="85" t="s">
        <v>679</v>
      </c>
      <c r="AM95" s="79" t="s">
        <v>728</v>
      </c>
      <c r="AN95" s="79" t="b">
        <v>0</v>
      </c>
      <c r="AO95" s="85" t="s">
        <v>679</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1</v>
      </c>
      <c r="BD95" s="48">
        <v>2</v>
      </c>
      <c r="BE95" s="49">
        <v>9.523809523809524</v>
      </c>
      <c r="BF95" s="48">
        <v>0</v>
      </c>
      <c r="BG95" s="49">
        <v>0</v>
      </c>
      <c r="BH95" s="48">
        <v>0</v>
      </c>
      <c r="BI95" s="49">
        <v>0</v>
      </c>
      <c r="BJ95" s="48">
        <v>19</v>
      </c>
      <c r="BK95" s="49">
        <v>90.47619047619048</v>
      </c>
      <c r="BL95" s="48">
        <v>21</v>
      </c>
    </row>
    <row r="96" spans="1:64" ht="15">
      <c r="A96" s="64" t="s">
        <v>258</v>
      </c>
      <c r="B96" s="64" t="s">
        <v>285</v>
      </c>
      <c r="C96" s="65" t="s">
        <v>2107</v>
      </c>
      <c r="D96" s="66">
        <v>3</v>
      </c>
      <c r="E96" s="67" t="s">
        <v>132</v>
      </c>
      <c r="F96" s="68">
        <v>35</v>
      </c>
      <c r="G96" s="65"/>
      <c r="H96" s="69"/>
      <c r="I96" s="70"/>
      <c r="J96" s="70"/>
      <c r="K96" s="34" t="s">
        <v>65</v>
      </c>
      <c r="L96" s="77">
        <v>96</v>
      </c>
      <c r="M96" s="77"/>
      <c r="N96" s="72"/>
      <c r="O96" s="79" t="s">
        <v>298</v>
      </c>
      <c r="P96" s="81">
        <v>43473.810740740744</v>
      </c>
      <c r="Q96" s="79" t="s">
        <v>357</v>
      </c>
      <c r="R96" s="79"/>
      <c r="S96" s="79"/>
      <c r="T96" s="79"/>
      <c r="U96" s="79"/>
      <c r="V96" s="82" t="s">
        <v>529</v>
      </c>
      <c r="W96" s="81">
        <v>43473.810740740744</v>
      </c>
      <c r="X96" s="82" t="s">
        <v>593</v>
      </c>
      <c r="Y96" s="79"/>
      <c r="Z96" s="79"/>
      <c r="AA96" s="85" t="s">
        <v>681</v>
      </c>
      <c r="AB96" s="85" t="s">
        <v>682</v>
      </c>
      <c r="AC96" s="79" t="b">
        <v>0</v>
      </c>
      <c r="AD96" s="79">
        <v>0</v>
      </c>
      <c r="AE96" s="85" t="s">
        <v>720</v>
      </c>
      <c r="AF96" s="79" t="b">
        <v>0</v>
      </c>
      <c r="AG96" s="79" t="s">
        <v>724</v>
      </c>
      <c r="AH96" s="79"/>
      <c r="AI96" s="85" t="s">
        <v>713</v>
      </c>
      <c r="AJ96" s="79" t="b">
        <v>0</v>
      </c>
      <c r="AK96" s="79">
        <v>0</v>
      </c>
      <c r="AL96" s="85" t="s">
        <v>713</v>
      </c>
      <c r="AM96" s="79" t="s">
        <v>728</v>
      </c>
      <c r="AN96" s="79" t="b">
        <v>0</v>
      </c>
      <c r="AO96" s="85" t="s">
        <v>682</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1</v>
      </c>
      <c r="BE96" s="49">
        <v>16.666666666666668</v>
      </c>
      <c r="BF96" s="48">
        <v>0</v>
      </c>
      <c r="BG96" s="49">
        <v>0</v>
      </c>
      <c r="BH96" s="48">
        <v>0</v>
      </c>
      <c r="BI96" s="49">
        <v>0</v>
      </c>
      <c r="BJ96" s="48">
        <v>5</v>
      </c>
      <c r="BK96" s="49">
        <v>83.33333333333333</v>
      </c>
      <c r="BL96" s="48">
        <v>6</v>
      </c>
    </row>
    <row r="97" spans="1:64" ht="15">
      <c r="A97" s="64" t="s">
        <v>259</v>
      </c>
      <c r="B97" s="64" t="s">
        <v>285</v>
      </c>
      <c r="C97" s="65" t="s">
        <v>2107</v>
      </c>
      <c r="D97" s="66">
        <v>3</v>
      </c>
      <c r="E97" s="67" t="s">
        <v>132</v>
      </c>
      <c r="F97" s="68">
        <v>35</v>
      </c>
      <c r="G97" s="65"/>
      <c r="H97" s="69"/>
      <c r="I97" s="70"/>
      <c r="J97" s="70"/>
      <c r="K97" s="34" t="s">
        <v>65</v>
      </c>
      <c r="L97" s="77">
        <v>97</v>
      </c>
      <c r="M97" s="77"/>
      <c r="N97" s="72"/>
      <c r="O97" s="79" t="s">
        <v>298</v>
      </c>
      <c r="P97" s="81">
        <v>43472.89165509259</v>
      </c>
      <c r="Q97" s="79" t="s">
        <v>358</v>
      </c>
      <c r="R97" s="79"/>
      <c r="S97" s="79"/>
      <c r="T97" s="79"/>
      <c r="U97" s="82" t="s">
        <v>479</v>
      </c>
      <c r="V97" s="82" t="s">
        <v>479</v>
      </c>
      <c r="W97" s="81">
        <v>43472.89165509259</v>
      </c>
      <c r="X97" s="82" t="s">
        <v>594</v>
      </c>
      <c r="Y97" s="79"/>
      <c r="Z97" s="79"/>
      <c r="AA97" s="85" t="s">
        <v>682</v>
      </c>
      <c r="AB97" s="85" t="s">
        <v>683</v>
      </c>
      <c r="AC97" s="79" t="b">
        <v>0</v>
      </c>
      <c r="AD97" s="79">
        <v>0</v>
      </c>
      <c r="AE97" s="85" t="s">
        <v>721</v>
      </c>
      <c r="AF97" s="79" t="b">
        <v>0</v>
      </c>
      <c r="AG97" s="79" t="s">
        <v>724</v>
      </c>
      <c r="AH97" s="79"/>
      <c r="AI97" s="85" t="s">
        <v>713</v>
      </c>
      <c r="AJ97" s="79" t="b">
        <v>0</v>
      </c>
      <c r="AK97" s="79">
        <v>0</v>
      </c>
      <c r="AL97" s="85" t="s">
        <v>713</v>
      </c>
      <c r="AM97" s="79" t="s">
        <v>728</v>
      </c>
      <c r="AN97" s="79" t="b">
        <v>0</v>
      </c>
      <c r="AO97" s="85" t="s">
        <v>683</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16.666666666666668</v>
      </c>
      <c r="BF97" s="48">
        <v>0</v>
      </c>
      <c r="BG97" s="49">
        <v>0</v>
      </c>
      <c r="BH97" s="48">
        <v>0</v>
      </c>
      <c r="BI97" s="49">
        <v>0</v>
      </c>
      <c r="BJ97" s="48">
        <v>5</v>
      </c>
      <c r="BK97" s="49">
        <v>83.33333333333333</v>
      </c>
      <c r="BL97" s="48">
        <v>6</v>
      </c>
    </row>
    <row r="98" spans="1:64" ht="15">
      <c r="A98" s="64" t="s">
        <v>258</v>
      </c>
      <c r="B98" s="64" t="s">
        <v>258</v>
      </c>
      <c r="C98" s="65" t="s">
        <v>2107</v>
      </c>
      <c r="D98" s="66">
        <v>3</v>
      </c>
      <c r="E98" s="67" t="s">
        <v>132</v>
      </c>
      <c r="F98" s="68">
        <v>35</v>
      </c>
      <c r="G98" s="65"/>
      <c r="H98" s="69"/>
      <c r="I98" s="70"/>
      <c r="J98" s="70"/>
      <c r="K98" s="34" t="s">
        <v>65</v>
      </c>
      <c r="L98" s="77">
        <v>98</v>
      </c>
      <c r="M98" s="77"/>
      <c r="N98" s="72"/>
      <c r="O98" s="79" t="s">
        <v>176</v>
      </c>
      <c r="P98" s="81">
        <v>43470.238703703704</v>
      </c>
      <c r="Q98" s="79" t="s">
        <v>359</v>
      </c>
      <c r="R98" s="82" t="s">
        <v>413</v>
      </c>
      <c r="S98" s="79" t="s">
        <v>433</v>
      </c>
      <c r="T98" s="79"/>
      <c r="U98" s="79"/>
      <c r="V98" s="82" t="s">
        <v>529</v>
      </c>
      <c r="W98" s="81">
        <v>43470.238703703704</v>
      </c>
      <c r="X98" s="82" t="s">
        <v>595</v>
      </c>
      <c r="Y98" s="79"/>
      <c r="Z98" s="79"/>
      <c r="AA98" s="85" t="s">
        <v>683</v>
      </c>
      <c r="AB98" s="79"/>
      <c r="AC98" s="79" t="b">
        <v>0</v>
      </c>
      <c r="AD98" s="79">
        <v>0</v>
      </c>
      <c r="AE98" s="85" t="s">
        <v>713</v>
      </c>
      <c r="AF98" s="79" t="b">
        <v>0</v>
      </c>
      <c r="AG98" s="79" t="s">
        <v>724</v>
      </c>
      <c r="AH98" s="79"/>
      <c r="AI98" s="85" t="s">
        <v>713</v>
      </c>
      <c r="AJ98" s="79" t="b">
        <v>0</v>
      </c>
      <c r="AK98" s="79">
        <v>0</v>
      </c>
      <c r="AL98" s="85" t="s">
        <v>713</v>
      </c>
      <c r="AM98" s="79" t="s">
        <v>728</v>
      </c>
      <c r="AN98" s="79" t="b">
        <v>1</v>
      </c>
      <c r="AO98" s="85" t="s">
        <v>683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4</v>
      </c>
      <c r="BF98" s="48">
        <v>0</v>
      </c>
      <c r="BG98" s="49">
        <v>0</v>
      </c>
      <c r="BH98" s="48">
        <v>0</v>
      </c>
      <c r="BI98" s="49">
        <v>0</v>
      </c>
      <c r="BJ98" s="48">
        <v>24</v>
      </c>
      <c r="BK98" s="49">
        <v>96</v>
      </c>
      <c r="BL98" s="48">
        <v>25</v>
      </c>
    </row>
    <row r="99" spans="1:64" ht="15">
      <c r="A99" s="64" t="s">
        <v>258</v>
      </c>
      <c r="B99" s="64" t="s">
        <v>259</v>
      </c>
      <c r="C99" s="65" t="s">
        <v>2107</v>
      </c>
      <c r="D99" s="66">
        <v>3</v>
      </c>
      <c r="E99" s="67" t="s">
        <v>132</v>
      </c>
      <c r="F99" s="68">
        <v>35</v>
      </c>
      <c r="G99" s="65"/>
      <c r="H99" s="69"/>
      <c r="I99" s="70"/>
      <c r="J99" s="70"/>
      <c r="K99" s="34" t="s">
        <v>66</v>
      </c>
      <c r="L99" s="77">
        <v>99</v>
      </c>
      <c r="M99" s="77"/>
      <c r="N99" s="72"/>
      <c r="O99" s="79" t="s">
        <v>299</v>
      </c>
      <c r="P99" s="81">
        <v>43473.810740740744</v>
      </c>
      <c r="Q99" s="79" t="s">
        <v>357</v>
      </c>
      <c r="R99" s="79"/>
      <c r="S99" s="79"/>
      <c r="T99" s="79"/>
      <c r="U99" s="79"/>
      <c r="V99" s="82" t="s">
        <v>529</v>
      </c>
      <c r="W99" s="81">
        <v>43473.810740740744</v>
      </c>
      <c r="X99" s="82" t="s">
        <v>593</v>
      </c>
      <c r="Y99" s="79"/>
      <c r="Z99" s="79"/>
      <c r="AA99" s="85" t="s">
        <v>681</v>
      </c>
      <c r="AB99" s="85" t="s">
        <v>682</v>
      </c>
      <c r="AC99" s="79" t="b">
        <v>0</v>
      </c>
      <c r="AD99" s="79">
        <v>0</v>
      </c>
      <c r="AE99" s="85" t="s">
        <v>720</v>
      </c>
      <c r="AF99" s="79" t="b">
        <v>0</v>
      </c>
      <c r="AG99" s="79" t="s">
        <v>724</v>
      </c>
      <c r="AH99" s="79"/>
      <c r="AI99" s="85" t="s">
        <v>713</v>
      </c>
      <c r="AJ99" s="79" t="b">
        <v>0</v>
      </c>
      <c r="AK99" s="79">
        <v>0</v>
      </c>
      <c r="AL99" s="85" t="s">
        <v>713</v>
      </c>
      <c r="AM99" s="79" t="s">
        <v>728</v>
      </c>
      <c r="AN99" s="79" t="b">
        <v>0</v>
      </c>
      <c r="AO99" s="85" t="s">
        <v>682</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259</v>
      </c>
      <c r="B100" s="64" t="s">
        <v>258</v>
      </c>
      <c r="C100" s="65" t="s">
        <v>2107</v>
      </c>
      <c r="D100" s="66">
        <v>3</v>
      </c>
      <c r="E100" s="67" t="s">
        <v>132</v>
      </c>
      <c r="F100" s="68">
        <v>35</v>
      </c>
      <c r="G100" s="65"/>
      <c r="H100" s="69"/>
      <c r="I100" s="70"/>
      <c r="J100" s="70"/>
      <c r="K100" s="34" t="s">
        <v>66</v>
      </c>
      <c r="L100" s="77">
        <v>100</v>
      </c>
      <c r="M100" s="77"/>
      <c r="N100" s="72"/>
      <c r="O100" s="79" t="s">
        <v>299</v>
      </c>
      <c r="P100" s="81">
        <v>43472.89165509259</v>
      </c>
      <c r="Q100" s="79" t="s">
        <v>358</v>
      </c>
      <c r="R100" s="79"/>
      <c r="S100" s="79"/>
      <c r="T100" s="79"/>
      <c r="U100" s="82" t="s">
        <v>479</v>
      </c>
      <c r="V100" s="82" t="s">
        <v>479</v>
      </c>
      <c r="W100" s="81">
        <v>43472.89165509259</v>
      </c>
      <c r="X100" s="82" t="s">
        <v>594</v>
      </c>
      <c r="Y100" s="79"/>
      <c r="Z100" s="79"/>
      <c r="AA100" s="85" t="s">
        <v>682</v>
      </c>
      <c r="AB100" s="85" t="s">
        <v>683</v>
      </c>
      <c r="AC100" s="79" t="b">
        <v>0</v>
      </c>
      <c r="AD100" s="79">
        <v>0</v>
      </c>
      <c r="AE100" s="85" t="s">
        <v>721</v>
      </c>
      <c r="AF100" s="79" t="b">
        <v>0</v>
      </c>
      <c r="AG100" s="79" t="s">
        <v>724</v>
      </c>
      <c r="AH100" s="79"/>
      <c r="AI100" s="85" t="s">
        <v>713</v>
      </c>
      <c r="AJ100" s="79" t="b">
        <v>0</v>
      </c>
      <c r="AK100" s="79">
        <v>0</v>
      </c>
      <c r="AL100" s="85" t="s">
        <v>713</v>
      </c>
      <c r="AM100" s="79" t="s">
        <v>728</v>
      </c>
      <c r="AN100" s="79" t="b">
        <v>0</v>
      </c>
      <c r="AO100" s="85" t="s">
        <v>683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260</v>
      </c>
      <c r="B101" s="64" t="s">
        <v>286</v>
      </c>
      <c r="C101" s="65" t="s">
        <v>2107</v>
      </c>
      <c r="D101" s="66">
        <v>3</v>
      </c>
      <c r="E101" s="67" t="s">
        <v>132</v>
      </c>
      <c r="F101" s="68">
        <v>35</v>
      </c>
      <c r="G101" s="65"/>
      <c r="H101" s="69"/>
      <c r="I101" s="70"/>
      <c r="J101" s="70"/>
      <c r="K101" s="34" t="s">
        <v>65</v>
      </c>
      <c r="L101" s="77">
        <v>101</v>
      </c>
      <c r="M101" s="77"/>
      <c r="N101" s="72"/>
      <c r="O101" s="79" t="s">
        <v>298</v>
      </c>
      <c r="P101" s="81">
        <v>43467.92493055556</v>
      </c>
      <c r="Q101" s="79" t="s">
        <v>360</v>
      </c>
      <c r="R101" s="79"/>
      <c r="S101" s="79"/>
      <c r="T101" s="79"/>
      <c r="U101" s="82" t="s">
        <v>480</v>
      </c>
      <c r="V101" s="82" t="s">
        <v>480</v>
      </c>
      <c r="W101" s="81">
        <v>43467.92493055556</v>
      </c>
      <c r="X101" s="82" t="s">
        <v>596</v>
      </c>
      <c r="Y101" s="79"/>
      <c r="Z101" s="79"/>
      <c r="AA101" s="85" t="s">
        <v>684</v>
      </c>
      <c r="AB101" s="79"/>
      <c r="AC101" s="79" t="b">
        <v>0</v>
      </c>
      <c r="AD101" s="79">
        <v>12</v>
      </c>
      <c r="AE101" s="85" t="s">
        <v>713</v>
      </c>
      <c r="AF101" s="79" t="b">
        <v>0</v>
      </c>
      <c r="AG101" s="79" t="s">
        <v>724</v>
      </c>
      <c r="AH101" s="79"/>
      <c r="AI101" s="85" t="s">
        <v>713</v>
      </c>
      <c r="AJ101" s="79" t="b">
        <v>0</v>
      </c>
      <c r="AK101" s="79">
        <v>2</v>
      </c>
      <c r="AL101" s="85" t="s">
        <v>713</v>
      </c>
      <c r="AM101" s="79" t="s">
        <v>727</v>
      </c>
      <c r="AN101" s="79" t="b">
        <v>0</v>
      </c>
      <c r="AO101" s="85" t="s">
        <v>684</v>
      </c>
      <c r="AP101" s="79" t="s">
        <v>737</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259</v>
      </c>
      <c r="B102" s="64" t="s">
        <v>286</v>
      </c>
      <c r="C102" s="65" t="s">
        <v>2107</v>
      </c>
      <c r="D102" s="66">
        <v>3</v>
      </c>
      <c r="E102" s="67" t="s">
        <v>132</v>
      </c>
      <c r="F102" s="68">
        <v>35</v>
      </c>
      <c r="G102" s="65"/>
      <c r="H102" s="69"/>
      <c r="I102" s="70"/>
      <c r="J102" s="70"/>
      <c r="K102" s="34" t="s">
        <v>65</v>
      </c>
      <c r="L102" s="77">
        <v>102</v>
      </c>
      <c r="M102" s="77"/>
      <c r="N102" s="72"/>
      <c r="O102" s="79" t="s">
        <v>298</v>
      </c>
      <c r="P102" s="81">
        <v>43472.89225694445</v>
      </c>
      <c r="Q102" s="79" t="s">
        <v>361</v>
      </c>
      <c r="R102" s="79"/>
      <c r="S102" s="79"/>
      <c r="T102" s="79"/>
      <c r="U102" s="79"/>
      <c r="V102" s="82" t="s">
        <v>530</v>
      </c>
      <c r="W102" s="81">
        <v>43472.89225694445</v>
      </c>
      <c r="X102" s="82" t="s">
        <v>597</v>
      </c>
      <c r="Y102" s="79"/>
      <c r="Z102" s="79"/>
      <c r="AA102" s="85" t="s">
        <v>685</v>
      </c>
      <c r="AB102" s="85" t="s">
        <v>684</v>
      </c>
      <c r="AC102" s="79" t="b">
        <v>0</v>
      </c>
      <c r="AD102" s="79">
        <v>0</v>
      </c>
      <c r="AE102" s="85" t="s">
        <v>722</v>
      </c>
      <c r="AF102" s="79" t="b">
        <v>0</v>
      </c>
      <c r="AG102" s="79" t="s">
        <v>725</v>
      </c>
      <c r="AH102" s="79"/>
      <c r="AI102" s="85" t="s">
        <v>713</v>
      </c>
      <c r="AJ102" s="79" t="b">
        <v>0</v>
      </c>
      <c r="AK102" s="79">
        <v>0</v>
      </c>
      <c r="AL102" s="85" t="s">
        <v>713</v>
      </c>
      <c r="AM102" s="79" t="s">
        <v>728</v>
      </c>
      <c r="AN102" s="79" t="b">
        <v>0</v>
      </c>
      <c r="AO102" s="85" t="s">
        <v>684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2</v>
      </c>
      <c r="BD102" s="48"/>
      <c r="BE102" s="49"/>
      <c r="BF102" s="48"/>
      <c r="BG102" s="49"/>
      <c r="BH102" s="48"/>
      <c r="BI102" s="49"/>
      <c r="BJ102" s="48"/>
      <c r="BK102" s="49"/>
      <c r="BL102" s="48"/>
    </row>
    <row r="103" spans="1:64" ht="15">
      <c r="A103" s="64" t="s">
        <v>260</v>
      </c>
      <c r="B103" s="64" t="s">
        <v>287</v>
      </c>
      <c r="C103" s="65" t="s">
        <v>2107</v>
      </c>
      <c r="D103" s="66">
        <v>3</v>
      </c>
      <c r="E103" s="67" t="s">
        <v>132</v>
      </c>
      <c r="F103" s="68">
        <v>35</v>
      </c>
      <c r="G103" s="65"/>
      <c r="H103" s="69"/>
      <c r="I103" s="70"/>
      <c r="J103" s="70"/>
      <c r="K103" s="34" t="s">
        <v>65</v>
      </c>
      <c r="L103" s="77">
        <v>103</v>
      </c>
      <c r="M103" s="77"/>
      <c r="N103" s="72"/>
      <c r="O103" s="79" t="s">
        <v>298</v>
      </c>
      <c r="P103" s="81">
        <v>43467.92493055556</v>
      </c>
      <c r="Q103" s="79" t="s">
        <v>360</v>
      </c>
      <c r="R103" s="79"/>
      <c r="S103" s="79"/>
      <c r="T103" s="79"/>
      <c r="U103" s="82" t="s">
        <v>480</v>
      </c>
      <c r="V103" s="82" t="s">
        <v>480</v>
      </c>
      <c r="W103" s="81">
        <v>43467.92493055556</v>
      </c>
      <c r="X103" s="82" t="s">
        <v>596</v>
      </c>
      <c r="Y103" s="79"/>
      <c r="Z103" s="79"/>
      <c r="AA103" s="85" t="s">
        <v>684</v>
      </c>
      <c r="AB103" s="79"/>
      <c r="AC103" s="79" t="b">
        <v>0</v>
      </c>
      <c r="AD103" s="79">
        <v>12</v>
      </c>
      <c r="AE103" s="85" t="s">
        <v>713</v>
      </c>
      <c r="AF103" s="79" t="b">
        <v>0</v>
      </c>
      <c r="AG103" s="79" t="s">
        <v>724</v>
      </c>
      <c r="AH103" s="79"/>
      <c r="AI103" s="85" t="s">
        <v>713</v>
      </c>
      <c r="AJ103" s="79" t="b">
        <v>0</v>
      </c>
      <c r="AK103" s="79">
        <v>2</v>
      </c>
      <c r="AL103" s="85" t="s">
        <v>713</v>
      </c>
      <c r="AM103" s="79" t="s">
        <v>727</v>
      </c>
      <c r="AN103" s="79" t="b">
        <v>0</v>
      </c>
      <c r="AO103" s="85" t="s">
        <v>684</v>
      </c>
      <c r="AP103" s="79" t="s">
        <v>737</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259</v>
      </c>
      <c r="B104" s="64" t="s">
        <v>287</v>
      </c>
      <c r="C104" s="65" t="s">
        <v>2107</v>
      </c>
      <c r="D104" s="66">
        <v>3</v>
      </c>
      <c r="E104" s="67" t="s">
        <v>132</v>
      </c>
      <c r="F104" s="68">
        <v>35</v>
      </c>
      <c r="G104" s="65"/>
      <c r="H104" s="69"/>
      <c r="I104" s="70"/>
      <c r="J104" s="70"/>
      <c r="K104" s="34" t="s">
        <v>65</v>
      </c>
      <c r="L104" s="77">
        <v>104</v>
      </c>
      <c r="M104" s="77"/>
      <c r="N104" s="72"/>
      <c r="O104" s="79" t="s">
        <v>298</v>
      </c>
      <c r="P104" s="81">
        <v>43472.89225694445</v>
      </c>
      <c r="Q104" s="79" t="s">
        <v>361</v>
      </c>
      <c r="R104" s="79"/>
      <c r="S104" s="79"/>
      <c r="T104" s="79"/>
      <c r="U104" s="79"/>
      <c r="V104" s="82" t="s">
        <v>530</v>
      </c>
      <c r="W104" s="81">
        <v>43472.89225694445</v>
      </c>
      <c r="X104" s="82" t="s">
        <v>597</v>
      </c>
      <c r="Y104" s="79"/>
      <c r="Z104" s="79"/>
      <c r="AA104" s="85" t="s">
        <v>685</v>
      </c>
      <c r="AB104" s="85" t="s">
        <v>684</v>
      </c>
      <c r="AC104" s="79" t="b">
        <v>0</v>
      </c>
      <c r="AD104" s="79">
        <v>0</v>
      </c>
      <c r="AE104" s="85" t="s">
        <v>722</v>
      </c>
      <c r="AF104" s="79" t="b">
        <v>0</v>
      </c>
      <c r="AG104" s="79" t="s">
        <v>725</v>
      </c>
      <c r="AH104" s="79"/>
      <c r="AI104" s="85" t="s">
        <v>713</v>
      </c>
      <c r="AJ104" s="79" t="b">
        <v>0</v>
      </c>
      <c r="AK104" s="79">
        <v>0</v>
      </c>
      <c r="AL104" s="85" t="s">
        <v>713</v>
      </c>
      <c r="AM104" s="79" t="s">
        <v>728</v>
      </c>
      <c r="AN104" s="79" t="b">
        <v>0</v>
      </c>
      <c r="AO104" s="85" t="s">
        <v>684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2</v>
      </c>
      <c r="BD104" s="48"/>
      <c r="BE104" s="49"/>
      <c r="BF104" s="48"/>
      <c r="BG104" s="49"/>
      <c r="BH104" s="48"/>
      <c r="BI104" s="49"/>
      <c r="BJ104" s="48"/>
      <c r="BK104" s="49"/>
      <c r="BL104" s="48"/>
    </row>
    <row r="105" spans="1:64" ht="15">
      <c r="A105" s="64" t="s">
        <v>260</v>
      </c>
      <c r="B105" s="64" t="s">
        <v>288</v>
      </c>
      <c r="C105" s="65" t="s">
        <v>2107</v>
      </c>
      <c r="D105" s="66">
        <v>3</v>
      </c>
      <c r="E105" s="67" t="s">
        <v>132</v>
      </c>
      <c r="F105" s="68">
        <v>35</v>
      </c>
      <c r="G105" s="65"/>
      <c r="H105" s="69"/>
      <c r="I105" s="70"/>
      <c r="J105" s="70"/>
      <c r="K105" s="34" t="s">
        <v>65</v>
      </c>
      <c r="L105" s="77">
        <v>105</v>
      </c>
      <c r="M105" s="77"/>
      <c r="N105" s="72"/>
      <c r="O105" s="79" t="s">
        <v>298</v>
      </c>
      <c r="P105" s="81">
        <v>43467.92493055556</v>
      </c>
      <c r="Q105" s="79" t="s">
        <v>360</v>
      </c>
      <c r="R105" s="79"/>
      <c r="S105" s="79"/>
      <c r="T105" s="79"/>
      <c r="U105" s="82" t="s">
        <v>480</v>
      </c>
      <c r="V105" s="82" t="s">
        <v>480</v>
      </c>
      <c r="W105" s="81">
        <v>43467.92493055556</v>
      </c>
      <c r="X105" s="82" t="s">
        <v>596</v>
      </c>
      <c r="Y105" s="79"/>
      <c r="Z105" s="79"/>
      <c r="AA105" s="85" t="s">
        <v>684</v>
      </c>
      <c r="AB105" s="79"/>
      <c r="AC105" s="79" t="b">
        <v>0</v>
      </c>
      <c r="AD105" s="79">
        <v>12</v>
      </c>
      <c r="AE105" s="85" t="s">
        <v>713</v>
      </c>
      <c r="AF105" s="79" t="b">
        <v>0</v>
      </c>
      <c r="AG105" s="79" t="s">
        <v>724</v>
      </c>
      <c r="AH105" s="79"/>
      <c r="AI105" s="85" t="s">
        <v>713</v>
      </c>
      <c r="AJ105" s="79" t="b">
        <v>0</v>
      </c>
      <c r="AK105" s="79">
        <v>2</v>
      </c>
      <c r="AL105" s="85" t="s">
        <v>713</v>
      </c>
      <c r="AM105" s="79" t="s">
        <v>727</v>
      </c>
      <c r="AN105" s="79" t="b">
        <v>0</v>
      </c>
      <c r="AO105" s="85" t="s">
        <v>684</v>
      </c>
      <c r="AP105" s="79" t="s">
        <v>737</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259</v>
      </c>
      <c r="B106" s="64" t="s">
        <v>288</v>
      </c>
      <c r="C106" s="65" t="s">
        <v>2107</v>
      </c>
      <c r="D106" s="66">
        <v>3</v>
      </c>
      <c r="E106" s="67" t="s">
        <v>132</v>
      </c>
      <c r="F106" s="68">
        <v>35</v>
      </c>
      <c r="G106" s="65"/>
      <c r="H106" s="69"/>
      <c r="I106" s="70"/>
      <c r="J106" s="70"/>
      <c r="K106" s="34" t="s">
        <v>65</v>
      </c>
      <c r="L106" s="77">
        <v>106</v>
      </c>
      <c r="M106" s="77"/>
      <c r="N106" s="72"/>
      <c r="O106" s="79" t="s">
        <v>298</v>
      </c>
      <c r="P106" s="81">
        <v>43472.89225694445</v>
      </c>
      <c r="Q106" s="79" t="s">
        <v>361</v>
      </c>
      <c r="R106" s="79"/>
      <c r="S106" s="79"/>
      <c r="T106" s="79"/>
      <c r="U106" s="79"/>
      <c r="V106" s="82" t="s">
        <v>530</v>
      </c>
      <c r="W106" s="81">
        <v>43472.89225694445</v>
      </c>
      <c r="X106" s="82" t="s">
        <v>597</v>
      </c>
      <c r="Y106" s="79"/>
      <c r="Z106" s="79"/>
      <c r="AA106" s="85" t="s">
        <v>685</v>
      </c>
      <c r="AB106" s="85" t="s">
        <v>684</v>
      </c>
      <c r="AC106" s="79" t="b">
        <v>0</v>
      </c>
      <c r="AD106" s="79">
        <v>0</v>
      </c>
      <c r="AE106" s="85" t="s">
        <v>722</v>
      </c>
      <c r="AF106" s="79" t="b">
        <v>0</v>
      </c>
      <c r="AG106" s="79" t="s">
        <v>725</v>
      </c>
      <c r="AH106" s="79"/>
      <c r="AI106" s="85" t="s">
        <v>713</v>
      </c>
      <c r="AJ106" s="79" t="b">
        <v>0</v>
      </c>
      <c r="AK106" s="79">
        <v>0</v>
      </c>
      <c r="AL106" s="85" t="s">
        <v>713</v>
      </c>
      <c r="AM106" s="79" t="s">
        <v>728</v>
      </c>
      <c r="AN106" s="79" t="b">
        <v>0</v>
      </c>
      <c r="AO106" s="85" t="s">
        <v>684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2</v>
      </c>
      <c r="BD106" s="48"/>
      <c r="BE106" s="49"/>
      <c r="BF106" s="48"/>
      <c r="BG106" s="49"/>
      <c r="BH106" s="48"/>
      <c r="BI106" s="49"/>
      <c r="BJ106" s="48"/>
      <c r="BK106" s="49"/>
      <c r="BL106" s="48"/>
    </row>
    <row r="107" spans="1:64" ht="15">
      <c r="A107" s="64" t="s">
        <v>260</v>
      </c>
      <c r="B107" s="64" t="s">
        <v>289</v>
      </c>
      <c r="C107" s="65" t="s">
        <v>2107</v>
      </c>
      <c r="D107" s="66">
        <v>3</v>
      </c>
      <c r="E107" s="67" t="s">
        <v>132</v>
      </c>
      <c r="F107" s="68">
        <v>35</v>
      </c>
      <c r="G107" s="65"/>
      <c r="H107" s="69"/>
      <c r="I107" s="70"/>
      <c r="J107" s="70"/>
      <c r="K107" s="34" t="s">
        <v>65</v>
      </c>
      <c r="L107" s="77">
        <v>107</v>
      </c>
      <c r="M107" s="77"/>
      <c r="N107" s="72"/>
      <c r="O107" s="79" t="s">
        <v>298</v>
      </c>
      <c r="P107" s="81">
        <v>43467.92493055556</v>
      </c>
      <c r="Q107" s="79" t="s">
        <v>360</v>
      </c>
      <c r="R107" s="79"/>
      <c r="S107" s="79"/>
      <c r="T107" s="79"/>
      <c r="U107" s="82" t="s">
        <v>480</v>
      </c>
      <c r="V107" s="82" t="s">
        <v>480</v>
      </c>
      <c r="W107" s="81">
        <v>43467.92493055556</v>
      </c>
      <c r="X107" s="82" t="s">
        <v>596</v>
      </c>
      <c r="Y107" s="79"/>
      <c r="Z107" s="79"/>
      <c r="AA107" s="85" t="s">
        <v>684</v>
      </c>
      <c r="AB107" s="79"/>
      <c r="AC107" s="79" t="b">
        <v>0</v>
      </c>
      <c r="AD107" s="79">
        <v>12</v>
      </c>
      <c r="AE107" s="85" t="s">
        <v>713</v>
      </c>
      <c r="AF107" s="79" t="b">
        <v>0</v>
      </c>
      <c r="AG107" s="79" t="s">
        <v>724</v>
      </c>
      <c r="AH107" s="79"/>
      <c r="AI107" s="85" t="s">
        <v>713</v>
      </c>
      <c r="AJ107" s="79" t="b">
        <v>0</v>
      </c>
      <c r="AK107" s="79">
        <v>2</v>
      </c>
      <c r="AL107" s="85" t="s">
        <v>713</v>
      </c>
      <c r="AM107" s="79" t="s">
        <v>727</v>
      </c>
      <c r="AN107" s="79" t="b">
        <v>0</v>
      </c>
      <c r="AO107" s="85" t="s">
        <v>684</v>
      </c>
      <c r="AP107" s="79" t="s">
        <v>737</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259</v>
      </c>
      <c r="B108" s="64" t="s">
        <v>289</v>
      </c>
      <c r="C108" s="65" t="s">
        <v>2107</v>
      </c>
      <c r="D108" s="66">
        <v>3</v>
      </c>
      <c r="E108" s="67" t="s">
        <v>132</v>
      </c>
      <c r="F108" s="68">
        <v>35</v>
      </c>
      <c r="G108" s="65"/>
      <c r="H108" s="69"/>
      <c r="I108" s="70"/>
      <c r="J108" s="70"/>
      <c r="K108" s="34" t="s">
        <v>65</v>
      </c>
      <c r="L108" s="77">
        <v>108</v>
      </c>
      <c r="M108" s="77"/>
      <c r="N108" s="72"/>
      <c r="O108" s="79" t="s">
        <v>298</v>
      </c>
      <c r="P108" s="81">
        <v>43472.89225694445</v>
      </c>
      <c r="Q108" s="79" t="s">
        <v>361</v>
      </c>
      <c r="R108" s="79"/>
      <c r="S108" s="79"/>
      <c r="T108" s="79"/>
      <c r="U108" s="79"/>
      <c r="V108" s="82" t="s">
        <v>530</v>
      </c>
      <c r="W108" s="81">
        <v>43472.89225694445</v>
      </c>
      <c r="X108" s="82" t="s">
        <v>597</v>
      </c>
      <c r="Y108" s="79"/>
      <c r="Z108" s="79"/>
      <c r="AA108" s="85" t="s">
        <v>685</v>
      </c>
      <c r="AB108" s="85" t="s">
        <v>684</v>
      </c>
      <c r="AC108" s="79" t="b">
        <v>0</v>
      </c>
      <c r="AD108" s="79">
        <v>0</v>
      </c>
      <c r="AE108" s="85" t="s">
        <v>722</v>
      </c>
      <c r="AF108" s="79" t="b">
        <v>0</v>
      </c>
      <c r="AG108" s="79" t="s">
        <v>725</v>
      </c>
      <c r="AH108" s="79"/>
      <c r="AI108" s="85" t="s">
        <v>713</v>
      </c>
      <c r="AJ108" s="79" t="b">
        <v>0</v>
      </c>
      <c r="AK108" s="79">
        <v>0</v>
      </c>
      <c r="AL108" s="85" t="s">
        <v>713</v>
      </c>
      <c r="AM108" s="79" t="s">
        <v>728</v>
      </c>
      <c r="AN108" s="79" t="b">
        <v>0</v>
      </c>
      <c r="AO108" s="85" t="s">
        <v>684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2</v>
      </c>
      <c r="BD108" s="48"/>
      <c r="BE108" s="49"/>
      <c r="BF108" s="48"/>
      <c r="BG108" s="49"/>
      <c r="BH108" s="48"/>
      <c r="BI108" s="49"/>
      <c r="BJ108" s="48"/>
      <c r="BK108" s="49"/>
      <c r="BL108" s="48"/>
    </row>
    <row r="109" spans="1:64" ht="15">
      <c r="A109" s="64" t="s">
        <v>260</v>
      </c>
      <c r="B109" s="64" t="s">
        <v>290</v>
      </c>
      <c r="C109" s="65" t="s">
        <v>2107</v>
      </c>
      <c r="D109" s="66">
        <v>3</v>
      </c>
      <c r="E109" s="67" t="s">
        <v>132</v>
      </c>
      <c r="F109" s="68">
        <v>35</v>
      </c>
      <c r="G109" s="65"/>
      <c r="H109" s="69"/>
      <c r="I109" s="70"/>
      <c r="J109" s="70"/>
      <c r="K109" s="34" t="s">
        <v>65</v>
      </c>
      <c r="L109" s="77">
        <v>109</v>
      </c>
      <c r="M109" s="77"/>
      <c r="N109" s="72"/>
      <c r="O109" s="79" t="s">
        <v>298</v>
      </c>
      <c r="P109" s="81">
        <v>43467.92493055556</v>
      </c>
      <c r="Q109" s="79" t="s">
        <v>360</v>
      </c>
      <c r="R109" s="79"/>
      <c r="S109" s="79"/>
      <c r="T109" s="79"/>
      <c r="U109" s="82" t="s">
        <v>480</v>
      </c>
      <c r="V109" s="82" t="s">
        <v>480</v>
      </c>
      <c r="W109" s="81">
        <v>43467.92493055556</v>
      </c>
      <c r="X109" s="82" t="s">
        <v>596</v>
      </c>
      <c r="Y109" s="79"/>
      <c r="Z109" s="79"/>
      <c r="AA109" s="85" t="s">
        <v>684</v>
      </c>
      <c r="AB109" s="79"/>
      <c r="AC109" s="79" t="b">
        <v>0</v>
      </c>
      <c r="AD109" s="79">
        <v>12</v>
      </c>
      <c r="AE109" s="85" t="s">
        <v>713</v>
      </c>
      <c r="AF109" s="79" t="b">
        <v>0</v>
      </c>
      <c r="AG109" s="79" t="s">
        <v>724</v>
      </c>
      <c r="AH109" s="79"/>
      <c r="AI109" s="85" t="s">
        <v>713</v>
      </c>
      <c r="AJ109" s="79" t="b">
        <v>0</v>
      </c>
      <c r="AK109" s="79">
        <v>2</v>
      </c>
      <c r="AL109" s="85" t="s">
        <v>713</v>
      </c>
      <c r="AM109" s="79" t="s">
        <v>727</v>
      </c>
      <c r="AN109" s="79" t="b">
        <v>0</v>
      </c>
      <c r="AO109" s="85" t="s">
        <v>684</v>
      </c>
      <c r="AP109" s="79" t="s">
        <v>737</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259</v>
      </c>
      <c r="B110" s="64" t="s">
        <v>290</v>
      </c>
      <c r="C110" s="65" t="s">
        <v>2107</v>
      </c>
      <c r="D110" s="66">
        <v>3</v>
      </c>
      <c r="E110" s="67" t="s">
        <v>132</v>
      </c>
      <c r="F110" s="68">
        <v>35</v>
      </c>
      <c r="G110" s="65"/>
      <c r="H110" s="69"/>
      <c r="I110" s="70"/>
      <c r="J110" s="70"/>
      <c r="K110" s="34" t="s">
        <v>65</v>
      </c>
      <c r="L110" s="77">
        <v>110</v>
      </c>
      <c r="M110" s="77"/>
      <c r="N110" s="72"/>
      <c r="O110" s="79" t="s">
        <v>298</v>
      </c>
      <c r="P110" s="81">
        <v>43472.89225694445</v>
      </c>
      <c r="Q110" s="79" t="s">
        <v>361</v>
      </c>
      <c r="R110" s="79"/>
      <c r="S110" s="79"/>
      <c r="T110" s="79"/>
      <c r="U110" s="79"/>
      <c r="V110" s="82" t="s">
        <v>530</v>
      </c>
      <c r="W110" s="81">
        <v>43472.89225694445</v>
      </c>
      <c r="X110" s="82" t="s">
        <v>597</v>
      </c>
      <c r="Y110" s="79"/>
      <c r="Z110" s="79"/>
      <c r="AA110" s="85" t="s">
        <v>685</v>
      </c>
      <c r="AB110" s="85" t="s">
        <v>684</v>
      </c>
      <c r="AC110" s="79" t="b">
        <v>0</v>
      </c>
      <c r="AD110" s="79">
        <v>0</v>
      </c>
      <c r="AE110" s="85" t="s">
        <v>722</v>
      </c>
      <c r="AF110" s="79" t="b">
        <v>0</v>
      </c>
      <c r="AG110" s="79" t="s">
        <v>725</v>
      </c>
      <c r="AH110" s="79"/>
      <c r="AI110" s="85" t="s">
        <v>713</v>
      </c>
      <c r="AJ110" s="79" t="b">
        <v>0</v>
      </c>
      <c r="AK110" s="79">
        <v>0</v>
      </c>
      <c r="AL110" s="85" t="s">
        <v>713</v>
      </c>
      <c r="AM110" s="79" t="s">
        <v>728</v>
      </c>
      <c r="AN110" s="79" t="b">
        <v>0</v>
      </c>
      <c r="AO110" s="85" t="s">
        <v>684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2</v>
      </c>
      <c r="BD110" s="48"/>
      <c r="BE110" s="49"/>
      <c r="BF110" s="48"/>
      <c r="BG110" s="49"/>
      <c r="BH110" s="48"/>
      <c r="BI110" s="49"/>
      <c r="BJ110" s="48"/>
      <c r="BK110" s="49"/>
      <c r="BL110" s="48"/>
    </row>
    <row r="111" spans="1:64" ht="15">
      <c r="A111" s="64" t="s">
        <v>260</v>
      </c>
      <c r="B111" s="64" t="s">
        <v>279</v>
      </c>
      <c r="C111" s="65" t="s">
        <v>2107</v>
      </c>
      <c r="D111" s="66">
        <v>3</v>
      </c>
      <c r="E111" s="67" t="s">
        <v>132</v>
      </c>
      <c r="F111" s="68">
        <v>35</v>
      </c>
      <c r="G111" s="65"/>
      <c r="H111" s="69"/>
      <c r="I111" s="70"/>
      <c r="J111" s="70"/>
      <c r="K111" s="34" t="s">
        <v>65</v>
      </c>
      <c r="L111" s="77">
        <v>111</v>
      </c>
      <c r="M111" s="77"/>
      <c r="N111" s="72"/>
      <c r="O111" s="79" t="s">
        <v>298</v>
      </c>
      <c r="P111" s="81">
        <v>43467.92493055556</v>
      </c>
      <c r="Q111" s="79" t="s">
        <v>360</v>
      </c>
      <c r="R111" s="79"/>
      <c r="S111" s="79"/>
      <c r="T111" s="79"/>
      <c r="U111" s="82" t="s">
        <v>480</v>
      </c>
      <c r="V111" s="82" t="s">
        <v>480</v>
      </c>
      <c r="W111" s="81">
        <v>43467.92493055556</v>
      </c>
      <c r="X111" s="82" t="s">
        <v>596</v>
      </c>
      <c r="Y111" s="79"/>
      <c r="Z111" s="79"/>
      <c r="AA111" s="85" t="s">
        <v>684</v>
      </c>
      <c r="AB111" s="79"/>
      <c r="AC111" s="79" t="b">
        <v>0</v>
      </c>
      <c r="AD111" s="79">
        <v>12</v>
      </c>
      <c r="AE111" s="85" t="s">
        <v>713</v>
      </c>
      <c r="AF111" s="79" t="b">
        <v>0</v>
      </c>
      <c r="AG111" s="79" t="s">
        <v>724</v>
      </c>
      <c r="AH111" s="79"/>
      <c r="AI111" s="85" t="s">
        <v>713</v>
      </c>
      <c r="AJ111" s="79" t="b">
        <v>0</v>
      </c>
      <c r="AK111" s="79">
        <v>2</v>
      </c>
      <c r="AL111" s="85" t="s">
        <v>713</v>
      </c>
      <c r="AM111" s="79" t="s">
        <v>727</v>
      </c>
      <c r="AN111" s="79" t="b">
        <v>0</v>
      </c>
      <c r="AO111" s="85" t="s">
        <v>684</v>
      </c>
      <c r="AP111" s="79" t="s">
        <v>737</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259</v>
      </c>
      <c r="B112" s="64" t="s">
        <v>279</v>
      </c>
      <c r="C112" s="65" t="s">
        <v>2107</v>
      </c>
      <c r="D112" s="66">
        <v>3</v>
      </c>
      <c r="E112" s="67" t="s">
        <v>132</v>
      </c>
      <c r="F112" s="68">
        <v>35</v>
      </c>
      <c r="G112" s="65"/>
      <c r="H112" s="69"/>
      <c r="I112" s="70"/>
      <c r="J112" s="70"/>
      <c r="K112" s="34" t="s">
        <v>65</v>
      </c>
      <c r="L112" s="77">
        <v>112</v>
      </c>
      <c r="M112" s="77"/>
      <c r="N112" s="72"/>
      <c r="O112" s="79" t="s">
        <v>298</v>
      </c>
      <c r="P112" s="81">
        <v>43472.89225694445</v>
      </c>
      <c r="Q112" s="79" t="s">
        <v>361</v>
      </c>
      <c r="R112" s="79"/>
      <c r="S112" s="79"/>
      <c r="T112" s="79"/>
      <c r="U112" s="79"/>
      <c r="V112" s="82" t="s">
        <v>530</v>
      </c>
      <c r="W112" s="81">
        <v>43472.89225694445</v>
      </c>
      <c r="X112" s="82" t="s">
        <v>597</v>
      </c>
      <c r="Y112" s="79"/>
      <c r="Z112" s="79"/>
      <c r="AA112" s="85" t="s">
        <v>685</v>
      </c>
      <c r="AB112" s="85" t="s">
        <v>684</v>
      </c>
      <c r="AC112" s="79" t="b">
        <v>0</v>
      </c>
      <c r="AD112" s="79">
        <v>0</v>
      </c>
      <c r="AE112" s="85" t="s">
        <v>722</v>
      </c>
      <c r="AF112" s="79" t="b">
        <v>0</v>
      </c>
      <c r="AG112" s="79" t="s">
        <v>725</v>
      </c>
      <c r="AH112" s="79"/>
      <c r="AI112" s="85" t="s">
        <v>713</v>
      </c>
      <c r="AJ112" s="79" t="b">
        <v>0</v>
      </c>
      <c r="AK112" s="79">
        <v>0</v>
      </c>
      <c r="AL112" s="85" t="s">
        <v>713</v>
      </c>
      <c r="AM112" s="79" t="s">
        <v>728</v>
      </c>
      <c r="AN112" s="79" t="b">
        <v>0</v>
      </c>
      <c r="AO112" s="85" t="s">
        <v>684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2</v>
      </c>
      <c r="BD112" s="48"/>
      <c r="BE112" s="49"/>
      <c r="BF112" s="48"/>
      <c r="BG112" s="49"/>
      <c r="BH112" s="48"/>
      <c r="BI112" s="49"/>
      <c r="BJ112" s="48"/>
      <c r="BK112" s="49"/>
      <c r="BL112" s="48"/>
    </row>
    <row r="113" spans="1:64" ht="15">
      <c r="A113" s="64" t="s">
        <v>260</v>
      </c>
      <c r="B113" s="64" t="s">
        <v>291</v>
      </c>
      <c r="C113" s="65" t="s">
        <v>2107</v>
      </c>
      <c r="D113" s="66">
        <v>3</v>
      </c>
      <c r="E113" s="67" t="s">
        <v>132</v>
      </c>
      <c r="F113" s="68">
        <v>35</v>
      </c>
      <c r="G113" s="65"/>
      <c r="H113" s="69"/>
      <c r="I113" s="70"/>
      <c r="J113" s="70"/>
      <c r="K113" s="34" t="s">
        <v>65</v>
      </c>
      <c r="L113" s="77">
        <v>113</v>
      </c>
      <c r="M113" s="77"/>
      <c r="N113" s="72"/>
      <c r="O113" s="79" t="s">
        <v>298</v>
      </c>
      <c r="P113" s="81">
        <v>43467.92493055556</v>
      </c>
      <c r="Q113" s="79" t="s">
        <v>360</v>
      </c>
      <c r="R113" s="79"/>
      <c r="S113" s="79"/>
      <c r="T113" s="79"/>
      <c r="U113" s="82" t="s">
        <v>480</v>
      </c>
      <c r="V113" s="82" t="s">
        <v>480</v>
      </c>
      <c r="W113" s="81">
        <v>43467.92493055556</v>
      </c>
      <c r="X113" s="82" t="s">
        <v>596</v>
      </c>
      <c r="Y113" s="79"/>
      <c r="Z113" s="79"/>
      <c r="AA113" s="85" t="s">
        <v>684</v>
      </c>
      <c r="AB113" s="79"/>
      <c r="AC113" s="79" t="b">
        <v>0</v>
      </c>
      <c r="AD113" s="79">
        <v>12</v>
      </c>
      <c r="AE113" s="85" t="s">
        <v>713</v>
      </c>
      <c r="AF113" s="79" t="b">
        <v>0</v>
      </c>
      <c r="AG113" s="79" t="s">
        <v>724</v>
      </c>
      <c r="AH113" s="79"/>
      <c r="AI113" s="85" t="s">
        <v>713</v>
      </c>
      <c r="AJ113" s="79" t="b">
        <v>0</v>
      </c>
      <c r="AK113" s="79">
        <v>2</v>
      </c>
      <c r="AL113" s="85" t="s">
        <v>713</v>
      </c>
      <c r="AM113" s="79" t="s">
        <v>727</v>
      </c>
      <c r="AN113" s="79" t="b">
        <v>0</v>
      </c>
      <c r="AO113" s="85" t="s">
        <v>684</v>
      </c>
      <c r="AP113" s="79" t="s">
        <v>737</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259</v>
      </c>
      <c r="B114" s="64" t="s">
        <v>291</v>
      </c>
      <c r="C114" s="65" t="s">
        <v>2107</v>
      </c>
      <c r="D114" s="66">
        <v>3</v>
      </c>
      <c r="E114" s="67" t="s">
        <v>132</v>
      </c>
      <c r="F114" s="68">
        <v>35</v>
      </c>
      <c r="G114" s="65"/>
      <c r="H114" s="69"/>
      <c r="I114" s="70"/>
      <c r="J114" s="70"/>
      <c r="K114" s="34" t="s">
        <v>65</v>
      </c>
      <c r="L114" s="77">
        <v>114</v>
      </c>
      <c r="M114" s="77"/>
      <c r="N114" s="72"/>
      <c r="O114" s="79" t="s">
        <v>298</v>
      </c>
      <c r="P114" s="81">
        <v>43472.89225694445</v>
      </c>
      <c r="Q114" s="79" t="s">
        <v>361</v>
      </c>
      <c r="R114" s="79"/>
      <c r="S114" s="79"/>
      <c r="T114" s="79"/>
      <c r="U114" s="79"/>
      <c r="V114" s="82" t="s">
        <v>530</v>
      </c>
      <c r="W114" s="81">
        <v>43472.89225694445</v>
      </c>
      <c r="X114" s="82" t="s">
        <v>597</v>
      </c>
      <c r="Y114" s="79"/>
      <c r="Z114" s="79"/>
      <c r="AA114" s="85" t="s">
        <v>685</v>
      </c>
      <c r="AB114" s="85" t="s">
        <v>684</v>
      </c>
      <c r="AC114" s="79" t="b">
        <v>0</v>
      </c>
      <c r="AD114" s="79">
        <v>0</v>
      </c>
      <c r="AE114" s="85" t="s">
        <v>722</v>
      </c>
      <c r="AF114" s="79" t="b">
        <v>0</v>
      </c>
      <c r="AG114" s="79" t="s">
        <v>725</v>
      </c>
      <c r="AH114" s="79"/>
      <c r="AI114" s="85" t="s">
        <v>713</v>
      </c>
      <c r="AJ114" s="79" t="b">
        <v>0</v>
      </c>
      <c r="AK114" s="79">
        <v>0</v>
      </c>
      <c r="AL114" s="85" t="s">
        <v>713</v>
      </c>
      <c r="AM114" s="79" t="s">
        <v>728</v>
      </c>
      <c r="AN114" s="79" t="b">
        <v>0</v>
      </c>
      <c r="AO114" s="85" t="s">
        <v>684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2</v>
      </c>
      <c r="BD114" s="48"/>
      <c r="BE114" s="49"/>
      <c r="BF114" s="48"/>
      <c r="BG114" s="49"/>
      <c r="BH114" s="48"/>
      <c r="BI114" s="49"/>
      <c r="BJ114" s="48"/>
      <c r="BK114" s="49"/>
      <c r="BL114" s="48"/>
    </row>
    <row r="115" spans="1:64" ht="15">
      <c r="A115" s="64" t="s">
        <v>260</v>
      </c>
      <c r="B115" s="64" t="s">
        <v>292</v>
      </c>
      <c r="C115" s="65" t="s">
        <v>2107</v>
      </c>
      <c r="D115" s="66">
        <v>3</v>
      </c>
      <c r="E115" s="67" t="s">
        <v>132</v>
      </c>
      <c r="F115" s="68">
        <v>35</v>
      </c>
      <c r="G115" s="65"/>
      <c r="H115" s="69"/>
      <c r="I115" s="70"/>
      <c r="J115" s="70"/>
      <c r="K115" s="34" t="s">
        <v>65</v>
      </c>
      <c r="L115" s="77">
        <v>115</v>
      </c>
      <c r="M115" s="77"/>
      <c r="N115" s="72"/>
      <c r="O115" s="79" t="s">
        <v>298</v>
      </c>
      <c r="P115" s="81">
        <v>43467.92493055556</v>
      </c>
      <c r="Q115" s="79" t="s">
        <v>360</v>
      </c>
      <c r="R115" s="79"/>
      <c r="S115" s="79"/>
      <c r="T115" s="79"/>
      <c r="U115" s="82" t="s">
        <v>480</v>
      </c>
      <c r="V115" s="82" t="s">
        <v>480</v>
      </c>
      <c r="W115" s="81">
        <v>43467.92493055556</v>
      </c>
      <c r="X115" s="82" t="s">
        <v>596</v>
      </c>
      <c r="Y115" s="79"/>
      <c r="Z115" s="79"/>
      <c r="AA115" s="85" t="s">
        <v>684</v>
      </c>
      <c r="AB115" s="79"/>
      <c r="AC115" s="79" t="b">
        <v>0</v>
      </c>
      <c r="AD115" s="79">
        <v>12</v>
      </c>
      <c r="AE115" s="85" t="s">
        <v>713</v>
      </c>
      <c r="AF115" s="79" t="b">
        <v>0</v>
      </c>
      <c r="AG115" s="79" t="s">
        <v>724</v>
      </c>
      <c r="AH115" s="79"/>
      <c r="AI115" s="85" t="s">
        <v>713</v>
      </c>
      <c r="AJ115" s="79" t="b">
        <v>0</v>
      </c>
      <c r="AK115" s="79">
        <v>2</v>
      </c>
      <c r="AL115" s="85" t="s">
        <v>713</v>
      </c>
      <c r="AM115" s="79" t="s">
        <v>727</v>
      </c>
      <c r="AN115" s="79" t="b">
        <v>0</v>
      </c>
      <c r="AO115" s="85" t="s">
        <v>684</v>
      </c>
      <c r="AP115" s="79" t="s">
        <v>737</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20</v>
      </c>
      <c r="BK115" s="49">
        <v>100</v>
      </c>
      <c r="BL115" s="48">
        <v>20</v>
      </c>
    </row>
    <row r="116" spans="1:64" ht="15">
      <c r="A116" s="64" t="s">
        <v>259</v>
      </c>
      <c r="B116" s="64" t="s">
        <v>292</v>
      </c>
      <c r="C116" s="65" t="s">
        <v>2107</v>
      </c>
      <c r="D116" s="66">
        <v>3</v>
      </c>
      <c r="E116" s="67" t="s">
        <v>132</v>
      </c>
      <c r="F116" s="68">
        <v>35</v>
      </c>
      <c r="G116" s="65"/>
      <c r="H116" s="69"/>
      <c r="I116" s="70"/>
      <c r="J116" s="70"/>
      <c r="K116" s="34" t="s">
        <v>65</v>
      </c>
      <c r="L116" s="77">
        <v>116</v>
      </c>
      <c r="M116" s="77"/>
      <c r="N116" s="72"/>
      <c r="O116" s="79" t="s">
        <v>298</v>
      </c>
      <c r="P116" s="81">
        <v>43472.89225694445</v>
      </c>
      <c r="Q116" s="79" t="s">
        <v>361</v>
      </c>
      <c r="R116" s="79"/>
      <c r="S116" s="79"/>
      <c r="T116" s="79"/>
      <c r="U116" s="79"/>
      <c r="V116" s="82" t="s">
        <v>530</v>
      </c>
      <c r="W116" s="81">
        <v>43472.89225694445</v>
      </c>
      <c r="X116" s="82" t="s">
        <v>597</v>
      </c>
      <c r="Y116" s="79"/>
      <c r="Z116" s="79"/>
      <c r="AA116" s="85" t="s">
        <v>685</v>
      </c>
      <c r="AB116" s="85" t="s">
        <v>684</v>
      </c>
      <c r="AC116" s="79" t="b">
        <v>0</v>
      </c>
      <c r="AD116" s="79">
        <v>0</v>
      </c>
      <c r="AE116" s="85" t="s">
        <v>722</v>
      </c>
      <c r="AF116" s="79" t="b">
        <v>0</v>
      </c>
      <c r="AG116" s="79" t="s">
        <v>725</v>
      </c>
      <c r="AH116" s="79"/>
      <c r="AI116" s="85" t="s">
        <v>713</v>
      </c>
      <c r="AJ116" s="79" t="b">
        <v>0</v>
      </c>
      <c r="AK116" s="79">
        <v>0</v>
      </c>
      <c r="AL116" s="85" t="s">
        <v>713</v>
      </c>
      <c r="AM116" s="79" t="s">
        <v>728</v>
      </c>
      <c r="AN116" s="79" t="b">
        <v>0</v>
      </c>
      <c r="AO116" s="85" t="s">
        <v>684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2</v>
      </c>
      <c r="BD116" s="48">
        <v>0</v>
      </c>
      <c r="BE116" s="49">
        <v>0</v>
      </c>
      <c r="BF116" s="48">
        <v>0</v>
      </c>
      <c r="BG116" s="49">
        <v>0</v>
      </c>
      <c r="BH116" s="48">
        <v>0</v>
      </c>
      <c r="BI116" s="49">
        <v>0</v>
      </c>
      <c r="BJ116" s="48">
        <v>19</v>
      </c>
      <c r="BK116" s="49">
        <v>100</v>
      </c>
      <c r="BL116" s="48">
        <v>19</v>
      </c>
    </row>
    <row r="117" spans="1:64" ht="15">
      <c r="A117" s="64" t="s">
        <v>260</v>
      </c>
      <c r="B117" s="64" t="s">
        <v>265</v>
      </c>
      <c r="C117" s="65" t="s">
        <v>2107</v>
      </c>
      <c r="D117" s="66">
        <v>3</v>
      </c>
      <c r="E117" s="67" t="s">
        <v>132</v>
      </c>
      <c r="F117" s="68">
        <v>35</v>
      </c>
      <c r="G117" s="65"/>
      <c r="H117" s="69"/>
      <c r="I117" s="70"/>
      <c r="J117" s="70"/>
      <c r="K117" s="34" t="s">
        <v>65</v>
      </c>
      <c r="L117" s="77">
        <v>117</v>
      </c>
      <c r="M117" s="77"/>
      <c r="N117" s="72"/>
      <c r="O117" s="79" t="s">
        <v>298</v>
      </c>
      <c r="P117" s="81">
        <v>43467.92493055556</v>
      </c>
      <c r="Q117" s="79" t="s">
        <v>360</v>
      </c>
      <c r="R117" s="79"/>
      <c r="S117" s="79"/>
      <c r="T117" s="79"/>
      <c r="U117" s="82" t="s">
        <v>480</v>
      </c>
      <c r="V117" s="82" t="s">
        <v>480</v>
      </c>
      <c r="W117" s="81">
        <v>43467.92493055556</v>
      </c>
      <c r="X117" s="82" t="s">
        <v>596</v>
      </c>
      <c r="Y117" s="79"/>
      <c r="Z117" s="79"/>
      <c r="AA117" s="85" t="s">
        <v>684</v>
      </c>
      <c r="AB117" s="79"/>
      <c r="AC117" s="79" t="b">
        <v>0</v>
      </c>
      <c r="AD117" s="79">
        <v>12</v>
      </c>
      <c r="AE117" s="85" t="s">
        <v>713</v>
      </c>
      <c r="AF117" s="79" t="b">
        <v>0</v>
      </c>
      <c r="AG117" s="79" t="s">
        <v>724</v>
      </c>
      <c r="AH117" s="79"/>
      <c r="AI117" s="85" t="s">
        <v>713</v>
      </c>
      <c r="AJ117" s="79" t="b">
        <v>0</v>
      </c>
      <c r="AK117" s="79">
        <v>2</v>
      </c>
      <c r="AL117" s="85" t="s">
        <v>713</v>
      </c>
      <c r="AM117" s="79" t="s">
        <v>727</v>
      </c>
      <c r="AN117" s="79" t="b">
        <v>0</v>
      </c>
      <c r="AO117" s="85" t="s">
        <v>684</v>
      </c>
      <c r="AP117" s="79" t="s">
        <v>737</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259</v>
      </c>
      <c r="B118" s="64" t="s">
        <v>265</v>
      </c>
      <c r="C118" s="65" t="s">
        <v>2107</v>
      </c>
      <c r="D118" s="66">
        <v>3</v>
      </c>
      <c r="E118" s="67" t="s">
        <v>132</v>
      </c>
      <c r="F118" s="68">
        <v>35</v>
      </c>
      <c r="G118" s="65"/>
      <c r="H118" s="69"/>
      <c r="I118" s="70"/>
      <c r="J118" s="70"/>
      <c r="K118" s="34" t="s">
        <v>65</v>
      </c>
      <c r="L118" s="77">
        <v>118</v>
      </c>
      <c r="M118" s="77"/>
      <c r="N118" s="72"/>
      <c r="O118" s="79" t="s">
        <v>298</v>
      </c>
      <c r="P118" s="81">
        <v>43472.89225694445</v>
      </c>
      <c r="Q118" s="79" t="s">
        <v>361</v>
      </c>
      <c r="R118" s="79"/>
      <c r="S118" s="79"/>
      <c r="T118" s="79"/>
      <c r="U118" s="79"/>
      <c r="V118" s="82" t="s">
        <v>530</v>
      </c>
      <c r="W118" s="81">
        <v>43472.89225694445</v>
      </c>
      <c r="X118" s="82" t="s">
        <v>597</v>
      </c>
      <c r="Y118" s="79"/>
      <c r="Z118" s="79"/>
      <c r="AA118" s="85" t="s">
        <v>685</v>
      </c>
      <c r="AB118" s="85" t="s">
        <v>684</v>
      </c>
      <c r="AC118" s="79" t="b">
        <v>0</v>
      </c>
      <c r="AD118" s="79">
        <v>0</v>
      </c>
      <c r="AE118" s="85" t="s">
        <v>722</v>
      </c>
      <c r="AF118" s="79" t="b">
        <v>0</v>
      </c>
      <c r="AG118" s="79" t="s">
        <v>725</v>
      </c>
      <c r="AH118" s="79"/>
      <c r="AI118" s="85" t="s">
        <v>713</v>
      </c>
      <c r="AJ118" s="79" t="b">
        <v>0</v>
      </c>
      <c r="AK118" s="79">
        <v>0</v>
      </c>
      <c r="AL118" s="85" t="s">
        <v>713</v>
      </c>
      <c r="AM118" s="79" t="s">
        <v>728</v>
      </c>
      <c r="AN118" s="79" t="b">
        <v>0</v>
      </c>
      <c r="AO118" s="85" t="s">
        <v>684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2</v>
      </c>
      <c r="BD118" s="48"/>
      <c r="BE118" s="49"/>
      <c r="BF118" s="48"/>
      <c r="BG118" s="49"/>
      <c r="BH118" s="48"/>
      <c r="BI118" s="49"/>
      <c r="BJ118" s="48"/>
      <c r="BK118" s="49"/>
      <c r="BL118" s="48"/>
    </row>
    <row r="119" spans="1:64" ht="15">
      <c r="A119" s="64" t="s">
        <v>260</v>
      </c>
      <c r="B119" s="64" t="s">
        <v>266</v>
      </c>
      <c r="C119" s="65" t="s">
        <v>2107</v>
      </c>
      <c r="D119" s="66">
        <v>3</v>
      </c>
      <c r="E119" s="67" t="s">
        <v>132</v>
      </c>
      <c r="F119" s="68">
        <v>35</v>
      </c>
      <c r="G119" s="65"/>
      <c r="H119" s="69"/>
      <c r="I119" s="70"/>
      <c r="J119" s="70"/>
      <c r="K119" s="34" t="s">
        <v>65</v>
      </c>
      <c r="L119" s="77">
        <v>119</v>
      </c>
      <c r="M119" s="77"/>
      <c r="N119" s="72"/>
      <c r="O119" s="79" t="s">
        <v>298</v>
      </c>
      <c r="P119" s="81">
        <v>43467.92493055556</v>
      </c>
      <c r="Q119" s="79" t="s">
        <v>360</v>
      </c>
      <c r="R119" s="79"/>
      <c r="S119" s="79"/>
      <c r="T119" s="79"/>
      <c r="U119" s="82" t="s">
        <v>480</v>
      </c>
      <c r="V119" s="82" t="s">
        <v>480</v>
      </c>
      <c r="W119" s="81">
        <v>43467.92493055556</v>
      </c>
      <c r="X119" s="82" t="s">
        <v>596</v>
      </c>
      <c r="Y119" s="79"/>
      <c r="Z119" s="79"/>
      <c r="AA119" s="85" t="s">
        <v>684</v>
      </c>
      <c r="AB119" s="79"/>
      <c r="AC119" s="79" t="b">
        <v>0</v>
      </c>
      <c r="AD119" s="79">
        <v>12</v>
      </c>
      <c r="AE119" s="85" t="s">
        <v>713</v>
      </c>
      <c r="AF119" s="79" t="b">
        <v>0</v>
      </c>
      <c r="AG119" s="79" t="s">
        <v>724</v>
      </c>
      <c r="AH119" s="79"/>
      <c r="AI119" s="85" t="s">
        <v>713</v>
      </c>
      <c r="AJ119" s="79" t="b">
        <v>0</v>
      </c>
      <c r="AK119" s="79">
        <v>2</v>
      </c>
      <c r="AL119" s="85" t="s">
        <v>713</v>
      </c>
      <c r="AM119" s="79" t="s">
        <v>727</v>
      </c>
      <c r="AN119" s="79" t="b">
        <v>0</v>
      </c>
      <c r="AO119" s="85" t="s">
        <v>684</v>
      </c>
      <c r="AP119" s="79" t="s">
        <v>737</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259</v>
      </c>
      <c r="B120" s="64" t="s">
        <v>266</v>
      </c>
      <c r="C120" s="65" t="s">
        <v>2107</v>
      </c>
      <c r="D120" s="66">
        <v>3</v>
      </c>
      <c r="E120" s="67" t="s">
        <v>132</v>
      </c>
      <c r="F120" s="68">
        <v>35</v>
      </c>
      <c r="G120" s="65"/>
      <c r="H120" s="69"/>
      <c r="I120" s="70"/>
      <c r="J120" s="70"/>
      <c r="K120" s="34" t="s">
        <v>65</v>
      </c>
      <c r="L120" s="77">
        <v>120</v>
      </c>
      <c r="M120" s="77"/>
      <c r="N120" s="72"/>
      <c r="O120" s="79" t="s">
        <v>298</v>
      </c>
      <c r="P120" s="81">
        <v>43472.89225694445</v>
      </c>
      <c r="Q120" s="79" t="s">
        <v>361</v>
      </c>
      <c r="R120" s="79"/>
      <c r="S120" s="79"/>
      <c r="T120" s="79"/>
      <c r="U120" s="79"/>
      <c r="V120" s="82" t="s">
        <v>530</v>
      </c>
      <c r="W120" s="81">
        <v>43472.89225694445</v>
      </c>
      <c r="X120" s="82" t="s">
        <v>597</v>
      </c>
      <c r="Y120" s="79"/>
      <c r="Z120" s="79"/>
      <c r="AA120" s="85" t="s">
        <v>685</v>
      </c>
      <c r="AB120" s="85" t="s">
        <v>684</v>
      </c>
      <c r="AC120" s="79" t="b">
        <v>0</v>
      </c>
      <c r="AD120" s="79">
        <v>0</v>
      </c>
      <c r="AE120" s="85" t="s">
        <v>722</v>
      </c>
      <c r="AF120" s="79" t="b">
        <v>0</v>
      </c>
      <c r="AG120" s="79" t="s">
        <v>725</v>
      </c>
      <c r="AH120" s="79"/>
      <c r="AI120" s="85" t="s">
        <v>713</v>
      </c>
      <c r="AJ120" s="79" t="b">
        <v>0</v>
      </c>
      <c r="AK120" s="79">
        <v>0</v>
      </c>
      <c r="AL120" s="85" t="s">
        <v>713</v>
      </c>
      <c r="AM120" s="79" t="s">
        <v>728</v>
      </c>
      <c r="AN120" s="79" t="b">
        <v>0</v>
      </c>
      <c r="AO120" s="85" t="s">
        <v>684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2</v>
      </c>
      <c r="BD120" s="48"/>
      <c r="BE120" s="49"/>
      <c r="BF120" s="48"/>
      <c r="BG120" s="49"/>
      <c r="BH120" s="48"/>
      <c r="BI120" s="49"/>
      <c r="BJ120" s="48"/>
      <c r="BK120" s="49"/>
      <c r="BL120" s="48"/>
    </row>
    <row r="121" spans="1:64" ht="15">
      <c r="A121" s="64" t="s">
        <v>260</v>
      </c>
      <c r="B121" s="64" t="s">
        <v>267</v>
      </c>
      <c r="C121" s="65" t="s">
        <v>2107</v>
      </c>
      <c r="D121" s="66">
        <v>3</v>
      </c>
      <c r="E121" s="67" t="s">
        <v>132</v>
      </c>
      <c r="F121" s="68">
        <v>35</v>
      </c>
      <c r="G121" s="65"/>
      <c r="H121" s="69"/>
      <c r="I121" s="70"/>
      <c r="J121" s="70"/>
      <c r="K121" s="34" t="s">
        <v>65</v>
      </c>
      <c r="L121" s="77">
        <v>121</v>
      </c>
      <c r="M121" s="77"/>
      <c r="N121" s="72"/>
      <c r="O121" s="79" t="s">
        <v>298</v>
      </c>
      <c r="P121" s="81">
        <v>43467.92493055556</v>
      </c>
      <c r="Q121" s="79" t="s">
        <v>360</v>
      </c>
      <c r="R121" s="79"/>
      <c r="S121" s="79"/>
      <c r="T121" s="79"/>
      <c r="U121" s="82" t="s">
        <v>480</v>
      </c>
      <c r="V121" s="82" t="s">
        <v>480</v>
      </c>
      <c r="W121" s="81">
        <v>43467.92493055556</v>
      </c>
      <c r="X121" s="82" t="s">
        <v>596</v>
      </c>
      <c r="Y121" s="79"/>
      <c r="Z121" s="79"/>
      <c r="AA121" s="85" t="s">
        <v>684</v>
      </c>
      <c r="AB121" s="79"/>
      <c r="AC121" s="79" t="b">
        <v>0</v>
      </c>
      <c r="AD121" s="79">
        <v>12</v>
      </c>
      <c r="AE121" s="85" t="s">
        <v>713</v>
      </c>
      <c r="AF121" s="79" t="b">
        <v>0</v>
      </c>
      <c r="AG121" s="79" t="s">
        <v>724</v>
      </c>
      <c r="AH121" s="79"/>
      <c r="AI121" s="85" t="s">
        <v>713</v>
      </c>
      <c r="AJ121" s="79" t="b">
        <v>0</v>
      </c>
      <c r="AK121" s="79">
        <v>2</v>
      </c>
      <c r="AL121" s="85" t="s">
        <v>713</v>
      </c>
      <c r="AM121" s="79" t="s">
        <v>727</v>
      </c>
      <c r="AN121" s="79" t="b">
        <v>0</v>
      </c>
      <c r="AO121" s="85" t="s">
        <v>684</v>
      </c>
      <c r="AP121" s="79" t="s">
        <v>737</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259</v>
      </c>
      <c r="B122" s="64" t="s">
        <v>267</v>
      </c>
      <c r="C122" s="65" t="s">
        <v>2107</v>
      </c>
      <c r="D122" s="66">
        <v>3</v>
      </c>
      <c r="E122" s="67" t="s">
        <v>132</v>
      </c>
      <c r="F122" s="68">
        <v>35</v>
      </c>
      <c r="G122" s="65"/>
      <c r="H122" s="69"/>
      <c r="I122" s="70"/>
      <c r="J122" s="70"/>
      <c r="K122" s="34" t="s">
        <v>65</v>
      </c>
      <c r="L122" s="77">
        <v>122</v>
      </c>
      <c r="M122" s="77"/>
      <c r="N122" s="72"/>
      <c r="O122" s="79" t="s">
        <v>298</v>
      </c>
      <c r="P122" s="81">
        <v>43472.89225694445</v>
      </c>
      <c r="Q122" s="79" t="s">
        <v>361</v>
      </c>
      <c r="R122" s="79"/>
      <c r="S122" s="79"/>
      <c r="T122" s="79"/>
      <c r="U122" s="79"/>
      <c r="V122" s="82" t="s">
        <v>530</v>
      </c>
      <c r="W122" s="81">
        <v>43472.89225694445</v>
      </c>
      <c r="X122" s="82" t="s">
        <v>597</v>
      </c>
      <c r="Y122" s="79"/>
      <c r="Z122" s="79"/>
      <c r="AA122" s="85" t="s">
        <v>685</v>
      </c>
      <c r="AB122" s="85" t="s">
        <v>684</v>
      </c>
      <c r="AC122" s="79" t="b">
        <v>0</v>
      </c>
      <c r="AD122" s="79">
        <v>0</v>
      </c>
      <c r="AE122" s="85" t="s">
        <v>722</v>
      </c>
      <c r="AF122" s="79" t="b">
        <v>0</v>
      </c>
      <c r="AG122" s="79" t="s">
        <v>725</v>
      </c>
      <c r="AH122" s="79"/>
      <c r="AI122" s="85" t="s">
        <v>713</v>
      </c>
      <c r="AJ122" s="79" t="b">
        <v>0</v>
      </c>
      <c r="AK122" s="79">
        <v>0</v>
      </c>
      <c r="AL122" s="85" t="s">
        <v>713</v>
      </c>
      <c r="AM122" s="79" t="s">
        <v>728</v>
      </c>
      <c r="AN122" s="79" t="b">
        <v>0</v>
      </c>
      <c r="AO122" s="85" t="s">
        <v>684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2</v>
      </c>
      <c r="BD122" s="48"/>
      <c r="BE122" s="49"/>
      <c r="BF122" s="48"/>
      <c r="BG122" s="49"/>
      <c r="BH122" s="48"/>
      <c r="BI122" s="49"/>
      <c r="BJ122" s="48"/>
      <c r="BK122" s="49"/>
      <c r="BL122" s="48"/>
    </row>
    <row r="123" spans="1:64" ht="15">
      <c r="A123" s="64" t="s">
        <v>260</v>
      </c>
      <c r="B123" s="64" t="s">
        <v>268</v>
      </c>
      <c r="C123" s="65" t="s">
        <v>2107</v>
      </c>
      <c r="D123" s="66">
        <v>3</v>
      </c>
      <c r="E123" s="67" t="s">
        <v>132</v>
      </c>
      <c r="F123" s="68">
        <v>35</v>
      </c>
      <c r="G123" s="65"/>
      <c r="H123" s="69"/>
      <c r="I123" s="70"/>
      <c r="J123" s="70"/>
      <c r="K123" s="34" t="s">
        <v>65</v>
      </c>
      <c r="L123" s="77">
        <v>123</v>
      </c>
      <c r="M123" s="77"/>
      <c r="N123" s="72"/>
      <c r="O123" s="79" t="s">
        <v>298</v>
      </c>
      <c r="P123" s="81">
        <v>43467.92493055556</v>
      </c>
      <c r="Q123" s="79" t="s">
        <v>360</v>
      </c>
      <c r="R123" s="79"/>
      <c r="S123" s="79"/>
      <c r="T123" s="79"/>
      <c r="U123" s="82" t="s">
        <v>480</v>
      </c>
      <c r="V123" s="82" t="s">
        <v>480</v>
      </c>
      <c r="W123" s="81">
        <v>43467.92493055556</v>
      </c>
      <c r="X123" s="82" t="s">
        <v>596</v>
      </c>
      <c r="Y123" s="79"/>
      <c r="Z123" s="79"/>
      <c r="AA123" s="85" t="s">
        <v>684</v>
      </c>
      <c r="AB123" s="79"/>
      <c r="AC123" s="79" t="b">
        <v>0</v>
      </c>
      <c r="AD123" s="79">
        <v>12</v>
      </c>
      <c r="AE123" s="85" t="s">
        <v>713</v>
      </c>
      <c r="AF123" s="79" t="b">
        <v>0</v>
      </c>
      <c r="AG123" s="79" t="s">
        <v>724</v>
      </c>
      <c r="AH123" s="79"/>
      <c r="AI123" s="85" t="s">
        <v>713</v>
      </c>
      <c r="AJ123" s="79" t="b">
        <v>0</v>
      </c>
      <c r="AK123" s="79">
        <v>2</v>
      </c>
      <c r="AL123" s="85" t="s">
        <v>713</v>
      </c>
      <c r="AM123" s="79" t="s">
        <v>727</v>
      </c>
      <c r="AN123" s="79" t="b">
        <v>0</v>
      </c>
      <c r="AO123" s="85" t="s">
        <v>684</v>
      </c>
      <c r="AP123" s="79" t="s">
        <v>737</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259</v>
      </c>
      <c r="B124" s="64" t="s">
        <v>268</v>
      </c>
      <c r="C124" s="65" t="s">
        <v>2107</v>
      </c>
      <c r="D124" s="66">
        <v>3</v>
      </c>
      <c r="E124" s="67" t="s">
        <v>132</v>
      </c>
      <c r="F124" s="68">
        <v>35</v>
      </c>
      <c r="G124" s="65"/>
      <c r="H124" s="69"/>
      <c r="I124" s="70"/>
      <c r="J124" s="70"/>
      <c r="K124" s="34" t="s">
        <v>65</v>
      </c>
      <c r="L124" s="77">
        <v>124</v>
      </c>
      <c r="M124" s="77"/>
      <c r="N124" s="72"/>
      <c r="O124" s="79" t="s">
        <v>298</v>
      </c>
      <c r="P124" s="81">
        <v>43472.89225694445</v>
      </c>
      <c r="Q124" s="79" t="s">
        <v>361</v>
      </c>
      <c r="R124" s="79"/>
      <c r="S124" s="79"/>
      <c r="T124" s="79"/>
      <c r="U124" s="79"/>
      <c r="V124" s="82" t="s">
        <v>530</v>
      </c>
      <c r="W124" s="81">
        <v>43472.89225694445</v>
      </c>
      <c r="X124" s="82" t="s">
        <v>597</v>
      </c>
      <c r="Y124" s="79"/>
      <c r="Z124" s="79"/>
      <c r="AA124" s="85" t="s">
        <v>685</v>
      </c>
      <c r="AB124" s="85" t="s">
        <v>684</v>
      </c>
      <c r="AC124" s="79" t="b">
        <v>0</v>
      </c>
      <c r="AD124" s="79">
        <v>0</v>
      </c>
      <c r="AE124" s="85" t="s">
        <v>722</v>
      </c>
      <c r="AF124" s="79" t="b">
        <v>0</v>
      </c>
      <c r="AG124" s="79" t="s">
        <v>725</v>
      </c>
      <c r="AH124" s="79"/>
      <c r="AI124" s="85" t="s">
        <v>713</v>
      </c>
      <c r="AJ124" s="79" t="b">
        <v>0</v>
      </c>
      <c r="AK124" s="79">
        <v>0</v>
      </c>
      <c r="AL124" s="85" t="s">
        <v>713</v>
      </c>
      <c r="AM124" s="79" t="s">
        <v>728</v>
      </c>
      <c r="AN124" s="79" t="b">
        <v>0</v>
      </c>
      <c r="AO124" s="85" t="s">
        <v>684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2</v>
      </c>
      <c r="BD124" s="48"/>
      <c r="BE124" s="49"/>
      <c r="BF124" s="48"/>
      <c r="BG124" s="49"/>
      <c r="BH124" s="48"/>
      <c r="BI124" s="49"/>
      <c r="BJ124" s="48"/>
      <c r="BK124" s="49"/>
      <c r="BL124" s="48"/>
    </row>
    <row r="125" spans="1:64" ht="15">
      <c r="A125" s="64" t="s">
        <v>260</v>
      </c>
      <c r="B125" s="64" t="s">
        <v>269</v>
      </c>
      <c r="C125" s="65" t="s">
        <v>2107</v>
      </c>
      <c r="D125" s="66">
        <v>3</v>
      </c>
      <c r="E125" s="67" t="s">
        <v>132</v>
      </c>
      <c r="F125" s="68">
        <v>35</v>
      </c>
      <c r="G125" s="65"/>
      <c r="H125" s="69"/>
      <c r="I125" s="70"/>
      <c r="J125" s="70"/>
      <c r="K125" s="34" t="s">
        <v>65</v>
      </c>
      <c r="L125" s="77">
        <v>125</v>
      </c>
      <c r="M125" s="77"/>
      <c r="N125" s="72"/>
      <c r="O125" s="79" t="s">
        <v>298</v>
      </c>
      <c r="P125" s="81">
        <v>43467.92493055556</v>
      </c>
      <c r="Q125" s="79" t="s">
        <v>360</v>
      </c>
      <c r="R125" s="79"/>
      <c r="S125" s="79"/>
      <c r="T125" s="79"/>
      <c r="U125" s="82" t="s">
        <v>480</v>
      </c>
      <c r="V125" s="82" t="s">
        <v>480</v>
      </c>
      <c r="W125" s="81">
        <v>43467.92493055556</v>
      </c>
      <c r="X125" s="82" t="s">
        <v>596</v>
      </c>
      <c r="Y125" s="79"/>
      <c r="Z125" s="79"/>
      <c r="AA125" s="85" t="s">
        <v>684</v>
      </c>
      <c r="AB125" s="79"/>
      <c r="AC125" s="79" t="b">
        <v>0</v>
      </c>
      <c r="AD125" s="79">
        <v>12</v>
      </c>
      <c r="AE125" s="85" t="s">
        <v>713</v>
      </c>
      <c r="AF125" s="79" t="b">
        <v>0</v>
      </c>
      <c r="AG125" s="79" t="s">
        <v>724</v>
      </c>
      <c r="AH125" s="79"/>
      <c r="AI125" s="85" t="s">
        <v>713</v>
      </c>
      <c r="AJ125" s="79" t="b">
        <v>0</v>
      </c>
      <c r="AK125" s="79">
        <v>2</v>
      </c>
      <c r="AL125" s="85" t="s">
        <v>713</v>
      </c>
      <c r="AM125" s="79" t="s">
        <v>727</v>
      </c>
      <c r="AN125" s="79" t="b">
        <v>0</v>
      </c>
      <c r="AO125" s="85" t="s">
        <v>684</v>
      </c>
      <c r="AP125" s="79" t="s">
        <v>737</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259</v>
      </c>
      <c r="B126" s="64" t="s">
        <v>269</v>
      </c>
      <c r="C126" s="65" t="s">
        <v>2107</v>
      </c>
      <c r="D126" s="66">
        <v>3</v>
      </c>
      <c r="E126" s="67" t="s">
        <v>132</v>
      </c>
      <c r="F126" s="68">
        <v>35</v>
      </c>
      <c r="G126" s="65"/>
      <c r="H126" s="69"/>
      <c r="I126" s="70"/>
      <c r="J126" s="70"/>
      <c r="K126" s="34" t="s">
        <v>65</v>
      </c>
      <c r="L126" s="77">
        <v>126</v>
      </c>
      <c r="M126" s="77"/>
      <c r="N126" s="72"/>
      <c r="O126" s="79" t="s">
        <v>298</v>
      </c>
      <c r="P126" s="81">
        <v>43472.89225694445</v>
      </c>
      <c r="Q126" s="79" t="s">
        <v>361</v>
      </c>
      <c r="R126" s="79"/>
      <c r="S126" s="79"/>
      <c r="T126" s="79"/>
      <c r="U126" s="79"/>
      <c r="V126" s="82" t="s">
        <v>530</v>
      </c>
      <c r="W126" s="81">
        <v>43472.89225694445</v>
      </c>
      <c r="X126" s="82" t="s">
        <v>597</v>
      </c>
      <c r="Y126" s="79"/>
      <c r="Z126" s="79"/>
      <c r="AA126" s="85" t="s">
        <v>685</v>
      </c>
      <c r="AB126" s="85" t="s">
        <v>684</v>
      </c>
      <c r="AC126" s="79" t="b">
        <v>0</v>
      </c>
      <c r="AD126" s="79">
        <v>0</v>
      </c>
      <c r="AE126" s="85" t="s">
        <v>722</v>
      </c>
      <c r="AF126" s="79" t="b">
        <v>0</v>
      </c>
      <c r="AG126" s="79" t="s">
        <v>725</v>
      </c>
      <c r="AH126" s="79"/>
      <c r="AI126" s="85" t="s">
        <v>713</v>
      </c>
      <c r="AJ126" s="79" t="b">
        <v>0</v>
      </c>
      <c r="AK126" s="79">
        <v>0</v>
      </c>
      <c r="AL126" s="85" t="s">
        <v>713</v>
      </c>
      <c r="AM126" s="79" t="s">
        <v>728</v>
      </c>
      <c r="AN126" s="79" t="b">
        <v>0</v>
      </c>
      <c r="AO126" s="85" t="s">
        <v>684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2</v>
      </c>
      <c r="BD126" s="48"/>
      <c r="BE126" s="49"/>
      <c r="BF126" s="48"/>
      <c r="BG126" s="49"/>
      <c r="BH126" s="48"/>
      <c r="BI126" s="49"/>
      <c r="BJ126" s="48"/>
      <c r="BK126" s="49"/>
      <c r="BL126" s="48"/>
    </row>
    <row r="127" spans="1:64" ht="15">
      <c r="A127" s="64" t="s">
        <v>260</v>
      </c>
      <c r="B127" s="64" t="s">
        <v>259</v>
      </c>
      <c r="C127" s="65" t="s">
        <v>2107</v>
      </c>
      <c r="D127" s="66">
        <v>3</v>
      </c>
      <c r="E127" s="67" t="s">
        <v>132</v>
      </c>
      <c r="F127" s="68">
        <v>35</v>
      </c>
      <c r="G127" s="65"/>
      <c r="H127" s="69"/>
      <c r="I127" s="70"/>
      <c r="J127" s="70"/>
      <c r="K127" s="34" t="s">
        <v>66</v>
      </c>
      <c r="L127" s="77">
        <v>127</v>
      </c>
      <c r="M127" s="77"/>
      <c r="N127" s="72"/>
      <c r="O127" s="79" t="s">
        <v>298</v>
      </c>
      <c r="P127" s="81">
        <v>43467.92493055556</v>
      </c>
      <c r="Q127" s="79" t="s">
        <v>360</v>
      </c>
      <c r="R127" s="79"/>
      <c r="S127" s="79"/>
      <c r="T127" s="79"/>
      <c r="U127" s="82" t="s">
        <v>480</v>
      </c>
      <c r="V127" s="82" t="s">
        <v>480</v>
      </c>
      <c r="W127" s="81">
        <v>43467.92493055556</v>
      </c>
      <c r="X127" s="82" t="s">
        <v>596</v>
      </c>
      <c r="Y127" s="79"/>
      <c r="Z127" s="79"/>
      <c r="AA127" s="85" t="s">
        <v>684</v>
      </c>
      <c r="AB127" s="79"/>
      <c r="AC127" s="79" t="b">
        <v>0</v>
      </c>
      <c r="AD127" s="79">
        <v>12</v>
      </c>
      <c r="AE127" s="85" t="s">
        <v>713</v>
      </c>
      <c r="AF127" s="79" t="b">
        <v>0</v>
      </c>
      <c r="AG127" s="79" t="s">
        <v>724</v>
      </c>
      <c r="AH127" s="79"/>
      <c r="AI127" s="85" t="s">
        <v>713</v>
      </c>
      <c r="AJ127" s="79" t="b">
        <v>0</v>
      </c>
      <c r="AK127" s="79">
        <v>2</v>
      </c>
      <c r="AL127" s="85" t="s">
        <v>713</v>
      </c>
      <c r="AM127" s="79" t="s">
        <v>727</v>
      </c>
      <c r="AN127" s="79" t="b">
        <v>0</v>
      </c>
      <c r="AO127" s="85" t="s">
        <v>684</v>
      </c>
      <c r="AP127" s="79" t="s">
        <v>737</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1</v>
      </c>
      <c r="BD127" s="48"/>
      <c r="BE127" s="49"/>
      <c r="BF127" s="48"/>
      <c r="BG127" s="49"/>
      <c r="BH127" s="48"/>
      <c r="BI127" s="49"/>
      <c r="BJ127" s="48"/>
      <c r="BK127" s="49"/>
      <c r="BL127" s="48"/>
    </row>
    <row r="128" spans="1:64" ht="15">
      <c r="A128" s="64" t="s">
        <v>259</v>
      </c>
      <c r="B128" s="64" t="s">
        <v>260</v>
      </c>
      <c r="C128" s="65" t="s">
        <v>2107</v>
      </c>
      <c r="D128" s="66">
        <v>3</v>
      </c>
      <c r="E128" s="67" t="s">
        <v>132</v>
      </c>
      <c r="F128" s="68">
        <v>35</v>
      </c>
      <c r="G128" s="65"/>
      <c r="H128" s="69"/>
      <c r="I128" s="70"/>
      <c r="J128" s="70"/>
      <c r="K128" s="34" t="s">
        <v>66</v>
      </c>
      <c r="L128" s="77">
        <v>128</v>
      </c>
      <c r="M128" s="77"/>
      <c r="N128" s="72"/>
      <c r="O128" s="79" t="s">
        <v>299</v>
      </c>
      <c r="P128" s="81">
        <v>43472.89225694445</v>
      </c>
      <c r="Q128" s="79" t="s">
        <v>361</v>
      </c>
      <c r="R128" s="79"/>
      <c r="S128" s="79"/>
      <c r="T128" s="79"/>
      <c r="U128" s="79"/>
      <c r="V128" s="82" t="s">
        <v>530</v>
      </c>
      <c r="W128" s="81">
        <v>43472.89225694445</v>
      </c>
      <c r="X128" s="82" t="s">
        <v>597</v>
      </c>
      <c r="Y128" s="79"/>
      <c r="Z128" s="79"/>
      <c r="AA128" s="85" t="s">
        <v>685</v>
      </c>
      <c r="AB128" s="85" t="s">
        <v>684</v>
      </c>
      <c r="AC128" s="79" t="b">
        <v>0</v>
      </c>
      <c r="AD128" s="79">
        <v>0</v>
      </c>
      <c r="AE128" s="85" t="s">
        <v>722</v>
      </c>
      <c r="AF128" s="79" t="b">
        <v>0</v>
      </c>
      <c r="AG128" s="79" t="s">
        <v>725</v>
      </c>
      <c r="AH128" s="79"/>
      <c r="AI128" s="85" t="s">
        <v>713</v>
      </c>
      <c r="AJ128" s="79" t="b">
        <v>0</v>
      </c>
      <c r="AK128" s="79">
        <v>0</v>
      </c>
      <c r="AL128" s="85" t="s">
        <v>713</v>
      </c>
      <c r="AM128" s="79" t="s">
        <v>728</v>
      </c>
      <c r="AN128" s="79" t="b">
        <v>0</v>
      </c>
      <c r="AO128" s="85" t="s">
        <v>684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2</v>
      </c>
      <c r="BD128" s="48"/>
      <c r="BE128" s="49"/>
      <c r="BF128" s="48"/>
      <c r="BG128" s="49"/>
      <c r="BH128" s="48"/>
      <c r="BI128" s="49"/>
      <c r="BJ128" s="48"/>
      <c r="BK128" s="49"/>
      <c r="BL128" s="48"/>
    </row>
    <row r="129" spans="1:64" ht="15">
      <c r="A129" s="64" t="s">
        <v>259</v>
      </c>
      <c r="B129" s="64" t="s">
        <v>293</v>
      </c>
      <c r="C129" s="65" t="s">
        <v>2107</v>
      </c>
      <c r="D129" s="66">
        <v>3</v>
      </c>
      <c r="E129" s="67" t="s">
        <v>132</v>
      </c>
      <c r="F129" s="68">
        <v>35</v>
      </c>
      <c r="G129" s="65"/>
      <c r="H129" s="69"/>
      <c r="I129" s="70"/>
      <c r="J129" s="70"/>
      <c r="K129" s="34" t="s">
        <v>65</v>
      </c>
      <c r="L129" s="77">
        <v>129</v>
      </c>
      <c r="M129" s="77"/>
      <c r="N129" s="72"/>
      <c r="O129" s="79" t="s">
        <v>298</v>
      </c>
      <c r="P129" s="81">
        <v>43474.833958333336</v>
      </c>
      <c r="Q129" s="79" t="s">
        <v>362</v>
      </c>
      <c r="R129" s="82" t="s">
        <v>414</v>
      </c>
      <c r="S129" s="79" t="s">
        <v>430</v>
      </c>
      <c r="T129" s="79" t="s">
        <v>452</v>
      </c>
      <c r="U129" s="82" t="s">
        <v>481</v>
      </c>
      <c r="V129" s="82" t="s">
        <v>481</v>
      </c>
      <c r="W129" s="81">
        <v>43474.833958333336</v>
      </c>
      <c r="X129" s="82" t="s">
        <v>598</v>
      </c>
      <c r="Y129" s="79"/>
      <c r="Z129" s="79"/>
      <c r="AA129" s="85" t="s">
        <v>686</v>
      </c>
      <c r="AB129" s="79"/>
      <c r="AC129" s="79" t="b">
        <v>0</v>
      </c>
      <c r="AD129" s="79">
        <v>1</v>
      </c>
      <c r="AE129" s="85" t="s">
        <v>713</v>
      </c>
      <c r="AF129" s="79" t="b">
        <v>0</v>
      </c>
      <c r="AG129" s="79" t="s">
        <v>724</v>
      </c>
      <c r="AH129" s="79"/>
      <c r="AI129" s="85" t="s">
        <v>713</v>
      </c>
      <c r="AJ129" s="79" t="b">
        <v>0</v>
      </c>
      <c r="AK129" s="79">
        <v>0</v>
      </c>
      <c r="AL129" s="85" t="s">
        <v>713</v>
      </c>
      <c r="AM129" s="79" t="s">
        <v>733</v>
      </c>
      <c r="AN129" s="79" t="b">
        <v>0</v>
      </c>
      <c r="AO129" s="85" t="s">
        <v>686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4</v>
      </c>
      <c r="BE129" s="49">
        <v>12.5</v>
      </c>
      <c r="BF129" s="48">
        <v>0</v>
      </c>
      <c r="BG129" s="49">
        <v>0</v>
      </c>
      <c r="BH129" s="48">
        <v>0</v>
      </c>
      <c r="BI129" s="49">
        <v>0</v>
      </c>
      <c r="BJ129" s="48">
        <v>28</v>
      </c>
      <c r="BK129" s="49">
        <v>87.5</v>
      </c>
      <c r="BL129" s="48">
        <v>32</v>
      </c>
    </row>
    <row r="130" spans="1:64" ht="15">
      <c r="A130" s="64" t="s">
        <v>259</v>
      </c>
      <c r="B130" s="64" t="s">
        <v>294</v>
      </c>
      <c r="C130" s="65" t="s">
        <v>2107</v>
      </c>
      <c r="D130" s="66">
        <v>3</v>
      </c>
      <c r="E130" s="67" t="s">
        <v>132</v>
      </c>
      <c r="F130" s="68">
        <v>35</v>
      </c>
      <c r="G130" s="65"/>
      <c r="H130" s="69"/>
      <c r="I130" s="70"/>
      <c r="J130" s="70"/>
      <c r="K130" s="34" t="s">
        <v>65</v>
      </c>
      <c r="L130" s="77">
        <v>130</v>
      </c>
      <c r="M130" s="77"/>
      <c r="N130" s="72"/>
      <c r="O130" s="79" t="s">
        <v>298</v>
      </c>
      <c r="P130" s="81">
        <v>43475.91722222222</v>
      </c>
      <c r="Q130" s="79" t="s">
        <v>363</v>
      </c>
      <c r="R130" s="79"/>
      <c r="S130" s="79"/>
      <c r="T130" s="79" t="s">
        <v>453</v>
      </c>
      <c r="U130" s="82" t="s">
        <v>482</v>
      </c>
      <c r="V130" s="82" t="s">
        <v>482</v>
      </c>
      <c r="W130" s="81">
        <v>43475.91722222222</v>
      </c>
      <c r="X130" s="82" t="s">
        <v>599</v>
      </c>
      <c r="Y130" s="79"/>
      <c r="Z130" s="79"/>
      <c r="AA130" s="85" t="s">
        <v>687</v>
      </c>
      <c r="AB130" s="79"/>
      <c r="AC130" s="79" t="b">
        <v>0</v>
      </c>
      <c r="AD130" s="79">
        <v>1</v>
      </c>
      <c r="AE130" s="85" t="s">
        <v>713</v>
      </c>
      <c r="AF130" s="79" t="b">
        <v>0</v>
      </c>
      <c r="AG130" s="79" t="s">
        <v>724</v>
      </c>
      <c r="AH130" s="79"/>
      <c r="AI130" s="85" t="s">
        <v>713</v>
      </c>
      <c r="AJ130" s="79" t="b">
        <v>0</v>
      </c>
      <c r="AK130" s="79">
        <v>0</v>
      </c>
      <c r="AL130" s="85" t="s">
        <v>713</v>
      </c>
      <c r="AM130" s="79" t="s">
        <v>733</v>
      </c>
      <c r="AN130" s="79" t="b">
        <v>0</v>
      </c>
      <c r="AO130" s="85" t="s">
        <v>687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3</v>
      </c>
      <c r="BE130" s="49">
        <v>7.894736842105263</v>
      </c>
      <c r="BF130" s="48">
        <v>0</v>
      </c>
      <c r="BG130" s="49">
        <v>0</v>
      </c>
      <c r="BH130" s="48">
        <v>0</v>
      </c>
      <c r="BI130" s="49">
        <v>0</v>
      </c>
      <c r="BJ130" s="48">
        <v>35</v>
      </c>
      <c r="BK130" s="49">
        <v>92.10526315789474</v>
      </c>
      <c r="BL130" s="48">
        <v>38</v>
      </c>
    </row>
    <row r="131" spans="1:64" ht="15">
      <c r="A131" s="64" t="s">
        <v>259</v>
      </c>
      <c r="B131" s="64" t="s">
        <v>295</v>
      </c>
      <c r="C131" s="65" t="s">
        <v>2107</v>
      </c>
      <c r="D131" s="66">
        <v>3</v>
      </c>
      <c r="E131" s="67" t="s">
        <v>132</v>
      </c>
      <c r="F131" s="68">
        <v>35</v>
      </c>
      <c r="G131" s="65"/>
      <c r="H131" s="69"/>
      <c r="I131" s="70"/>
      <c r="J131" s="70"/>
      <c r="K131" s="34" t="s">
        <v>65</v>
      </c>
      <c r="L131" s="77">
        <v>131</v>
      </c>
      <c r="M131" s="77"/>
      <c r="N131" s="72"/>
      <c r="O131" s="79" t="s">
        <v>298</v>
      </c>
      <c r="P131" s="81">
        <v>43476.834282407406</v>
      </c>
      <c r="Q131" s="79" t="s">
        <v>364</v>
      </c>
      <c r="R131" s="82" t="s">
        <v>415</v>
      </c>
      <c r="S131" s="79" t="s">
        <v>433</v>
      </c>
      <c r="T131" s="79"/>
      <c r="U131" s="79"/>
      <c r="V131" s="82" t="s">
        <v>530</v>
      </c>
      <c r="W131" s="81">
        <v>43476.834282407406</v>
      </c>
      <c r="X131" s="82" t="s">
        <v>600</v>
      </c>
      <c r="Y131" s="79"/>
      <c r="Z131" s="79"/>
      <c r="AA131" s="85" t="s">
        <v>688</v>
      </c>
      <c r="AB131" s="79"/>
      <c r="AC131" s="79" t="b">
        <v>0</v>
      </c>
      <c r="AD131" s="79">
        <v>0</v>
      </c>
      <c r="AE131" s="85" t="s">
        <v>713</v>
      </c>
      <c r="AF131" s="79" t="b">
        <v>0</v>
      </c>
      <c r="AG131" s="79" t="s">
        <v>724</v>
      </c>
      <c r="AH131" s="79"/>
      <c r="AI131" s="85" t="s">
        <v>713</v>
      </c>
      <c r="AJ131" s="79" t="b">
        <v>0</v>
      </c>
      <c r="AK131" s="79">
        <v>0</v>
      </c>
      <c r="AL131" s="85" t="s">
        <v>713</v>
      </c>
      <c r="AM131" s="79" t="s">
        <v>733</v>
      </c>
      <c r="AN131" s="79" t="b">
        <v>1</v>
      </c>
      <c r="AO131" s="85" t="s">
        <v>688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2</v>
      </c>
      <c r="BE131" s="49">
        <v>10</v>
      </c>
      <c r="BF131" s="48">
        <v>1</v>
      </c>
      <c r="BG131" s="49">
        <v>5</v>
      </c>
      <c r="BH131" s="48">
        <v>0</v>
      </c>
      <c r="BI131" s="49">
        <v>0</v>
      </c>
      <c r="BJ131" s="48">
        <v>17</v>
      </c>
      <c r="BK131" s="49">
        <v>85</v>
      </c>
      <c r="BL131" s="48">
        <v>20</v>
      </c>
    </row>
    <row r="132" spans="1:64" ht="15">
      <c r="A132" s="64" t="s">
        <v>259</v>
      </c>
      <c r="B132" s="64" t="s">
        <v>296</v>
      </c>
      <c r="C132" s="65" t="s">
        <v>2107</v>
      </c>
      <c r="D132" s="66">
        <v>3</v>
      </c>
      <c r="E132" s="67" t="s">
        <v>132</v>
      </c>
      <c r="F132" s="68">
        <v>35</v>
      </c>
      <c r="G132" s="65"/>
      <c r="H132" s="69"/>
      <c r="I132" s="70"/>
      <c r="J132" s="70"/>
      <c r="K132" s="34" t="s">
        <v>65</v>
      </c>
      <c r="L132" s="77">
        <v>132</v>
      </c>
      <c r="M132" s="77"/>
      <c r="N132" s="72"/>
      <c r="O132" s="79" t="s">
        <v>299</v>
      </c>
      <c r="P132" s="81">
        <v>43477.91695601852</v>
      </c>
      <c r="Q132" s="79" t="s">
        <v>365</v>
      </c>
      <c r="R132" s="82" t="s">
        <v>416</v>
      </c>
      <c r="S132" s="79" t="s">
        <v>430</v>
      </c>
      <c r="T132" s="79" t="s">
        <v>454</v>
      </c>
      <c r="U132" s="82" t="s">
        <v>483</v>
      </c>
      <c r="V132" s="82" t="s">
        <v>483</v>
      </c>
      <c r="W132" s="81">
        <v>43477.91695601852</v>
      </c>
      <c r="X132" s="82" t="s">
        <v>601</v>
      </c>
      <c r="Y132" s="79"/>
      <c r="Z132" s="79"/>
      <c r="AA132" s="85" t="s">
        <v>689</v>
      </c>
      <c r="AB132" s="79"/>
      <c r="AC132" s="79" t="b">
        <v>0</v>
      </c>
      <c r="AD132" s="79">
        <v>0</v>
      </c>
      <c r="AE132" s="85" t="s">
        <v>723</v>
      </c>
      <c r="AF132" s="79" t="b">
        <v>0</v>
      </c>
      <c r="AG132" s="79" t="s">
        <v>724</v>
      </c>
      <c r="AH132" s="79"/>
      <c r="AI132" s="85" t="s">
        <v>713</v>
      </c>
      <c r="AJ132" s="79" t="b">
        <v>0</v>
      </c>
      <c r="AK132" s="79">
        <v>0</v>
      </c>
      <c r="AL132" s="85" t="s">
        <v>713</v>
      </c>
      <c r="AM132" s="79" t="s">
        <v>733</v>
      </c>
      <c r="AN132" s="79" t="b">
        <v>0</v>
      </c>
      <c r="AO132" s="85" t="s">
        <v>689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1</v>
      </c>
      <c r="BG132" s="49">
        <v>3.3333333333333335</v>
      </c>
      <c r="BH132" s="48">
        <v>0</v>
      </c>
      <c r="BI132" s="49">
        <v>0</v>
      </c>
      <c r="BJ132" s="48">
        <v>29</v>
      </c>
      <c r="BK132" s="49">
        <v>96.66666666666667</v>
      </c>
      <c r="BL132" s="48">
        <v>30</v>
      </c>
    </row>
    <row r="133" spans="1:64" ht="15">
      <c r="A133" s="64" t="s">
        <v>259</v>
      </c>
      <c r="B133" s="64" t="s">
        <v>297</v>
      </c>
      <c r="C133" s="65" t="s">
        <v>2107</v>
      </c>
      <c r="D133" s="66">
        <v>3</v>
      </c>
      <c r="E133" s="67" t="s">
        <v>132</v>
      </c>
      <c r="F133" s="68">
        <v>35</v>
      </c>
      <c r="G133" s="65"/>
      <c r="H133" s="69"/>
      <c r="I133" s="70"/>
      <c r="J133" s="70"/>
      <c r="K133" s="34" t="s">
        <v>65</v>
      </c>
      <c r="L133" s="77">
        <v>133</v>
      </c>
      <c r="M133" s="77"/>
      <c r="N133" s="72"/>
      <c r="O133" s="79" t="s">
        <v>298</v>
      </c>
      <c r="P133" s="81">
        <v>43480.83412037037</v>
      </c>
      <c r="Q133" s="79" t="s">
        <v>366</v>
      </c>
      <c r="R133" s="82" t="s">
        <v>417</v>
      </c>
      <c r="S133" s="79" t="s">
        <v>431</v>
      </c>
      <c r="T133" s="79" t="s">
        <v>455</v>
      </c>
      <c r="U133" s="82" t="s">
        <v>484</v>
      </c>
      <c r="V133" s="82" t="s">
        <v>484</v>
      </c>
      <c r="W133" s="81">
        <v>43480.83412037037</v>
      </c>
      <c r="X133" s="82" t="s">
        <v>602</v>
      </c>
      <c r="Y133" s="79"/>
      <c r="Z133" s="79"/>
      <c r="AA133" s="85" t="s">
        <v>690</v>
      </c>
      <c r="AB133" s="79"/>
      <c r="AC133" s="79" t="b">
        <v>0</v>
      </c>
      <c r="AD133" s="79">
        <v>0</v>
      </c>
      <c r="AE133" s="85" t="s">
        <v>713</v>
      </c>
      <c r="AF133" s="79" t="b">
        <v>0</v>
      </c>
      <c r="AG133" s="79" t="s">
        <v>724</v>
      </c>
      <c r="AH133" s="79"/>
      <c r="AI133" s="85" t="s">
        <v>713</v>
      </c>
      <c r="AJ133" s="79" t="b">
        <v>0</v>
      </c>
      <c r="AK133" s="79">
        <v>0</v>
      </c>
      <c r="AL133" s="85" t="s">
        <v>713</v>
      </c>
      <c r="AM133" s="79" t="s">
        <v>733</v>
      </c>
      <c r="AN133" s="79" t="b">
        <v>0</v>
      </c>
      <c r="AO133" s="85" t="s">
        <v>690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2.380952380952381</v>
      </c>
      <c r="BF133" s="48">
        <v>0</v>
      </c>
      <c r="BG133" s="49">
        <v>0</v>
      </c>
      <c r="BH133" s="48">
        <v>0</v>
      </c>
      <c r="BI133" s="49">
        <v>0</v>
      </c>
      <c r="BJ133" s="48">
        <v>41</v>
      </c>
      <c r="BK133" s="49">
        <v>97.61904761904762</v>
      </c>
      <c r="BL133" s="48">
        <v>42</v>
      </c>
    </row>
    <row r="134" spans="1:64" ht="15">
      <c r="A134" s="64" t="s">
        <v>261</v>
      </c>
      <c r="B134" s="64" t="s">
        <v>259</v>
      </c>
      <c r="C134" s="65" t="s">
        <v>2107</v>
      </c>
      <c r="D134" s="66">
        <v>3</v>
      </c>
      <c r="E134" s="67" t="s">
        <v>132</v>
      </c>
      <c r="F134" s="68">
        <v>35</v>
      </c>
      <c r="G134" s="65"/>
      <c r="H134" s="69"/>
      <c r="I134" s="70"/>
      <c r="J134" s="70"/>
      <c r="K134" s="34" t="s">
        <v>65</v>
      </c>
      <c r="L134" s="77">
        <v>134</v>
      </c>
      <c r="M134" s="77"/>
      <c r="N134" s="72"/>
      <c r="O134" s="79" t="s">
        <v>298</v>
      </c>
      <c r="P134" s="81">
        <v>43471.16622685185</v>
      </c>
      <c r="Q134" s="79" t="s">
        <v>367</v>
      </c>
      <c r="R134" s="79" t="s">
        <v>418</v>
      </c>
      <c r="S134" s="79" t="s">
        <v>435</v>
      </c>
      <c r="T134" s="79"/>
      <c r="U134" s="79"/>
      <c r="V134" s="82" t="s">
        <v>531</v>
      </c>
      <c r="W134" s="81">
        <v>43471.16622685185</v>
      </c>
      <c r="X134" s="82" t="s">
        <v>603</v>
      </c>
      <c r="Y134" s="79"/>
      <c r="Z134" s="79"/>
      <c r="AA134" s="85" t="s">
        <v>691</v>
      </c>
      <c r="AB134" s="79"/>
      <c r="AC134" s="79" t="b">
        <v>0</v>
      </c>
      <c r="AD134" s="79">
        <v>1</v>
      </c>
      <c r="AE134" s="85" t="s">
        <v>713</v>
      </c>
      <c r="AF134" s="79" t="b">
        <v>0</v>
      </c>
      <c r="AG134" s="79" t="s">
        <v>724</v>
      </c>
      <c r="AH134" s="79"/>
      <c r="AI134" s="85" t="s">
        <v>713</v>
      </c>
      <c r="AJ134" s="79" t="b">
        <v>0</v>
      </c>
      <c r="AK134" s="79">
        <v>1</v>
      </c>
      <c r="AL134" s="85" t="s">
        <v>713</v>
      </c>
      <c r="AM134" s="79" t="s">
        <v>732</v>
      </c>
      <c r="AN134" s="79" t="b">
        <v>0</v>
      </c>
      <c r="AO134" s="85" t="s">
        <v>691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2</v>
      </c>
      <c r="BE134" s="49">
        <v>11.11111111111111</v>
      </c>
      <c r="BF134" s="48">
        <v>0</v>
      </c>
      <c r="BG134" s="49">
        <v>0</v>
      </c>
      <c r="BH134" s="48">
        <v>0</v>
      </c>
      <c r="BI134" s="49">
        <v>0</v>
      </c>
      <c r="BJ134" s="48">
        <v>16</v>
      </c>
      <c r="BK134" s="49">
        <v>88.88888888888889</v>
      </c>
      <c r="BL134" s="48">
        <v>18</v>
      </c>
    </row>
    <row r="135" spans="1:64" ht="15">
      <c r="A135" s="64" t="s">
        <v>262</v>
      </c>
      <c r="B135" s="64" t="s">
        <v>261</v>
      </c>
      <c r="C135" s="65" t="s">
        <v>2107</v>
      </c>
      <c r="D135" s="66">
        <v>3</v>
      </c>
      <c r="E135" s="67" t="s">
        <v>132</v>
      </c>
      <c r="F135" s="68">
        <v>35</v>
      </c>
      <c r="G135" s="65"/>
      <c r="H135" s="69"/>
      <c r="I135" s="70"/>
      <c r="J135" s="70"/>
      <c r="K135" s="34" t="s">
        <v>65</v>
      </c>
      <c r="L135" s="77">
        <v>135</v>
      </c>
      <c r="M135" s="77"/>
      <c r="N135" s="72"/>
      <c r="O135" s="79" t="s">
        <v>298</v>
      </c>
      <c r="P135" s="81">
        <v>43471.16672453703</v>
      </c>
      <c r="Q135" s="79" t="s">
        <v>368</v>
      </c>
      <c r="R135" s="79"/>
      <c r="S135" s="79"/>
      <c r="T135" s="79"/>
      <c r="U135" s="79"/>
      <c r="V135" s="82" t="s">
        <v>532</v>
      </c>
      <c r="W135" s="81">
        <v>43471.16672453703</v>
      </c>
      <c r="X135" s="82" t="s">
        <v>604</v>
      </c>
      <c r="Y135" s="79"/>
      <c r="Z135" s="79"/>
      <c r="AA135" s="85" t="s">
        <v>692</v>
      </c>
      <c r="AB135" s="79"/>
      <c r="AC135" s="79" t="b">
        <v>0</v>
      </c>
      <c r="AD135" s="79">
        <v>0</v>
      </c>
      <c r="AE135" s="85" t="s">
        <v>713</v>
      </c>
      <c r="AF135" s="79" t="b">
        <v>0</v>
      </c>
      <c r="AG135" s="79" t="s">
        <v>724</v>
      </c>
      <c r="AH135" s="79"/>
      <c r="AI135" s="85" t="s">
        <v>713</v>
      </c>
      <c r="AJ135" s="79" t="b">
        <v>0</v>
      </c>
      <c r="AK135" s="79">
        <v>1</v>
      </c>
      <c r="AL135" s="85" t="s">
        <v>691</v>
      </c>
      <c r="AM135" s="79" t="s">
        <v>736</v>
      </c>
      <c r="AN135" s="79" t="b">
        <v>0</v>
      </c>
      <c r="AO135" s="85" t="s">
        <v>691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263</v>
      </c>
      <c r="B136" s="64" t="s">
        <v>259</v>
      </c>
      <c r="C136" s="65" t="s">
        <v>2109</v>
      </c>
      <c r="D136" s="66">
        <v>7.666666666666667</v>
      </c>
      <c r="E136" s="67" t="s">
        <v>136</v>
      </c>
      <c r="F136" s="68">
        <v>19.666666666666664</v>
      </c>
      <c r="G136" s="65"/>
      <c r="H136" s="69"/>
      <c r="I136" s="70"/>
      <c r="J136" s="70"/>
      <c r="K136" s="34" t="s">
        <v>65</v>
      </c>
      <c r="L136" s="77">
        <v>136</v>
      </c>
      <c r="M136" s="77"/>
      <c r="N136" s="72"/>
      <c r="O136" s="79" t="s">
        <v>298</v>
      </c>
      <c r="P136" s="81">
        <v>43481.85260416667</v>
      </c>
      <c r="Q136" s="79" t="s">
        <v>369</v>
      </c>
      <c r="R136" s="82" t="s">
        <v>419</v>
      </c>
      <c r="S136" s="79" t="s">
        <v>433</v>
      </c>
      <c r="T136" s="79"/>
      <c r="U136" s="79"/>
      <c r="V136" s="82" t="s">
        <v>533</v>
      </c>
      <c r="W136" s="81">
        <v>43481.85260416667</v>
      </c>
      <c r="X136" s="82" t="s">
        <v>605</v>
      </c>
      <c r="Y136" s="79"/>
      <c r="Z136" s="79"/>
      <c r="AA136" s="85" t="s">
        <v>693</v>
      </c>
      <c r="AB136" s="79"/>
      <c r="AC136" s="79" t="b">
        <v>0</v>
      </c>
      <c r="AD136" s="79">
        <v>0</v>
      </c>
      <c r="AE136" s="85" t="s">
        <v>713</v>
      </c>
      <c r="AF136" s="79" t="b">
        <v>0</v>
      </c>
      <c r="AG136" s="79" t="s">
        <v>724</v>
      </c>
      <c r="AH136" s="79"/>
      <c r="AI136" s="85" t="s">
        <v>713</v>
      </c>
      <c r="AJ136" s="79" t="b">
        <v>0</v>
      </c>
      <c r="AK136" s="79">
        <v>0</v>
      </c>
      <c r="AL136" s="85" t="s">
        <v>713</v>
      </c>
      <c r="AM136" s="79" t="s">
        <v>729</v>
      </c>
      <c r="AN136" s="79" t="b">
        <v>1</v>
      </c>
      <c r="AO136" s="85" t="s">
        <v>693</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1</v>
      </c>
      <c r="BC136" s="78" t="str">
        <f>REPLACE(INDEX(GroupVertices[Group],MATCH(Edges[[#This Row],[Vertex 2]],GroupVertices[Vertex],0)),1,1,"")</f>
        <v>1</v>
      </c>
      <c r="BD136" s="48">
        <v>1</v>
      </c>
      <c r="BE136" s="49">
        <v>5.882352941176471</v>
      </c>
      <c r="BF136" s="48">
        <v>0</v>
      </c>
      <c r="BG136" s="49">
        <v>0</v>
      </c>
      <c r="BH136" s="48">
        <v>0</v>
      </c>
      <c r="BI136" s="49">
        <v>0</v>
      </c>
      <c r="BJ136" s="48">
        <v>16</v>
      </c>
      <c r="BK136" s="49">
        <v>94.11764705882354</v>
      </c>
      <c r="BL136" s="48">
        <v>17</v>
      </c>
    </row>
    <row r="137" spans="1:64" ht="15">
      <c r="A137" s="64" t="s">
        <v>263</v>
      </c>
      <c r="B137" s="64" t="s">
        <v>259</v>
      </c>
      <c r="C137" s="65" t="s">
        <v>2109</v>
      </c>
      <c r="D137" s="66">
        <v>7.666666666666667</v>
      </c>
      <c r="E137" s="67" t="s">
        <v>136</v>
      </c>
      <c r="F137" s="68">
        <v>19.666666666666664</v>
      </c>
      <c r="G137" s="65"/>
      <c r="H137" s="69"/>
      <c r="I137" s="70"/>
      <c r="J137" s="70"/>
      <c r="K137" s="34" t="s">
        <v>65</v>
      </c>
      <c r="L137" s="77">
        <v>137</v>
      </c>
      <c r="M137" s="77"/>
      <c r="N137" s="72"/>
      <c r="O137" s="79" t="s">
        <v>298</v>
      </c>
      <c r="P137" s="81">
        <v>43483.042974537035</v>
      </c>
      <c r="Q137" s="79" t="s">
        <v>370</v>
      </c>
      <c r="R137" s="82" t="s">
        <v>420</v>
      </c>
      <c r="S137" s="79" t="s">
        <v>433</v>
      </c>
      <c r="T137" s="79" t="s">
        <v>456</v>
      </c>
      <c r="U137" s="79"/>
      <c r="V137" s="82" t="s">
        <v>533</v>
      </c>
      <c r="W137" s="81">
        <v>43483.042974537035</v>
      </c>
      <c r="X137" s="82" t="s">
        <v>606</v>
      </c>
      <c r="Y137" s="79"/>
      <c r="Z137" s="79"/>
      <c r="AA137" s="85" t="s">
        <v>694</v>
      </c>
      <c r="AB137" s="79"/>
      <c r="AC137" s="79" t="b">
        <v>0</v>
      </c>
      <c r="AD137" s="79">
        <v>0</v>
      </c>
      <c r="AE137" s="85" t="s">
        <v>713</v>
      </c>
      <c r="AF137" s="79" t="b">
        <v>0</v>
      </c>
      <c r="AG137" s="79" t="s">
        <v>724</v>
      </c>
      <c r="AH137" s="79"/>
      <c r="AI137" s="85" t="s">
        <v>713</v>
      </c>
      <c r="AJ137" s="79" t="b">
        <v>0</v>
      </c>
      <c r="AK137" s="79">
        <v>0</v>
      </c>
      <c r="AL137" s="85" t="s">
        <v>713</v>
      </c>
      <c r="AM137" s="79" t="s">
        <v>729</v>
      </c>
      <c r="AN137" s="79" t="b">
        <v>1</v>
      </c>
      <c r="AO137" s="85" t="s">
        <v>694</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14</v>
      </c>
      <c r="BK137" s="49">
        <v>100</v>
      </c>
      <c r="BL137" s="48">
        <v>14</v>
      </c>
    </row>
    <row r="138" spans="1:64" ht="15">
      <c r="A138" s="64" t="s">
        <v>263</v>
      </c>
      <c r="B138" s="64" t="s">
        <v>259</v>
      </c>
      <c r="C138" s="65" t="s">
        <v>2109</v>
      </c>
      <c r="D138" s="66">
        <v>7.666666666666667</v>
      </c>
      <c r="E138" s="67" t="s">
        <v>136</v>
      </c>
      <c r="F138" s="68">
        <v>19.666666666666664</v>
      </c>
      <c r="G138" s="65"/>
      <c r="H138" s="69"/>
      <c r="I138" s="70"/>
      <c r="J138" s="70"/>
      <c r="K138" s="34" t="s">
        <v>65</v>
      </c>
      <c r="L138" s="77">
        <v>138</v>
      </c>
      <c r="M138" s="77"/>
      <c r="N138" s="72"/>
      <c r="O138" s="79" t="s">
        <v>298</v>
      </c>
      <c r="P138" s="81">
        <v>43483.978634259256</v>
      </c>
      <c r="Q138" s="79" t="s">
        <v>371</v>
      </c>
      <c r="R138" s="82" t="s">
        <v>421</v>
      </c>
      <c r="S138" s="79" t="s">
        <v>433</v>
      </c>
      <c r="T138" s="79"/>
      <c r="U138" s="79"/>
      <c r="V138" s="82" t="s">
        <v>533</v>
      </c>
      <c r="W138" s="81">
        <v>43483.978634259256</v>
      </c>
      <c r="X138" s="82" t="s">
        <v>607</v>
      </c>
      <c r="Y138" s="79"/>
      <c r="Z138" s="79"/>
      <c r="AA138" s="85" t="s">
        <v>695</v>
      </c>
      <c r="AB138" s="79"/>
      <c r="AC138" s="79" t="b">
        <v>0</v>
      </c>
      <c r="AD138" s="79">
        <v>0</v>
      </c>
      <c r="AE138" s="85" t="s">
        <v>713</v>
      </c>
      <c r="AF138" s="79" t="b">
        <v>0</v>
      </c>
      <c r="AG138" s="79" t="s">
        <v>724</v>
      </c>
      <c r="AH138" s="79"/>
      <c r="AI138" s="85" t="s">
        <v>713</v>
      </c>
      <c r="AJ138" s="79" t="b">
        <v>0</v>
      </c>
      <c r="AK138" s="79">
        <v>0</v>
      </c>
      <c r="AL138" s="85" t="s">
        <v>713</v>
      </c>
      <c r="AM138" s="79" t="s">
        <v>728</v>
      </c>
      <c r="AN138" s="79" t="b">
        <v>1</v>
      </c>
      <c r="AO138" s="85" t="s">
        <v>695</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v>
      </c>
      <c r="BC138" s="78" t="str">
        <f>REPLACE(INDEX(GroupVertices[Group],MATCH(Edges[[#This Row],[Vertex 2]],GroupVertices[Vertex],0)),1,1,"")</f>
        <v>1</v>
      </c>
      <c r="BD138" s="48">
        <v>2</v>
      </c>
      <c r="BE138" s="49">
        <v>10.526315789473685</v>
      </c>
      <c r="BF138" s="48">
        <v>0</v>
      </c>
      <c r="BG138" s="49">
        <v>0</v>
      </c>
      <c r="BH138" s="48">
        <v>0</v>
      </c>
      <c r="BI138" s="49">
        <v>0</v>
      </c>
      <c r="BJ138" s="48">
        <v>17</v>
      </c>
      <c r="BK138" s="49">
        <v>89.47368421052632</v>
      </c>
      <c r="BL138" s="48">
        <v>19</v>
      </c>
    </row>
    <row r="139" spans="1:64" ht="15">
      <c r="A139" s="64" t="s">
        <v>262</v>
      </c>
      <c r="B139" s="64" t="s">
        <v>263</v>
      </c>
      <c r="C139" s="65" t="s">
        <v>2107</v>
      </c>
      <c r="D139" s="66">
        <v>3</v>
      </c>
      <c r="E139" s="67" t="s">
        <v>132</v>
      </c>
      <c r="F139" s="68">
        <v>35</v>
      </c>
      <c r="G139" s="65"/>
      <c r="H139" s="69"/>
      <c r="I139" s="70"/>
      <c r="J139" s="70"/>
      <c r="K139" s="34" t="s">
        <v>65</v>
      </c>
      <c r="L139" s="77">
        <v>139</v>
      </c>
      <c r="M139" s="77"/>
      <c r="N139" s="72"/>
      <c r="O139" s="79" t="s">
        <v>298</v>
      </c>
      <c r="P139" s="81">
        <v>43483.97922453703</v>
      </c>
      <c r="Q139" s="79" t="s">
        <v>372</v>
      </c>
      <c r="R139" s="79"/>
      <c r="S139" s="79"/>
      <c r="T139" s="79"/>
      <c r="U139" s="79"/>
      <c r="V139" s="82" t="s">
        <v>532</v>
      </c>
      <c r="W139" s="81">
        <v>43483.97922453703</v>
      </c>
      <c r="X139" s="82" t="s">
        <v>608</v>
      </c>
      <c r="Y139" s="79"/>
      <c r="Z139" s="79"/>
      <c r="AA139" s="85" t="s">
        <v>696</v>
      </c>
      <c r="AB139" s="79"/>
      <c r="AC139" s="79" t="b">
        <v>0</v>
      </c>
      <c r="AD139" s="79">
        <v>0</v>
      </c>
      <c r="AE139" s="85" t="s">
        <v>713</v>
      </c>
      <c r="AF139" s="79" t="b">
        <v>0</v>
      </c>
      <c r="AG139" s="79" t="s">
        <v>724</v>
      </c>
      <c r="AH139" s="79"/>
      <c r="AI139" s="85" t="s">
        <v>713</v>
      </c>
      <c r="AJ139" s="79" t="b">
        <v>0</v>
      </c>
      <c r="AK139" s="79">
        <v>0</v>
      </c>
      <c r="AL139" s="85" t="s">
        <v>695</v>
      </c>
      <c r="AM139" s="79" t="s">
        <v>736</v>
      </c>
      <c r="AN139" s="79" t="b">
        <v>0</v>
      </c>
      <c r="AO139" s="85" t="s">
        <v>695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2</v>
      </c>
      <c r="BE139" s="49">
        <v>8.695652173913043</v>
      </c>
      <c r="BF139" s="48">
        <v>0</v>
      </c>
      <c r="BG139" s="49">
        <v>0</v>
      </c>
      <c r="BH139" s="48">
        <v>0</v>
      </c>
      <c r="BI139" s="49">
        <v>0</v>
      </c>
      <c r="BJ139" s="48">
        <v>21</v>
      </c>
      <c r="BK139" s="49">
        <v>91.30434782608695</v>
      </c>
      <c r="BL139" s="48">
        <v>23</v>
      </c>
    </row>
    <row r="140" spans="1:64" ht="15">
      <c r="A140" s="64" t="s">
        <v>262</v>
      </c>
      <c r="B140" s="64" t="s">
        <v>259</v>
      </c>
      <c r="C140" s="65" t="s">
        <v>2108</v>
      </c>
      <c r="D140" s="66">
        <v>5.333333333333334</v>
      </c>
      <c r="E140" s="67" t="s">
        <v>136</v>
      </c>
      <c r="F140" s="68">
        <v>27.333333333333332</v>
      </c>
      <c r="G140" s="65"/>
      <c r="H140" s="69"/>
      <c r="I140" s="70"/>
      <c r="J140" s="70"/>
      <c r="K140" s="34" t="s">
        <v>65</v>
      </c>
      <c r="L140" s="77">
        <v>140</v>
      </c>
      <c r="M140" s="77"/>
      <c r="N140" s="72"/>
      <c r="O140" s="79" t="s">
        <v>298</v>
      </c>
      <c r="P140" s="81">
        <v>43471.16672453703</v>
      </c>
      <c r="Q140" s="79" t="s">
        <v>368</v>
      </c>
      <c r="R140" s="79"/>
      <c r="S140" s="79"/>
      <c r="T140" s="79"/>
      <c r="U140" s="79"/>
      <c r="V140" s="82" t="s">
        <v>532</v>
      </c>
      <c r="W140" s="81">
        <v>43471.16672453703</v>
      </c>
      <c r="X140" s="82" t="s">
        <v>604</v>
      </c>
      <c r="Y140" s="79"/>
      <c r="Z140" s="79"/>
      <c r="AA140" s="85" t="s">
        <v>692</v>
      </c>
      <c r="AB140" s="79"/>
      <c r="AC140" s="79" t="b">
        <v>0</v>
      </c>
      <c r="AD140" s="79">
        <v>0</v>
      </c>
      <c r="AE140" s="85" t="s">
        <v>713</v>
      </c>
      <c r="AF140" s="79" t="b">
        <v>0</v>
      </c>
      <c r="AG140" s="79" t="s">
        <v>724</v>
      </c>
      <c r="AH140" s="79"/>
      <c r="AI140" s="85" t="s">
        <v>713</v>
      </c>
      <c r="AJ140" s="79" t="b">
        <v>0</v>
      </c>
      <c r="AK140" s="79">
        <v>1</v>
      </c>
      <c r="AL140" s="85" t="s">
        <v>691</v>
      </c>
      <c r="AM140" s="79" t="s">
        <v>736</v>
      </c>
      <c r="AN140" s="79" t="b">
        <v>0</v>
      </c>
      <c r="AO140" s="85" t="s">
        <v>691</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v>2</v>
      </c>
      <c r="BE140" s="49">
        <v>10</v>
      </c>
      <c r="BF140" s="48">
        <v>0</v>
      </c>
      <c r="BG140" s="49">
        <v>0</v>
      </c>
      <c r="BH140" s="48">
        <v>0</v>
      </c>
      <c r="BI140" s="49">
        <v>0</v>
      </c>
      <c r="BJ140" s="48">
        <v>18</v>
      </c>
      <c r="BK140" s="49">
        <v>90</v>
      </c>
      <c r="BL140" s="48">
        <v>20</v>
      </c>
    </row>
    <row r="141" spans="1:64" ht="15">
      <c r="A141" s="64" t="s">
        <v>262</v>
      </c>
      <c r="B141" s="64" t="s">
        <v>259</v>
      </c>
      <c r="C141" s="65" t="s">
        <v>2108</v>
      </c>
      <c r="D141" s="66">
        <v>5.333333333333334</v>
      </c>
      <c r="E141" s="67" t="s">
        <v>136</v>
      </c>
      <c r="F141" s="68">
        <v>27.333333333333332</v>
      </c>
      <c r="G141" s="65"/>
      <c r="H141" s="69"/>
      <c r="I141" s="70"/>
      <c r="J141" s="70"/>
      <c r="K141" s="34" t="s">
        <v>65</v>
      </c>
      <c r="L141" s="77">
        <v>141</v>
      </c>
      <c r="M141" s="77"/>
      <c r="N141" s="72"/>
      <c r="O141" s="79" t="s">
        <v>298</v>
      </c>
      <c r="P141" s="81">
        <v>43483.97922453703</v>
      </c>
      <c r="Q141" s="79" t="s">
        <v>372</v>
      </c>
      <c r="R141" s="79"/>
      <c r="S141" s="79"/>
      <c r="T141" s="79"/>
      <c r="U141" s="79"/>
      <c r="V141" s="82" t="s">
        <v>532</v>
      </c>
      <c r="W141" s="81">
        <v>43483.97922453703</v>
      </c>
      <c r="X141" s="82" t="s">
        <v>608</v>
      </c>
      <c r="Y141" s="79"/>
      <c r="Z141" s="79"/>
      <c r="AA141" s="85" t="s">
        <v>696</v>
      </c>
      <c r="AB141" s="79"/>
      <c r="AC141" s="79" t="b">
        <v>0</v>
      </c>
      <c r="AD141" s="79">
        <v>0</v>
      </c>
      <c r="AE141" s="85" t="s">
        <v>713</v>
      </c>
      <c r="AF141" s="79" t="b">
        <v>0</v>
      </c>
      <c r="AG141" s="79" t="s">
        <v>724</v>
      </c>
      <c r="AH141" s="79"/>
      <c r="AI141" s="85" t="s">
        <v>713</v>
      </c>
      <c r="AJ141" s="79" t="b">
        <v>0</v>
      </c>
      <c r="AK141" s="79">
        <v>0</v>
      </c>
      <c r="AL141" s="85" t="s">
        <v>695</v>
      </c>
      <c r="AM141" s="79" t="s">
        <v>736</v>
      </c>
      <c r="AN141" s="79" t="b">
        <v>0</v>
      </c>
      <c r="AO141" s="85" t="s">
        <v>695</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259</v>
      </c>
      <c r="B142" s="64" t="s">
        <v>259</v>
      </c>
      <c r="C142" s="65" t="s">
        <v>2110</v>
      </c>
      <c r="D142" s="66">
        <v>10</v>
      </c>
      <c r="E142" s="67" t="s">
        <v>136</v>
      </c>
      <c r="F142" s="68">
        <v>12</v>
      </c>
      <c r="G142" s="65"/>
      <c r="H142" s="69"/>
      <c r="I142" s="70"/>
      <c r="J142" s="70"/>
      <c r="K142" s="34" t="s">
        <v>65</v>
      </c>
      <c r="L142" s="77">
        <v>142</v>
      </c>
      <c r="M142" s="77"/>
      <c r="N142" s="72"/>
      <c r="O142" s="79" t="s">
        <v>176</v>
      </c>
      <c r="P142" s="81">
        <v>43468.04195601852</v>
      </c>
      <c r="Q142" s="79" t="s">
        <v>373</v>
      </c>
      <c r="R142" s="82" t="s">
        <v>422</v>
      </c>
      <c r="S142" s="79" t="s">
        <v>430</v>
      </c>
      <c r="T142" s="79" t="s">
        <v>457</v>
      </c>
      <c r="U142" s="82" t="s">
        <v>485</v>
      </c>
      <c r="V142" s="82" t="s">
        <v>485</v>
      </c>
      <c r="W142" s="81">
        <v>43468.04195601852</v>
      </c>
      <c r="X142" s="82" t="s">
        <v>609</v>
      </c>
      <c r="Y142" s="79"/>
      <c r="Z142" s="79"/>
      <c r="AA142" s="85" t="s">
        <v>697</v>
      </c>
      <c r="AB142" s="79"/>
      <c r="AC142" s="79" t="b">
        <v>0</v>
      </c>
      <c r="AD142" s="79">
        <v>1</v>
      </c>
      <c r="AE142" s="85" t="s">
        <v>713</v>
      </c>
      <c r="AF142" s="79" t="b">
        <v>0</v>
      </c>
      <c r="AG142" s="79" t="s">
        <v>724</v>
      </c>
      <c r="AH142" s="79"/>
      <c r="AI142" s="85" t="s">
        <v>713</v>
      </c>
      <c r="AJ142" s="79" t="b">
        <v>0</v>
      </c>
      <c r="AK142" s="79">
        <v>1</v>
      </c>
      <c r="AL142" s="85" t="s">
        <v>713</v>
      </c>
      <c r="AM142" s="79" t="s">
        <v>733</v>
      </c>
      <c r="AN142" s="79" t="b">
        <v>0</v>
      </c>
      <c r="AO142" s="85" t="s">
        <v>697</v>
      </c>
      <c r="AP142" s="79" t="s">
        <v>737</v>
      </c>
      <c r="AQ142" s="79">
        <v>0</v>
      </c>
      <c r="AR142" s="79">
        <v>0</v>
      </c>
      <c r="AS142" s="79"/>
      <c r="AT142" s="79"/>
      <c r="AU142" s="79"/>
      <c r="AV142" s="79"/>
      <c r="AW142" s="79"/>
      <c r="AX142" s="79"/>
      <c r="AY142" s="79"/>
      <c r="AZ142" s="79"/>
      <c r="BA142">
        <v>13</v>
      </c>
      <c r="BB142" s="78" t="str">
        <f>REPLACE(INDEX(GroupVertices[Group],MATCH(Edges[[#This Row],[Vertex 1]],GroupVertices[Vertex],0)),1,1,"")</f>
        <v>1</v>
      </c>
      <c r="BC142" s="78" t="str">
        <f>REPLACE(INDEX(GroupVertices[Group],MATCH(Edges[[#This Row],[Vertex 2]],GroupVertices[Vertex],0)),1,1,"")</f>
        <v>1</v>
      </c>
      <c r="BD142" s="48">
        <v>1</v>
      </c>
      <c r="BE142" s="49">
        <v>3.225806451612903</v>
      </c>
      <c r="BF142" s="48">
        <v>0</v>
      </c>
      <c r="BG142" s="49">
        <v>0</v>
      </c>
      <c r="BH142" s="48">
        <v>0</v>
      </c>
      <c r="BI142" s="49">
        <v>0</v>
      </c>
      <c r="BJ142" s="48">
        <v>30</v>
      </c>
      <c r="BK142" s="49">
        <v>96.7741935483871</v>
      </c>
      <c r="BL142" s="48">
        <v>31</v>
      </c>
    </row>
    <row r="143" spans="1:64" ht="15">
      <c r="A143" s="64" t="s">
        <v>259</v>
      </c>
      <c r="B143" s="64" t="s">
        <v>259</v>
      </c>
      <c r="C143" s="65" t="s">
        <v>2110</v>
      </c>
      <c r="D143" s="66">
        <v>10</v>
      </c>
      <c r="E143" s="67" t="s">
        <v>136</v>
      </c>
      <c r="F143" s="68">
        <v>12</v>
      </c>
      <c r="G143" s="65"/>
      <c r="H143" s="69"/>
      <c r="I143" s="70"/>
      <c r="J143" s="70"/>
      <c r="K143" s="34" t="s">
        <v>65</v>
      </c>
      <c r="L143" s="77">
        <v>143</v>
      </c>
      <c r="M143" s="77"/>
      <c r="N143" s="72"/>
      <c r="O143" s="79" t="s">
        <v>176</v>
      </c>
      <c r="P143" s="81">
        <v>43470.95856481481</v>
      </c>
      <c r="Q143" s="79" t="s">
        <v>374</v>
      </c>
      <c r="R143" s="79"/>
      <c r="S143" s="79"/>
      <c r="T143" s="79" t="s">
        <v>458</v>
      </c>
      <c r="U143" s="82" t="s">
        <v>486</v>
      </c>
      <c r="V143" s="82" t="s">
        <v>486</v>
      </c>
      <c r="W143" s="81">
        <v>43470.95856481481</v>
      </c>
      <c r="X143" s="82" t="s">
        <v>610</v>
      </c>
      <c r="Y143" s="79"/>
      <c r="Z143" s="79"/>
      <c r="AA143" s="85" t="s">
        <v>698</v>
      </c>
      <c r="AB143" s="79"/>
      <c r="AC143" s="79" t="b">
        <v>0</v>
      </c>
      <c r="AD143" s="79">
        <v>1</v>
      </c>
      <c r="AE143" s="85" t="s">
        <v>713</v>
      </c>
      <c r="AF143" s="79" t="b">
        <v>0</v>
      </c>
      <c r="AG143" s="79" t="s">
        <v>724</v>
      </c>
      <c r="AH143" s="79"/>
      <c r="AI143" s="85" t="s">
        <v>713</v>
      </c>
      <c r="AJ143" s="79" t="b">
        <v>0</v>
      </c>
      <c r="AK143" s="79">
        <v>0</v>
      </c>
      <c r="AL143" s="85" t="s">
        <v>713</v>
      </c>
      <c r="AM143" s="79" t="s">
        <v>733</v>
      </c>
      <c r="AN143" s="79" t="b">
        <v>0</v>
      </c>
      <c r="AO143" s="85" t="s">
        <v>698</v>
      </c>
      <c r="AP143" s="79" t="s">
        <v>176</v>
      </c>
      <c r="AQ143" s="79">
        <v>0</v>
      </c>
      <c r="AR143" s="79">
        <v>0</v>
      </c>
      <c r="AS143" s="79"/>
      <c r="AT143" s="79"/>
      <c r="AU143" s="79"/>
      <c r="AV143" s="79"/>
      <c r="AW143" s="79"/>
      <c r="AX143" s="79"/>
      <c r="AY143" s="79"/>
      <c r="AZ143" s="79"/>
      <c r="BA143">
        <v>13</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28</v>
      </c>
      <c r="BK143" s="49">
        <v>100</v>
      </c>
      <c r="BL143" s="48">
        <v>28</v>
      </c>
    </row>
    <row r="144" spans="1:64" ht="15">
      <c r="A144" s="64" t="s">
        <v>259</v>
      </c>
      <c r="B144" s="64" t="s">
        <v>259</v>
      </c>
      <c r="C144" s="65" t="s">
        <v>2110</v>
      </c>
      <c r="D144" s="66">
        <v>10</v>
      </c>
      <c r="E144" s="67" t="s">
        <v>136</v>
      </c>
      <c r="F144" s="68">
        <v>12</v>
      </c>
      <c r="G144" s="65"/>
      <c r="H144" s="69"/>
      <c r="I144" s="70"/>
      <c r="J144" s="70"/>
      <c r="K144" s="34" t="s">
        <v>65</v>
      </c>
      <c r="L144" s="77">
        <v>144</v>
      </c>
      <c r="M144" s="77"/>
      <c r="N144" s="72"/>
      <c r="O144" s="79" t="s">
        <v>176</v>
      </c>
      <c r="P144" s="81">
        <v>43471.70891203704</v>
      </c>
      <c r="Q144" s="79" t="s">
        <v>375</v>
      </c>
      <c r="R144" s="82" t="s">
        <v>423</v>
      </c>
      <c r="S144" s="79" t="s">
        <v>430</v>
      </c>
      <c r="T144" s="79" t="s">
        <v>459</v>
      </c>
      <c r="U144" s="82" t="s">
        <v>487</v>
      </c>
      <c r="V144" s="82" t="s">
        <v>487</v>
      </c>
      <c r="W144" s="81">
        <v>43471.70891203704</v>
      </c>
      <c r="X144" s="82" t="s">
        <v>611</v>
      </c>
      <c r="Y144" s="79"/>
      <c r="Z144" s="79"/>
      <c r="AA144" s="85" t="s">
        <v>699</v>
      </c>
      <c r="AB144" s="79"/>
      <c r="AC144" s="79" t="b">
        <v>0</v>
      </c>
      <c r="AD144" s="79">
        <v>0</v>
      </c>
      <c r="AE144" s="85" t="s">
        <v>713</v>
      </c>
      <c r="AF144" s="79" t="b">
        <v>0</v>
      </c>
      <c r="AG144" s="79" t="s">
        <v>724</v>
      </c>
      <c r="AH144" s="79"/>
      <c r="AI144" s="85" t="s">
        <v>713</v>
      </c>
      <c r="AJ144" s="79" t="b">
        <v>0</v>
      </c>
      <c r="AK144" s="79">
        <v>0</v>
      </c>
      <c r="AL144" s="85" t="s">
        <v>713</v>
      </c>
      <c r="AM144" s="79" t="s">
        <v>733</v>
      </c>
      <c r="AN144" s="79" t="b">
        <v>0</v>
      </c>
      <c r="AO144" s="85" t="s">
        <v>699</v>
      </c>
      <c r="AP144" s="79" t="s">
        <v>176</v>
      </c>
      <c r="AQ144" s="79">
        <v>0</v>
      </c>
      <c r="AR144" s="79">
        <v>0</v>
      </c>
      <c r="AS144" s="79"/>
      <c r="AT144" s="79"/>
      <c r="AU144" s="79"/>
      <c r="AV144" s="79"/>
      <c r="AW144" s="79"/>
      <c r="AX144" s="79"/>
      <c r="AY144" s="79"/>
      <c r="AZ144" s="79"/>
      <c r="BA144">
        <v>13</v>
      </c>
      <c r="BB144" s="78" t="str">
        <f>REPLACE(INDEX(GroupVertices[Group],MATCH(Edges[[#This Row],[Vertex 1]],GroupVertices[Vertex],0)),1,1,"")</f>
        <v>1</v>
      </c>
      <c r="BC144" s="78" t="str">
        <f>REPLACE(INDEX(GroupVertices[Group],MATCH(Edges[[#This Row],[Vertex 2]],GroupVertices[Vertex],0)),1,1,"")</f>
        <v>1</v>
      </c>
      <c r="BD144" s="48">
        <v>1</v>
      </c>
      <c r="BE144" s="49">
        <v>3.125</v>
      </c>
      <c r="BF144" s="48">
        <v>1</v>
      </c>
      <c r="BG144" s="49">
        <v>3.125</v>
      </c>
      <c r="BH144" s="48">
        <v>0</v>
      </c>
      <c r="BI144" s="49">
        <v>0</v>
      </c>
      <c r="BJ144" s="48">
        <v>30</v>
      </c>
      <c r="BK144" s="49">
        <v>93.75</v>
      </c>
      <c r="BL144" s="48">
        <v>32</v>
      </c>
    </row>
    <row r="145" spans="1:64" ht="15">
      <c r="A145" s="64" t="s">
        <v>259</v>
      </c>
      <c r="B145" s="64" t="s">
        <v>259</v>
      </c>
      <c r="C145" s="65" t="s">
        <v>2110</v>
      </c>
      <c r="D145" s="66">
        <v>10</v>
      </c>
      <c r="E145" s="67" t="s">
        <v>136</v>
      </c>
      <c r="F145" s="68">
        <v>12</v>
      </c>
      <c r="G145" s="65"/>
      <c r="H145" s="69"/>
      <c r="I145" s="70"/>
      <c r="J145" s="70"/>
      <c r="K145" s="34" t="s">
        <v>65</v>
      </c>
      <c r="L145" s="77">
        <v>145</v>
      </c>
      <c r="M145" s="77"/>
      <c r="N145" s="72"/>
      <c r="O145" s="79" t="s">
        <v>176</v>
      </c>
      <c r="P145" s="81">
        <v>43472.9587962963</v>
      </c>
      <c r="Q145" s="79" t="s">
        <v>376</v>
      </c>
      <c r="R145" s="79"/>
      <c r="S145" s="79"/>
      <c r="T145" s="79" t="s">
        <v>460</v>
      </c>
      <c r="U145" s="82" t="s">
        <v>488</v>
      </c>
      <c r="V145" s="82" t="s">
        <v>488</v>
      </c>
      <c r="W145" s="81">
        <v>43472.9587962963</v>
      </c>
      <c r="X145" s="82" t="s">
        <v>612</v>
      </c>
      <c r="Y145" s="79"/>
      <c r="Z145" s="79"/>
      <c r="AA145" s="85" t="s">
        <v>700</v>
      </c>
      <c r="AB145" s="79"/>
      <c r="AC145" s="79" t="b">
        <v>0</v>
      </c>
      <c r="AD145" s="79">
        <v>0</v>
      </c>
      <c r="AE145" s="85" t="s">
        <v>713</v>
      </c>
      <c r="AF145" s="79" t="b">
        <v>0</v>
      </c>
      <c r="AG145" s="79" t="s">
        <v>724</v>
      </c>
      <c r="AH145" s="79"/>
      <c r="AI145" s="85" t="s">
        <v>713</v>
      </c>
      <c r="AJ145" s="79" t="b">
        <v>0</v>
      </c>
      <c r="AK145" s="79">
        <v>0</v>
      </c>
      <c r="AL145" s="85" t="s">
        <v>713</v>
      </c>
      <c r="AM145" s="79" t="s">
        <v>733</v>
      </c>
      <c r="AN145" s="79" t="b">
        <v>0</v>
      </c>
      <c r="AO145" s="85" t="s">
        <v>700</v>
      </c>
      <c r="AP145" s="79" t="s">
        <v>176</v>
      </c>
      <c r="AQ145" s="79">
        <v>0</v>
      </c>
      <c r="AR145" s="79">
        <v>0</v>
      </c>
      <c r="AS145" s="79"/>
      <c r="AT145" s="79"/>
      <c r="AU145" s="79"/>
      <c r="AV145" s="79"/>
      <c r="AW145" s="79"/>
      <c r="AX145" s="79"/>
      <c r="AY145" s="79"/>
      <c r="AZ145" s="79"/>
      <c r="BA145">
        <v>13</v>
      </c>
      <c r="BB145" s="78" t="str">
        <f>REPLACE(INDEX(GroupVertices[Group],MATCH(Edges[[#This Row],[Vertex 1]],GroupVertices[Vertex],0)),1,1,"")</f>
        <v>1</v>
      </c>
      <c r="BC145" s="78" t="str">
        <f>REPLACE(INDEX(GroupVertices[Group],MATCH(Edges[[#This Row],[Vertex 2]],GroupVertices[Vertex],0)),1,1,"")</f>
        <v>1</v>
      </c>
      <c r="BD145" s="48">
        <v>1</v>
      </c>
      <c r="BE145" s="49">
        <v>3.5714285714285716</v>
      </c>
      <c r="BF145" s="48">
        <v>0</v>
      </c>
      <c r="BG145" s="49">
        <v>0</v>
      </c>
      <c r="BH145" s="48">
        <v>0</v>
      </c>
      <c r="BI145" s="49">
        <v>0</v>
      </c>
      <c r="BJ145" s="48">
        <v>27</v>
      </c>
      <c r="BK145" s="49">
        <v>96.42857142857143</v>
      </c>
      <c r="BL145" s="48">
        <v>28</v>
      </c>
    </row>
    <row r="146" spans="1:64" ht="15">
      <c r="A146" s="64" t="s">
        <v>259</v>
      </c>
      <c r="B146" s="64" t="s">
        <v>259</v>
      </c>
      <c r="C146" s="65" t="s">
        <v>2110</v>
      </c>
      <c r="D146" s="66">
        <v>10</v>
      </c>
      <c r="E146" s="67" t="s">
        <v>136</v>
      </c>
      <c r="F146" s="68">
        <v>12</v>
      </c>
      <c r="G146" s="65"/>
      <c r="H146" s="69"/>
      <c r="I146" s="70"/>
      <c r="J146" s="70"/>
      <c r="K146" s="34" t="s">
        <v>65</v>
      </c>
      <c r="L146" s="77">
        <v>146</v>
      </c>
      <c r="M146" s="77"/>
      <c r="N146" s="72"/>
      <c r="O146" s="79" t="s">
        <v>176</v>
      </c>
      <c r="P146" s="81">
        <v>43474.04206018519</v>
      </c>
      <c r="Q146" s="79" t="s">
        <v>377</v>
      </c>
      <c r="R146" s="79"/>
      <c r="S146" s="79"/>
      <c r="T146" s="79" t="s">
        <v>461</v>
      </c>
      <c r="U146" s="82" t="s">
        <v>489</v>
      </c>
      <c r="V146" s="82" t="s">
        <v>489</v>
      </c>
      <c r="W146" s="81">
        <v>43474.04206018519</v>
      </c>
      <c r="X146" s="82" t="s">
        <v>613</v>
      </c>
      <c r="Y146" s="79"/>
      <c r="Z146" s="79"/>
      <c r="AA146" s="85" t="s">
        <v>701</v>
      </c>
      <c r="AB146" s="79"/>
      <c r="AC146" s="79" t="b">
        <v>0</v>
      </c>
      <c r="AD146" s="79">
        <v>0</v>
      </c>
      <c r="AE146" s="85" t="s">
        <v>713</v>
      </c>
      <c r="AF146" s="79" t="b">
        <v>0</v>
      </c>
      <c r="AG146" s="79" t="s">
        <v>724</v>
      </c>
      <c r="AH146" s="79"/>
      <c r="AI146" s="85" t="s">
        <v>713</v>
      </c>
      <c r="AJ146" s="79" t="b">
        <v>0</v>
      </c>
      <c r="AK146" s="79">
        <v>0</v>
      </c>
      <c r="AL146" s="85" t="s">
        <v>713</v>
      </c>
      <c r="AM146" s="79" t="s">
        <v>733</v>
      </c>
      <c r="AN146" s="79" t="b">
        <v>0</v>
      </c>
      <c r="AO146" s="85" t="s">
        <v>701</v>
      </c>
      <c r="AP146" s="79" t="s">
        <v>176</v>
      </c>
      <c r="AQ146" s="79">
        <v>0</v>
      </c>
      <c r="AR146" s="79">
        <v>0</v>
      </c>
      <c r="AS146" s="79"/>
      <c r="AT146" s="79"/>
      <c r="AU146" s="79"/>
      <c r="AV146" s="79"/>
      <c r="AW146" s="79"/>
      <c r="AX146" s="79"/>
      <c r="AY146" s="79"/>
      <c r="AZ146" s="79"/>
      <c r="BA146">
        <v>13</v>
      </c>
      <c r="BB146" s="78" t="str">
        <f>REPLACE(INDEX(GroupVertices[Group],MATCH(Edges[[#This Row],[Vertex 1]],GroupVertices[Vertex],0)),1,1,"")</f>
        <v>1</v>
      </c>
      <c r="BC146" s="78" t="str">
        <f>REPLACE(INDEX(GroupVertices[Group],MATCH(Edges[[#This Row],[Vertex 2]],GroupVertices[Vertex],0)),1,1,"")</f>
        <v>1</v>
      </c>
      <c r="BD146" s="48">
        <v>2</v>
      </c>
      <c r="BE146" s="49">
        <v>7.6923076923076925</v>
      </c>
      <c r="BF146" s="48">
        <v>0</v>
      </c>
      <c r="BG146" s="49">
        <v>0</v>
      </c>
      <c r="BH146" s="48">
        <v>0</v>
      </c>
      <c r="BI146" s="49">
        <v>0</v>
      </c>
      <c r="BJ146" s="48">
        <v>24</v>
      </c>
      <c r="BK146" s="49">
        <v>92.3076923076923</v>
      </c>
      <c r="BL146" s="48">
        <v>26</v>
      </c>
    </row>
    <row r="147" spans="1:64" ht="15">
      <c r="A147" s="64" t="s">
        <v>259</v>
      </c>
      <c r="B147" s="64" t="s">
        <v>259</v>
      </c>
      <c r="C147" s="65" t="s">
        <v>2110</v>
      </c>
      <c r="D147" s="66">
        <v>10</v>
      </c>
      <c r="E147" s="67" t="s">
        <v>136</v>
      </c>
      <c r="F147" s="68">
        <v>12</v>
      </c>
      <c r="G147" s="65"/>
      <c r="H147" s="69"/>
      <c r="I147" s="70"/>
      <c r="J147" s="70"/>
      <c r="K147" s="34" t="s">
        <v>65</v>
      </c>
      <c r="L147" s="77">
        <v>147</v>
      </c>
      <c r="M147" s="77"/>
      <c r="N147" s="72"/>
      <c r="O147" s="79" t="s">
        <v>176</v>
      </c>
      <c r="P147" s="81">
        <v>43475.08357638889</v>
      </c>
      <c r="Q147" s="79" t="s">
        <v>378</v>
      </c>
      <c r="R147" s="79"/>
      <c r="S147" s="79"/>
      <c r="T147" s="79" t="s">
        <v>462</v>
      </c>
      <c r="U147" s="82" t="s">
        <v>490</v>
      </c>
      <c r="V147" s="82" t="s">
        <v>490</v>
      </c>
      <c r="W147" s="81">
        <v>43475.08357638889</v>
      </c>
      <c r="X147" s="82" t="s">
        <v>614</v>
      </c>
      <c r="Y147" s="79"/>
      <c r="Z147" s="79"/>
      <c r="AA147" s="85" t="s">
        <v>702</v>
      </c>
      <c r="AB147" s="79"/>
      <c r="AC147" s="79" t="b">
        <v>0</v>
      </c>
      <c r="AD147" s="79">
        <v>2</v>
      </c>
      <c r="AE147" s="85" t="s">
        <v>713</v>
      </c>
      <c r="AF147" s="79" t="b">
        <v>0</v>
      </c>
      <c r="AG147" s="79" t="s">
        <v>724</v>
      </c>
      <c r="AH147" s="79"/>
      <c r="AI147" s="85" t="s">
        <v>713</v>
      </c>
      <c r="AJ147" s="79" t="b">
        <v>0</v>
      </c>
      <c r="AK147" s="79">
        <v>0</v>
      </c>
      <c r="AL147" s="85" t="s">
        <v>713</v>
      </c>
      <c r="AM147" s="79" t="s">
        <v>733</v>
      </c>
      <c r="AN147" s="79" t="b">
        <v>0</v>
      </c>
      <c r="AO147" s="85" t="s">
        <v>702</v>
      </c>
      <c r="AP147" s="79" t="s">
        <v>176</v>
      </c>
      <c r="AQ147" s="79">
        <v>0</v>
      </c>
      <c r="AR147" s="79">
        <v>0</v>
      </c>
      <c r="AS147" s="79"/>
      <c r="AT147" s="79"/>
      <c r="AU147" s="79"/>
      <c r="AV147" s="79"/>
      <c r="AW147" s="79"/>
      <c r="AX147" s="79"/>
      <c r="AY147" s="79"/>
      <c r="AZ147" s="79"/>
      <c r="BA147">
        <v>13</v>
      </c>
      <c r="BB147" s="78" t="str">
        <f>REPLACE(INDEX(GroupVertices[Group],MATCH(Edges[[#This Row],[Vertex 1]],GroupVertices[Vertex],0)),1,1,"")</f>
        <v>1</v>
      </c>
      <c r="BC147" s="78" t="str">
        <f>REPLACE(INDEX(GroupVertices[Group],MATCH(Edges[[#This Row],[Vertex 2]],GroupVertices[Vertex],0)),1,1,"")</f>
        <v>1</v>
      </c>
      <c r="BD147" s="48">
        <v>1</v>
      </c>
      <c r="BE147" s="49">
        <v>2.857142857142857</v>
      </c>
      <c r="BF147" s="48">
        <v>0</v>
      </c>
      <c r="BG147" s="49">
        <v>0</v>
      </c>
      <c r="BH147" s="48">
        <v>0</v>
      </c>
      <c r="BI147" s="49">
        <v>0</v>
      </c>
      <c r="BJ147" s="48">
        <v>34</v>
      </c>
      <c r="BK147" s="49">
        <v>97.14285714285714</v>
      </c>
      <c r="BL147" s="48">
        <v>35</v>
      </c>
    </row>
    <row r="148" spans="1:64" ht="15">
      <c r="A148" s="64" t="s">
        <v>259</v>
      </c>
      <c r="B148" s="64" t="s">
        <v>259</v>
      </c>
      <c r="C148" s="65" t="s">
        <v>2110</v>
      </c>
      <c r="D148" s="66">
        <v>10</v>
      </c>
      <c r="E148" s="67" t="s">
        <v>136</v>
      </c>
      <c r="F148" s="68">
        <v>12</v>
      </c>
      <c r="G148" s="65"/>
      <c r="H148" s="69"/>
      <c r="I148" s="70"/>
      <c r="J148" s="70"/>
      <c r="K148" s="34" t="s">
        <v>65</v>
      </c>
      <c r="L148" s="77">
        <v>148</v>
      </c>
      <c r="M148" s="77"/>
      <c r="N148" s="72"/>
      <c r="O148" s="79" t="s">
        <v>176</v>
      </c>
      <c r="P148" s="81">
        <v>43477.70916666667</v>
      </c>
      <c r="Q148" s="79" t="s">
        <v>379</v>
      </c>
      <c r="R148" s="79"/>
      <c r="S148" s="79"/>
      <c r="T148" s="79" t="s">
        <v>463</v>
      </c>
      <c r="U148" s="82" t="s">
        <v>491</v>
      </c>
      <c r="V148" s="82" t="s">
        <v>491</v>
      </c>
      <c r="W148" s="81">
        <v>43477.70916666667</v>
      </c>
      <c r="X148" s="82" t="s">
        <v>615</v>
      </c>
      <c r="Y148" s="79"/>
      <c r="Z148" s="79"/>
      <c r="AA148" s="85" t="s">
        <v>703</v>
      </c>
      <c r="AB148" s="79"/>
      <c r="AC148" s="79" t="b">
        <v>0</v>
      </c>
      <c r="AD148" s="79">
        <v>1</v>
      </c>
      <c r="AE148" s="85" t="s">
        <v>713</v>
      </c>
      <c r="AF148" s="79" t="b">
        <v>0</v>
      </c>
      <c r="AG148" s="79" t="s">
        <v>724</v>
      </c>
      <c r="AH148" s="79"/>
      <c r="AI148" s="85" t="s">
        <v>713</v>
      </c>
      <c r="AJ148" s="79" t="b">
        <v>0</v>
      </c>
      <c r="AK148" s="79">
        <v>0</v>
      </c>
      <c r="AL148" s="85" t="s">
        <v>713</v>
      </c>
      <c r="AM148" s="79" t="s">
        <v>733</v>
      </c>
      <c r="AN148" s="79" t="b">
        <v>0</v>
      </c>
      <c r="AO148" s="85" t="s">
        <v>703</v>
      </c>
      <c r="AP148" s="79" t="s">
        <v>176</v>
      </c>
      <c r="AQ148" s="79">
        <v>0</v>
      </c>
      <c r="AR148" s="79">
        <v>0</v>
      </c>
      <c r="AS148" s="79"/>
      <c r="AT148" s="79"/>
      <c r="AU148" s="79"/>
      <c r="AV148" s="79"/>
      <c r="AW148" s="79"/>
      <c r="AX148" s="79"/>
      <c r="AY148" s="79"/>
      <c r="AZ148" s="79"/>
      <c r="BA148">
        <v>13</v>
      </c>
      <c r="BB148" s="78" t="str">
        <f>REPLACE(INDEX(GroupVertices[Group],MATCH(Edges[[#This Row],[Vertex 1]],GroupVertices[Vertex],0)),1,1,"")</f>
        <v>1</v>
      </c>
      <c r="BC148" s="78" t="str">
        <f>REPLACE(INDEX(GroupVertices[Group],MATCH(Edges[[#This Row],[Vertex 2]],GroupVertices[Vertex],0)),1,1,"")</f>
        <v>1</v>
      </c>
      <c r="BD148" s="48">
        <v>1</v>
      </c>
      <c r="BE148" s="49">
        <v>3.3333333333333335</v>
      </c>
      <c r="BF148" s="48">
        <v>0</v>
      </c>
      <c r="BG148" s="49">
        <v>0</v>
      </c>
      <c r="BH148" s="48">
        <v>0</v>
      </c>
      <c r="BI148" s="49">
        <v>0</v>
      </c>
      <c r="BJ148" s="48">
        <v>29</v>
      </c>
      <c r="BK148" s="49">
        <v>96.66666666666667</v>
      </c>
      <c r="BL148" s="48">
        <v>30</v>
      </c>
    </row>
    <row r="149" spans="1:64" ht="15">
      <c r="A149" s="64" t="s">
        <v>259</v>
      </c>
      <c r="B149" s="64" t="s">
        <v>259</v>
      </c>
      <c r="C149" s="65" t="s">
        <v>2110</v>
      </c>
      <c r="D149" s="66">
        <v>10</v>
      </c>
      <c r="E149" s="67" t="s">
        <v>136</v>
      </c>
      <c r="F149" s="68">
        <v>12</v>
      </c>
      <c r="G149" s="65"/>
      <c r="H149" s="69"/>
      <c r="I149" s="70"/>
      <c r="J149" s="70"/>
      <c r="K149" s="34" t="s">
        <v>65</v>
      </c>
      <c r="L149" s="77">
        <v>149</v>
      </c>
      <c r="M149" s="77"/>
      <c r="N149" s="72"/>
      <c r="O149" s="79" t="s">
        <v>176</v>
      </c>
      <c r="P149" s="81">
        <v>43478.75046296296</v>
      </c>
      <c r="Q149" s="79" t="s">
        <v>380</v>
      </c>
      <c r="R149" s="82" t="s">
        <v>424</v>
      </c>
      <c r="S149" s="79" t="s">
        <v>433</v>
      </c>
      <c r="T149" s="79" t="s">
        <v>464</v>
      </c>
      <c r="U149" s="79"/>
      <c r="V149" s="82" t="s">
        <v>530</v>
      </c>
      <c r="W149" s="81">
        <v>43478.75046296296</v>
      </c>
      <c r="X149" s="82" t="s">
        <v>616</v>
      </c>
      <c r="Y149" s="79"/>
      <c r="Z149" s="79"/>
      <c r="AA149" s="85" t="s">
        <v>704</v>
      </c>
      <c r="AB149" s="79"/>
      <c r="AC149" s="79" t="b">
        <v>0</v>
      </c>
      <c r="AD149" s="79">
        <v>0</v>
      </c>
      <c r="AE149" s="85" t="s">
        <v>713</v>
      </c>
      <c r="AF149" s="79" t="b">
        <v>0</v>
      </c>
      <c r="AG149" s="79" t="s">
        <v>724</v>
      </c>
      <c r="AH149" s="79"/>
      <c r="AI149" s="85" t="s">
        <v>713</v>
      </c>
      <c r="AJ149" s="79" t="b">
        <v>0</v>
      </c>
      <c r="AK149" s="79">
        <v>0</v>
      </c>
      <c r="AL149" s="85" t="s">
        <v>713</v>
      </c>
      <c r="AM149" s="79" t="s">
        <v>733</v>
      </c>
      <c r="AN149" s="79" t="b">
        <v>1</v>
      </c>
      <c r="AO149" s="85" t="s">
        <v>704</v>
      </c>
      <c r="AP149" s="79" t="s">
        <v>176</v>
      </c>
      <c r="AQ149" s="79">
        <v>0</v>
      </c>
      <c r="AR149" s="79">
        <v>0</v>
      </c>
      <c r="AS149" s="79"/>
      <c r="AT149" s="79"/>
      <c r="AU149" s="79"/>
      <c r="AV149" s="79"/>
      <c r="AW149" s="79"/>
      <c r="AX149" s="79"/>
      <c r="AY149" s="79"/>
      <c r="AZ149" s="79"/>
      <c r="BA149">
        <v>13</v>
      </c>
      <c r="BB149" s="78" t="str">
        <f>REPLACE(INDEX(GroupVertices[Group],MATCH(Edges[[#This Row],[Vertex 1]],GroupVertices[Vertex],0)),1,1,"")</f>
        <v>1</v>
      </c>
      <c r="BC149" s="78" t="str">
        <f>REPLACE(INDEX(GroupVertices[Group],MATCH(Edges[[#This Row],[Vertex 2]],GroupVertices[Vertex],0)),1,1,"")</f>
        <v>1</v>
      </c>
      <c r="BD149" s="48">
        <v>2</v>
      </c>
      <c r="BE149" s="49">
        <v>15.384615384615385</v>
      </c>
      <c r="BF149" s="48">
        <v>0</v>
      </c>
      <c r="BG149" s="49">
        <v>0</v>
      </c>
      <c r="BH149" s="48">
        <v>0</v>
      </c>
      <c r="BI149" s="49">
        <v>0</v>
      </c>
      <c r="BJ149" s="48">
        <v>11</v>
      </c>
      <c r="BK149" s="49">
        <v>84.61538461538461</v>
      </c>
      <c r="BL149" s="48">
        <v>13</v>
      </c>
    </row>
    <row r="150" spans="1:64" ht="15">
      <c r="A150" s="64" t="s">
        <v>259</v>
      </c>
      <c r="B150" s="64" t="s">
        <v>259</v>
      </c>
      <c r="C150" s="65" t="s">
        <v>2110</v>
      </c>
      <c r="D150" s="66">
        <v>10</v>
      </c>
      <c r="E150" s="67" t="s">
        <v>136</v>
      </c>
      <c r="F150" s="68">
        <v>12</v>
      </c>
      <c r="G150" s="65"/>
      <c r="H150" s="69"/>
      <c r="I150" s="70"/>
      <c r="J150" s="70"/>
      <c r="K150" s="34" t="s">
        <v>65</v>
      </c>
      <c r="L150" s="77">
        <v>150</v>
      </c>
      <c r="M150" s="77"/>
      <c r="N150" s="72"/>
      <c r="O150" s="79" t="s">
        <v>176</v>
      </c>
      <c r="P150" s="81">
        <v>43479.917291666665</v>
      </c>
      <c r="Q150" s="79" t="s">
        <v>381</v>
      </c>
      <c r="R150" s="82" t="s">
        <v>425</v>
      </c>
      <c r="S150" s="79" t="s">
        <v>433</v>
      </c>
      <c r="T150" s="79"/>
      <c r="U150" s="79"/>
      <c r="V150" s="82" t="s">
        <v>530</v>
      </c>
      <c r="W150" s="81">
        <v>43479.917291666665</v>
      </c>
      <c r="X150" s="82" t="s">
        <v>617</v>
      </c>
      <c r="Y150" s="79"/>
      <c r="Z150" s="79"/>
      <c r="AA150" s="85" t="s">
        <v>705</v>
      </c>
      <c r="AB150" s="79"/>
      <c r="AC150" s="79" t="b">
        <v>0</v>
      </c>
      <c r="AD150" s="79">
        <v>0</v>
      </c>
      <c r="AE150" s="85" t="s">
        <v>713</v>
      </c>
      <c r="AF150" s="79" t="b">
        <v>0</v>
      </c>
      <c r="AG150" s="79" t="s">
        <v>724</v>
      </c>
      <c r="AH150" s="79"/>
      <c r="AI150" s="85" t="s">
        <v>713</v>
      </c>
      <c r="AJ150" s="79" t="b">
        <v>0</v>
      </c>
      <c r="AK150" s="79">
        <v>0</v>
      </c>
      <c r="AL150" s="85" t="s">
        <v>713</v>
      </c>
      <c r="AM150" s="79" t="s">
        <v>733</v>
      </c>
      <c r="AN150" s="79" t="b">
        <v>1</v>
      </c>
      <c r="AO150" s="85" t="s">
        <v>705</v>
      </c>
      <c r="AP150" s="79" t="s">
        <v>176</v>
      </c>
      <c r="AQ150" s="79">
        <v>0</v>
      </c>
      <c r="AR150" s="79">
        <v>0</v>
      </c>
      <c r="AS150" s="79"/>
      <c r="AT150" s="79"/>
      <c r="AU150" s="79"/>
      <c r="AV150" s="79"/>
      <c r="AW150" s="79"/>
      <c r="AX150" s="79"/>
      <c r="AY150" s="79"/>
      <c r="AZ150" s="79"/>
      <c r="BA150">
        <v>13</v>
      </c>
      <c r="BB150" s="78" t="str">
        <f>REPLACE(INDEX(GroupVertices[Group],MATCH(Edges[[#This Row],[Vertex 1]],GroupVertices[Vertex],0)),1,1,"")</f>
        <v>1</v>
      </c>
      <c r="BC150" s="78" t="str">
        <f>REPLACE(INDEX(GroupVertices[Group],MATCH(Edges[[#This Row],[Vertex 2]],GroupVertices[Vertex],0)),1,1,"")</f>
        <v>1</v>
      </c>
      <c r="BD150" s="48">
        <v>1</v>
      </c>
      <c r="BE150" s="49">
        <v>5.882352941176471</v>
      </c>
      <c r="BF150" s="48">
        <v>0</v>
      </c>
      <c r="BG150" s="49">
        <v>0</v>
      </c>
      <c r="BH150" s="48">
        <v>0</v>
      </c>
      <c r="BI150" s="49">
        <v>0</v>
      </c>
      <c r="BJ150" s="48">
        <v>16</v>
      </c>
      <c r="BK150" s="49">
        <v>94.11764705882354</v>
      </c>
      <c r="BL150" s="48">
        <v>17</v>
      </c>
    </row>
    <row r="151" spans="1:64" ht="15">
      <c r="A151" s="64" t="s">
        <v>259</v>
      </c>
      <c r="B151" s="64" t="s">
        <v>259</v>
      </c>
      <c r="C151" s="65" t="s">
        <v>2110</v>
      </c>
      <c r="D151" s="66">
        <v>10</v>
      </c>
      <c r="E151" s="67" t="s">
        <v>136</v>
      </c>
      <c r="F151" s="68">
        <v>12</v>
      </c>
      <c r="G151" s="65"/>
      <c r="H151" s="69"/>
      <c r="I151" s="70"/>
      <c r="J151" s="70"/>
      <c r="K151" s="34" t="s">
        <v>65</v>
      </c>
      <c r="L151" s="77">
        <v>151</v>
      </c>
      <c r="M151" s="77"/>
      <c r="N151" s="72"/>
      <c r="O151" s="79" t="s">
        <v>176</v>
      </c>
      <c r="P151" s="81">
        <v>43481.04210648148</v>
      </c>
      <c r="Q151" s="79" t="s">
        <v>382</v>
      </c>
      <c r="R151" s="82" t="s">
        <v>426</v>
      </c>
      <c r="S151" s="79" t="s">
        <v>433</v>
      </c>
      <c r="T151" s="79"/>
      <c r="U151" s="79"/>
      <c r="V151" s="82" t="s">
        <v>530</v>
      </c>
      <c r="W151" s="81">
        <v>43481.04210648148</v>
      </c>
      <c r="X151" s="82" t="s">
        <v>618</v>
      </c>
      <c r="Y151" s="79"/>
      <c r="Z151" s="79"/>
      <c r="AA151" s="85" t="s">
        <v>706</v>
      </c>
      <c r="AB151" s="79"/>
      <c r="AC151" s="79" t="b">
        <v>0</v>
      </c>
      <c r="AD151" s="79">
        <v>0</v>
      </c>
      <c r="AE151" s="85" t="s">
        <v>713</v>
      </c>
      <c r="AF151" s="79" t="b">
        <v>0</v>
      </c>
      <c r="AG151" s="79" t="s">
        <v>724</v>
      </c>
      <c r="AH151" s="79"/>
      <c r="AI151" s="85" t="s">
        <v>713</v>
      </c>
      <c r="AJ151" s="79" t="b">
        <v>0</v>
      </c>
      <c r="AK151" s="79">
        <v>0</v>
      </c>
      <c r="AL151" s="85" t="s">
        <v>713</v>
      </c>
      <c r="AM151" s="79" t="s">
        <v>733</v>
      </c>
      <c r="AN151" s="79" t="b">
        <v>1</v>
      </c>
      <c r="AO151" s="85" t="s">
        <v>706</v>
      </c>
      <c r="AP151" s="79" t="s">
        <v>176</v>
      </c>
      <c r="AQ151" s="79">
        <v>0</v>
      </c>
      <c r="AR151" s="79">
        <v>0</v>
      </c>
      <c r="AS151" s="79"/>
      <c r="AT151" s="79"/>
      <c r="AU151" s="79"/>
      <c r="AV151" s="79"/>
      <c r="AW151" s="79"/>
      <c r="AX151" s="79"/>
      <c r="AY151" s="79"/>
      <c r="AZ151" s="79"/>
      <c r="BA151">
        <v>13</v>
      </c>
      <c r="BB151" s="78" t="str">
        <f>REPLACE(INDEX(GroupVertices[Group],MATCH(Edges[[#This Row],[Vertex 1]],GroupVertices[Vertex],0)),1,1,"")</f>
        <v>1</v>
      </c>
      <c r="BC151" s="78" t="str">
        <f>REPLACE(INDEX(GroupVertices[Group],MATCH(Edges[[#This Row],[Vertex 2]],GroupVertices[Vertex],0)),1,1,"")</f>
        <v>1</v>
      </c>
      <c r="BD151" s="48">
        <v>1</v>
      </c>
      <c r="BE151" s="49">
        <v>4.166666666666667</v>
      </c>
      <c r="BF151" s="48">
        <v>3</v>
      </c>
      <c r="BG151" s="49">
        <v>12.5</v>
      </c>
      <c r="BH151" s="48">
        <v>0</v>
      </c>
      <c r="BI151" s="49">
        <v>0</v>
      </c>
      <c r="BJ151" s="48">
        <v>20</v>
      </c>
      <c r="BK151" s="49">
        <v>83.33333333333333</v>
      </c>
      <c r="BL151" s="48">
        <v>24</v>
      </c>
    </row>
    <row r="152" spans="1:64" ht="15">
      <c r="A152" s="64" t="s">
        <v>259</v>
      </c>
      <c r="B152" s="64" t="s">
        <v>259</v>
      </c>
      <c r="C152" s="65" t="s">
        <v>2110</v>
      </c>
      <c r="D152" s="66">
        <v>10</v>
      </c>
      <c r="E152" s="67" t="s">
        <v>136</v>
      </c>
      <c r="F152" s="68">
        <v>12</v>
      </c>
      <c r="G152" s="65"/>
      <c r="H152" s="69"/>
      <c r="I152" s="70"/>
      <c r="J152" s="70"/>
      <c r="K152" s="34" t="s">
        <v>65</v>
      </c>
      <c r="L152" s="77">
        <v>152</v>
      </c>
      <c r="M152" s="77"/>
      <c r="N152" s="72"/>
      <c r="O152" s="79" t="s">
        <v>176</v>
      </c>
      <c r="P152" s="81">
        <v>43482.00040509259</v>
      </c>
      <c r="Q152" s="79" t="s">
        <v>383</v>
      </c>
      <c r="R152" s="79"/>
      <c r="S152" s="79"/>
      <c r="T152" s="79" t="s">
        <v>465</v>
      </c>
      <c r="U152" s="82" t="s">
        <v>492</v>
      </c>
      <c r="V152" s="82" t="s">
        <v>492</v>
      </c>
      <c r="W152" s="81">
        <v>43482.00040509259</v>
      </c>
      <c r="X152" s="82" t="s">
        <v>619</v>
      </c>
      <c r="Y152" s="79"/>
      <c r="Z152" s="79"/>
      <c r="AA152" s="85" t="s">
        <v>707</v>
      </c>
      <c r="AB152" s="79"/>
      <c r="AC152" s="79" t="b">
        <v>0</v>
      </c>
      <c r="AD152" s="79">
        <v>0</v>
      </c>
      <c r="AE152" s="85" t="s">
        <v>713</v>
      </c>
      <c r="AF152" s="79" t="b">
        <v>0</v>
      </c>
      <c r="AG152" s="79" t="s">
        <v>724</v>
      </c>
      <c r="AH152" s="79"/>
      <c r="AI152" s="85" t="s">
        <v>713</v>
      </c>
      <c r="AJ152" s="79" t="b">
        <v>0</v>
      </c>
      <c r="AK152" s="79">
        <v>0</v>
      </c>
      <c r="AL152" s="85" t="s">
        <v>713</v>
      </c>
      <c r="AM152" s="79" t="s">
        <v>733</v>
      </c>
      <c r="AN152" s="79" t="b">
        <v>0</v>
      </c>
      <c r="AO152" s="85" t="s">
        <v>707</v>
      </c>
      <c r="AP152" s="79" t="s">
        <v>176</v>
      </c>
      <c r="AQ152" s="79">
        <v>0</v>
      </c>
      <c r="AR152" s="79">
        <v>0</v>
      </c>
      <c r="AS152" s="79"/>
      <c r="AT152" s="79"/>
      <c r="AU152" s="79"/>
      <c r="AV152" s="79"/>
      <c r="AW152" s="79"/>
      <c r="AX152" s="79"/>
      <c r="AY152" s="79"/>
      <c r="AZ152" s="79"/>
      <c r="BA152">
        <v>13</v>
      </c>
      <c r="BB152" s="78" t="str">
        <f>REPLACE(INDEX(GroupVertices[Group],MATCH(Edges[[#This Row],[Vertex 1]],GroupVertices[Vertex],0)),1,1,"")</f>
        <v>1</v>
      </c>
      <c r="BC152" s="78" t="str">
        <f>REPLACE(INDEX(GroupVertices[Group],MATCH(Edges[[#This Row],[Vertex 2]],GroupVertices[Vertex],0)),1,1,"")</f>
        <v>1</v>
      </c>
      <c r="BD152" s="48">
        <v>1</v>
      </c>
      <c r="BE152" s="49">
        <v>4</v>
      </c>
      <c r="BF152" s="48">
        <v>0</v>
      </c>
      <c r="BG152" s="49">
        <v>0</v>
      </c>
      <c r="BH152" s="48">
        <v>0</v>
      </c>
      <c r="BI152" s="49">
        <v>0</v>
      </c>
      <c r="BJ152" s="48">
        <v>24</v>
      </c>
      <c r="BK152" s="49">
        <v>96</v>
      </c>
      <c r="BL152" s="48">
        <v>25</v>
      </c>
    </row>
    <row r="153" spans="1:64" ht="15">
      <c r="A153" s="64" t="s">
        <v>259</v>
      </c>
      <c r="B153" s="64" t="s">
        <v>259</v>
      </c>
      <c r="C153" s="65" t="s">
        <v>2110</v>
      </c>
      <c r="D153" s="66">
        <v>10</v>
      </c>
      <c r="E153" s="67" t="s">
        <v>136</v>
      </c>
      <c r="F153" s="68">
        <v>12</v>
      </c>
      <c r="G153" s="65"/>
      <c r="H153" s="69"/>
      <c r="I153" s="70"/>
      <c r="J153" s="70"/>
      <c r="K153" s="34" t="s">
        <v>65</v>
      </c>
      <c r="L153" s="77">
        <v>153</v>
      </c>
      <c r="M153" s="77"/>
      <c r="N153" s="72"/>
      <c r="O153" s="79" t="s">
        <v>176</v>
      </c>
      <c r="P153" s="81">
        <v>43483.00047453704</v>
      </c>
      <c r="Q153" s="79" t="s">
        <v>384</v>
      </c>
      <c r="R153" s="79" t="s">
        <v>427</v>
      </c>
      <c r="S153" s="79" t="s">
        <v>436</v>
      </c>
      <c r="T153" s="79"/>
      <c r="U153" s="79"/>
      <c r="V153" s="82" t="s">
        <v>530</v>
      </c>
      <c r="W153" s="81">
        <v>43483.00047453704</v>
      </c>
      <c r="X153" s="82" t="s">
        <v>620</v>
      </c>
      <c r="Y153" s="79"/>
      <c r="Z153" s="79"/>
      <c r="AA153" s="85" t="s">
        <v>708</v>
      </c>
      <c r="AB153" s="79"/>
      <c r="AC153" s="79" t="b">
        <v>0</v>
      </c>
      <c r="AD153" s="79">
        <v>0</v>
      </c>
      <c r="AE153" s="85" t="s">
        <v>713</v>
      </c>
      <c r="AF153" s="79" t="b">
        <v>0</v>
      </c>
      <c r="AG153" s="79" t="s">
        <v>724</v>
      </c>
      <c r="AH153" s="79"/>
      <c r="AI153" s="85" t="s">
        <v>713</v>
      </c>
      <c r="AJ153" s="79" t="b">
        <v>0</v>
      </c>
      <c r="AK153" s="79">
        <v>0</v>
      </c>
      <c r="AL153" s="85" t="s">
        <v>713</v>
      </c>
      <c r="AM153" s="79" t="s">
        <v>733</v>
      </c>
      <c r="AN153" s="79" t="b">
        <v>1</v>
      </c>
      <c r="AO153" s="85" t="s">
        <v>708</v>
      </c>
      <c r="AP153" s="79" t="s">
        <v>176</v>
      </c>
      <c r="AQ153" s="79">
        <v>0</v>
      </c>
      <c r="AR153" s="79">
        <v>0</v>
      </c>
      <c r="AS153" s="79"/>
      <c r="AT153" s="79"/>
      <c r="AU153" s="79"/>
      <c r="AV153" s="79"/>
      <c r="AW153" s="79"/>
      <c r="AX153" s="79"/>
      <c r="AY153" s="79"/>
      <c r="AZ153" s="79"/>
      <c r="BA153">
        <v>13</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19</v>
      </c>
      <c r="BK153" s="49">
        <v>100</v>
      </c>
      <c r="BL153" s="48">
        <v>19</v>
      </c>
    </row>
    <row r="154" spans="1:64" ht="15">
      <c r="A154" s="64" t="s">
        <v>259</v>
      </c>
      <c r="B154" s="64" t="s">
        <v>259</v>
      </c>
      <c r="C154" s="65" t="s">
        <v>2110</v>
      </c>
      <c r="D154" s="66">
        <v>10</v>
      </c>
      <c r="E154" s="67" t="s">
        <v>136</v>
      </c>
      <c r="F154" s="68">
        <v>12</v>
      </c>
      <c r="G154" s="65"/>
      <c r="H154" s="69"/>
      <c r="I154" s="70"/>
      <c r="J154" s="70"/>
      <c r="K154" s="34" t="s">
        <v>65</v>
      </c>
      <c r="L154" s="77">
        <v>154</v>
      </c>
      <c r="M154" s="77"/>
      <c r="N154" s="72"/>
      <c r="O154" s="79" t="s">
        <v>176</v>
      </c>
      <c r="P154" s="81">
        <v>43483.83427083334</v>
      </c>
      <c r="Q154" s="79" t="s">
        <v>385</v>
      </c>
      <c r="R154" s="82" t="s">
        <v>428</v>
      </c>
      <c r="S154" s="79" t="s">
        <v>433</v>
      </c>
      <c r="T154" s="79"/>
      <c r="U154" s="79"/>
      <c r="V154" s="82" t="s">
        <v>530</v>
      </c>
      <c r="W154" s="81">
        <v>43483.83427083334</v>
      </c>
      <c r="X154" s="82" t="s">
        <v>621</v>
      </c>
      <c r="Y154" s="79"/>
      <c r="Z154" s="79"/>
      <c r="AA154" s="85" t="s">
        <v>709</v>
      </c>
      <c r="AB154" s="79"/>
      <c r="AC154" s="79" t="b">
        <v>0</v>
      </c>
      <c r="AD154" s="79">
        <v>0</v>
      </c>
      <c r="AE154" s="85" t="s">
        <v>713</v>
      </c>
      <c r="AF154" s="79" t="b">
        <v>0</v>
      </c>
      <c r="AG154" s="79" t="s">
        <v>724</v>
      </c>
      <c r="AH154" s="79"/>
      <c r="AI154" s="85" t="s">
        <v>713</v>
      </c>
      <c r="AJ154" s="79" t="b">
        <v>0</v>
      </c>
      <c r="AK154" s="79">
        <v>0</v>
      </c>
      <c r="AL154" s="85" t="s">
        <v>713</v>
      </c>
      <c r="AM154" s="79" t="s">
        <v>733</v>
      </c>
      <c r="AN154" s="79" t="b">
        <v>1</v>
      </c>
      <c r="AO154" s="85" t="s">
        <v>709</v>
      </c>
      <c r="AP154" s="79" t="s">
        <v>176</v>
      </c>
      <c r="AQ154" s="79">
        <v>0</v>
      </c>
      <c r="AR154" s="79">
        <v>0</v>
      </c>
      <c r="AS154" s="79"/>
      <c r="AT154" s="79"/>
      <c r="AU154" s="79"/>
      <c r="AV154" s="79"/>
      <c r="AW154" s="79"/>
      <c r="AX154" s="79"/>
      <c r="AY154" s="79"/>
      <c r="AZ154" s="79"/>
      <c r="BA154">
        <v>13</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21</v>
      </c>
      <c r="BK154" s="49">
        <v>100</v>
      </c>
      <c r="BL154" s="48">
        <v>21</v>
      </c>
    </row>
    <row r="155" spans="1:64" ht="15">
      <c r="A155" s="64" t="s">
        <v>264</v>
      </c>
      <c r="B155" s="64" t="s">
        <v>259</v>
      </c>
      <c r="C155" s="65" t="s">
        <v>2107</v>
      </c>
      <c r="D155" s="66">
        <v>3</v>
      </c>
      <c r="E155" s="67" t="s">
        <v>132</v>
      </c>
      <c r="F155" s="68">
        <v>35</v>
      </c>
      <c r="G155" s="65"/>
      <c r="H155" s="69"/>
      <c r="I155" s="70"/>
      <c r="J155" s="70"/>
      <c r="K155" s="34" t="s">
        <v>65</v>
      </c>
      <c r="L155" s="77">
        <v>155</v>
      </c>
      <c r="M155" s="77"/>
      <c r="N155" s="72"/>
      <c r="O155" s="79" t="s">
        <v>298</v>
      </c>
      <c r="P155" s="81">
        <v>43484.027037037034</v>
      </c>
      <c r="Q155" s="79" t="s">
        <v>386</v>
      </c>
      <c r="R155" s="82" t="s">
        <v>429</v>
      </c>
      <c r="S155" s="79" t="s">
        <v>433</v>
      </c>
      <c r="T155" s="79"/>
      <c r="U155" s="79"/>
      <c r="V155" s="82" t="s">
        <v>534</v>
      </c>
      <c r="W155" s="81">
        <v>43484.027037037034</v>
      </c>
      <c r="X155" s="82" t="s">
        <v>622</v>
      </c>
      <c r="Y155" s="79">
        <v>33.6841</v>
      </c>
      <c r="Z155" s="79">
        <v>-117.793</v>
      </c>
      <c r="AA155" s="85" t="s">
        <v>710</v>
      </c>
      <c r="AB155" s="79"/>
      <c r="AC155" s="79" t="b">
        <v>0</v>
      </c>
      <c r="AD155" s="79">
        <v>0</v>
      </c>
      <c r="AE155" s="85" t="s">
        <v>713</v>
      </c>
      <c r="AF155" s="79" t="b">
        <v>0</v>
      </c>
      <c r="AG155" s="79" t="s">
        <v>724</v>
      </c>
      <c r="AH155" s="79"/>
      <c r="AI155" s="85" t="s">
        <v>713</v>
      </c>
      <c r="AJ155" s="79" t="b">
        <v>0</v>
      </c>
      <c r="AK155" s="79">
        <v>0</v>
      </c>
      <c r="AL155" s="85" t="s">
        <v>713</v>
      </c>
      <c r="AM155" s="79" t="s">
        <v>729</v>
      </c>
      <c r="AN155" s="79" t="b">
        <v>1</v>
      </c>
      <c r="AO155" s="85" t="s">
        <v>710</v>
      </c>
      <c r="AP155" s="79" t="s">
        <v>176</v>
      </c>
      <c r="AQ155" s="79">
        <v>0</v>
      </c>
      <c r="AR155" s="79">
        <v>0</v>
      </c>
      <c r="AS155" s="79" t="s">
        <v>742</v>
      </c>
      <c r="AT155" s="79" t="s">
        <v>743</v>
      </c>
      <c r="AU155" s="79" t="s">
        <v>744</v>
      </c>
      <c r="AV155" s="79" t="s">
        <v>748</v>
      </c>
      <c r="AW155" s="79" t="s">
        <v>752</v>
      </c>
      <c r="AX155" s="79" t="s">
        <v>755</v>
      </c>
      <c r="AY155" s="79" t="s">
        <v>756</v>
      </c>
      <c r="AZ155" s="82" t="s">
        <v>761</v>
      </c>
      <c r="BA155">
        <v>1</v>
      </c>
      <c r="BB155" s="78" t="str">
        <f>REPLACE(INDEX(GroupVertices[Group],MATCH(Edges[[#This Row],[Vertex 1]],GroupVertices[Vertex],0)),1,1,"")</f>
        <v>1</v>
      </c>
      <c r="BC155" s="78" t="str">
        <f>REPLACE(INDEX(GroupVertices[Group],MATCH(Edges[[#This Row],[Vertex 2]],GroupVertices[Vertex],0)),1,1,"")</f>
        <v>1</v>
      </c>
      <c r="BD155" s="48">
        <v>1</v>
      </c>
      <c r="BE155" s="49">
        <v>4.545454545454546</v>
      </c>
      <c r="BF155" s="48">
        <v>1</v>
      </c>
      <c r="BG155" s="49">
        <v>4.545454545454546</v>
      </c>
      <c r="BH155" s="48">
        <v>0</v>
      </c>
      <c r="BI155" s="49">
        <v>0</v>
      </c>
      <c r="BJ155" s="48">
        <v>20</v>
      </c>
      <c r="BK155" s="49">
        <v>90.9090909090909</v>
      </c>
      <c r="BL155"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ErrorMessage="1" sqref="N2:N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Color" prompt="To select an optional edge color, right-click and select Select Color on the right-click menu." sqref="C3:C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Opacity" prompt="Enter an optional edge opacity between 0 (transparent) and 100 (opaque)." errorTitle="Invalid Edge Opacity" error="The optional edge opacity must be a whole number between 0 and 10." sqref="F3:F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showErrorMessage="1" promptTitle="Vertex 1 Name" prompt="Enter the name of the edge's first vertex." sqref="A3:A155"/>
    <dataValidation allowBlank="1" showInputMessage="1" showErrorMessage="1" promptTitle="Vertex 2 Name" prompt="Enter the name of the edge's second vertex." sqref="B3:B155"/>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5"/>
  </dataValidations>
  <hyperlinks>
    <hyperlink ref="R11" r:id="rId1" display="https://milkandeggs.com/"/>
    <hyperlink ref="R12" r:id="rId2" display="https://www.instagram.com/p/BsSHhURFmVj/?utm_source=ig_twitter_share&amp;igshid=1aj3zhbtnh87"/>
    <hyperlink ref="R13" r:id="rId3" display="https://www.instagram.com/p/BsW3WOAFUgc/?utm_source=ig_twitter_share&amp;igshid=s4i6tej232c"/>
    <hyperlink ref="R19" r:id="rId4" display="https://www.instagram.com/p/BsYZEtMgM46/"/>
    <hyperlink ref="R22" r:id="rId5" display="https://www.instagram.com/p/BsYriSghcqI/?utm_source=ig_twitter_share&amp;igshid=1k9fa51xd8zeu"/>
    <hyperlink ref="R23" r:id="rId6" display="https://www.instagram.com/p/BsYu92KABaH/?utm_source=ig_twitter_share&amp;igshid=hb2bvc75vzf1"/>
    <hyperlink ref="R24" r:id="rId7" display="https://www.instagram.com/p/BsW1i0RgHBE/?utm_source=ig_twitter_share&amp;igshid=1a04ous9i1o63"/>
    <hyperlink ref="R25" r:id="rId8" display="https://www.instagram.com/p/BsW1i0RgHBE/?utm_source=ig_twitter_share&amp;igshid=1a04ous9i1o63"/>
    <hyperlink ref="R26" r:id="rId9" display="https://www.instagram.com/p/BsW1i0RgHBE/?utm_source=ig_twitter_share&amp;igshid=1a04ous9i1o63"/>
    <hyperlink ref="R27" r:id="rId10" display="https://www.instagram.com/p/BsZHBESAlHR/?utm_source=ig_twitter_share&amp;igshid=6ktau19ksfcd"/>
    <hyperlink ref="R39" r:id="rId11" display="https://milkandeggs.com/"/>
    <hyperlink ref="R40" r:id="rId12" display="https://www.instagram.com/p/Bsd3p5HAbZX/?utm_source=ig_twitter_share&amp;igshid=hsb486577eix"/>
    <hyperlink ref="R44" r:id="rId13" display="https://twitter.com/i/web/status/1083553696489697280"/>
    <hyperlink ref="R47" r:id="rId14" display="https://twitter.com/i/web/status/1083710283133173760"/>
    <hyperlink ref="R48" r:id="rId15" display="https://twitter.com/i/web/status/1083789963521490944"/>
    <hyperlink ref="R49" r:id="rId16" display="https://milkandeggs.com/"/>
    <hyperlink ref="R50" r:id="rId17" display="https://milkandeggs.com/"/>
    <hyperlink ref="R62" r:id="rId18" display="https://www.instagram.com/p/Bsqa2O-l5Iz/?utm_source=ig_twitter_share&amp;igshid=xuf0envc5kzf"/>
    <hyperlink ref="R63" r:id="rId19" display="https://www.instagram.com/p/BsqhQ_6B9t7/?utm_source=ig_twitter_share&amp;igshid=1r0quxys6j8dd"/>
    <hyperlink ref="R66" r:id="rId20" display="https://twitter.com/i/web/status/1085655514191556611"/>
    <hyperlink ref="R68" r:id="rId21" display="https://twitter.com/i/web/status/1085773555332235264"/>
    <hyperlink ref="R70" r:id="rId22" display="https://www.instagram.com/p/BsT18oFnG-Q/?utm_source=ig_twitter_share&amp;igshid=1jxxqw0bz5x5m"/>
    <hyperlink ref="R71" r:id="rId23" display="https://www.instagram.com/p/BsT18oFnG-Q/?utm_source=ig_twitter_share&amp;igshid=1jxxqw0bz5x5m"/>
    <hyperlink ref="R72" r:id="rId24" display="https://www.instagram.com/p/BsT18oFnG-Q/?utm_source=ig_twitter_share&amp;igshid=1jxxqw0bz5x5m"/>
    <hyperlink ref="R73" r:id="rId25" display="https://www.instagram.com/p/BsT18oFnG-Q/?utm_source=ig_twitter_share&amp;igshid=1jxxqw0bz5x5m"/>
    <hyperlink ref="R74" r:id="rId26" display="https://twitter.com/i/web/status/1084998549320990722"/>
    <hyperlink ref="R75" r:id="rId27" display="https://twitter.com/i/web/status/1085956095439486977"/>
    <hyperlink ref="R76" r:id="rId28" display="https://twitter.com/i/web/status/1085956095439486977"/>
    <hyperlink ref="R84" r:id="rId29" display="https://twitter.com/i/web/status/1086012834209660928"/>
    <hyperlink ref="R86" r:id="rId30" display="https://twitter.com/i/web/status/1085990451365187585"/>
    <hyperlink ref="R89" r:id="rId31" display="https://twitter.com/i/web/status/1086054338655592448"/>
    <hyperlink ref="R90" r:id="rId32" display="https://milkandeggs.com/collections/vegan"/>
    <hyperlink ref="R91" r:id="rId33" display="https://www.instagram.com/p/BsyStR_g_Ur/?utm_source=ig_twitter_share&amp;igshid=1qpxtyq9e9fn5"/>
    <hyperlink ref="R93" r:id="rId34" display="https://www.instagram.com/p/BsyStR_g_Ur/?utm_source=ig_twitter_share&amp;igshid=1qpxtyq9e9fn5"/>
    <hyperlink ref="R98" r:id="rId35" display="https://twitter.com/i/web/status/1081425999521140736"/>
    <hyperlink ref="R129" r:id="rId36" display="https://milkandeggs.com/collections/breadbar"/>
    <hyperlink ref="R131" r:id="rId37" display="https://twitter.com/i/web/status/1083816153775030272"/>
    <hyperlink ref="R132" r:id="rId38" display="https://milkandeggs.com/pages/search-results-page?q=harmless+harvest"/>
    <hyperlink ref="R133" r:id="rId39" display="https://instagram.com/milkandeggscom"/>
    <hyperlink ref="R136" r:id="rId40" display="https://twitter.com/i/web/status/1085634733780975628"/>
    <hyperlink ref="R137" r:id="rId41" display="https://twitter.com/i/web/status/1086066111798480898"/>
    <hyperlink ref="R138" r:id="rId42" display="https://twitter.com/i/web/status/1086405181841915904"/>
    <hyperlink ref="R142" r:id="rId43" display="http://milkandeggs.com/?utm_source=social&amp;utm_medium=influencer&amp;utm_campaign=milkandeggscom"/>
    <hyperlink ref="R144" r:id="rId44" display="https://milkandeggs.com/products/organic-cleanse-fruit-and-veggie-12-lb-box"/>
    <hyperlink ref="R149" r:id="rId45" display="https://twitter.com/i/web/status/1084510557514940417"/>
    <hyperlink ref="R150" r:id="rId46" display="https://twitter.com/i/web/status/1084933399880630272"/>
    <hyperlink ref="R151" r:id="rId47" display="https://twitter.com/i/web/status/1085341019216990208"/>
    <hyperlink ref="R154" r:id="rId48" display="https://twitter.com/i/web/status/1086352866498043909"/>
    <hyperlink ref="R155" r:id="rId49" display="https://twitter.com/i/web/status/1086422723121827840"/>
    <hyperlink ref="U14" r:id="rId50" display="https://pbs.twimg.com/media/DwXP8WUXQAAzM-e.jpg"/>
    <hyperlink ref="U15" r:id="rId51" display="https://pbs.twimg.com/media/DwXP8WUXQAAzM-e.jpg"/>
    <hyperlink ref="U16" r:id="rId52" display="https://pbs.twimg.com/media/DvppS1PVsAE8Mge.jpg"/>
    <hyperlink ref="U19" r:id="rId53" display="https://pbs.twimg.com/media/DwaECHtWoAM4hlS.jpg"/>
    <hyperlink ref="U20" r:id="rId54" display="https://pbs.twimg.com/media/DwaRKGUUUAApiBI.jpg"/>
    <hyperlink ref="U21" r:id="rId55" display="https://pbs.twimg.com/media/DwaRKGUUUAApiBI.jpg"/>
    <hyperlink ref="U34" r:id="rId56" display="https://pbs.twimg.com/media/DwaRKGUUUAApiBI.jpg"/>
    <hyperlink ref="U38" r:id="rId57" display="https://pbs.twimg.com/ext_tw_video_thumb/1083239010430939136/pu/img/O8XrXymD5FyZQ1xr.jpg"/>
    <hyperlink ref="U41" r:id="rId58" display="https://pbs.twimg.com/ext_tw_video_thumb/1083445115723476992/pu/img/aQmC3itdNzxwkN4S.jpg"/>
    <hyperlink ref="U51" r:id="rId59" display="https://pbs.twimg.com/media/DwuneFZXgAAAz7E.jpg"/>
    <hyperlink ref="U52" r:id="rId60" display="https://pbs.twimg.com/tweet_video_thumb/DwvAbRaVsAATvcj.jpg"/>
    <hyperlink ref="U55" r:id="rId61" display="https://pbs.twimg.com/tweet_video_thumb/Dw13KPsVAAEFssK.jpg"/>
    <hyperlink ref="U56" r:id="rId62" display="https://pbs.twimg.com/tweet_video_thumb/Dw13KPsVAAEFssK.jpg"/>
    <hyperlink ref="U57" r:id="rId63" display="https://pbs.twimg.com/tweet_video_thumb/Dw13KPsVAAEFssK.jpg"/>
    <hyperlink ref="U58" r:id="rId64" display="https://pbs.twimg.com/tweet_video_thumb/Dw13KPsVAAEFssK.jpg"/>
    <hyperlink ref="U59" r:id="rId65" display="https://pbs.twimg.com/tweet_video_thumb/Dw13KPsVAAEFssK.jpg"/>
    <hyperlink ref="U60" r:id="rId66" display="https://pbs.twimg.com/tweet_video_thumb/Dw13KPsVAAEFssK.jpg"/>
    <hyperlink ref="U61" r:id="rId67" display="https://pbs.twimg.com/tweet_video_thumb/Dw13KPsVAAEFssK.jpg"/>
    <hyperlink ref="U77" r:id="rId68" display="https://pbs.twimg.com/media/DwlTaeOV4AAFQNI.jpg"/>
    <hyperlink ref="U78" r:id="rId69" display="https://pbs.twimg.com/media/DwlTaeOV4AAFQNI.jpg"/>
    <hyperlink ref="U79" r:id="rId70" display="https://pbs.twimg.com/media/DwlTaeOV4AAFQNI.jpg"/>
    <hyperlink ref="U80" r:id="rId71" display="https://pbs.twimg.com/ext_tw_video_thumb/1082364854386647040/pu/img/NwB5a0heq6G4FcQe.jpg"/>
    <hyperlink ref="U81" r:id="rId72" display="https://pbs.twimg.com/media/DwZtJiYUcAACY7N.jpg"/>
    <hyperlink ref="U82" r:id="rId73" display="https://pbs.twimg.com/media/DwgZaZcU8AAithJ.jpg"/>
    <hyperlink ref="U83" r:id="rId74" display="https://pbs.twimg.com/media/DwlTaeOV4AAFQNI.jpg"/>
    <hyperlink ref="U97" r:id="rId75" display="https://pbs.twimg.com/tweet_video_thumb/DwVplqzVAAA72Ad.jpg"/>
    <hyperlink ref="U100" r:id="rId76" display="https://pbs.twimg.com/tweet_video_thumb/DwVplqzVAAA72Ad.jpg"/>
    <hyperlink ref="U101" r:id="rId77" display="https://pbs.twimg.com/media/Dv8EnWJVsAEUeFU.jpg"/>
    <hyperlink ref="U103" r:id="rId78" display="https://pbs.twimg.com/media/Dv8EnWJVsAEUeFU.jpg"/>
    <hyperlink ref="U105" r:id="rId79" display="https://pbs.twimg.com/media/Dv8EnWJVsAEUeFU.jpg"/>
    <hyperlink ref="U107" r:id="rId80" display="https://pbs.twimg.com/media/Dv8EnWJVsAEUeFU.jpg"/>
    <hyperlink ref="U109" r:id="rId81" display="https://pbs.twimg.com/media/Dv8EnWJVsAEUeFU.jpg"/>
    <hyperlink ref="U111" r:id="rId82" display="https://pbs.twimg.com/media/Dv8EnWJVsAEUeFU.jpg"/>
    <hyperlink ref="U113" r:id="rId83" display="https://pbs.twimg.com/media/Dv8EnWJVsAEUeFU.jpg"/>
    <hyperlink ref="U115" r:id="rId84" display="https://pbs.twimg.com/media/Dv8EnWJVsAEUeFU.jpg"/>
    <hyperlink ref="U117" r:id="rId85" display="https://pbs.twimg.com/media/Dv8EnWJVsAEUeFU.jpg"/>
    <hyperlink ref="U119" r:id="rId86" display="https://pbs.twimg.com/media/Dv8EnWJVsAEUeFU.jpg"/>
    <hyperlink ref="U121" r:id="rId87" display="https://pbs.twimg.com/media/Dv8EnWJVsAEUeFU.jpg"/>
    <hyperlink ref="U123" r:id="rId88" display="https://pbs.twimg.com/media/Dv8EnWJVsAEUeFU.jpg"/>
    <hyperlink ref="U125" r:id="rId89" display="https://pbs.twimg.com/media/Dv8EnWJVsAEUeFU.jpg"/>
    <hyperlink ref="U127" r:id="rId90" display="https://pbs.twimg.com/media/Dv8EnWJVsAEUeFU.jpg"/>
    <hyperlink ref="U129" r:id="rId91" display="https://pbs.twimg.com/media/Dwfpw0KXcAE3Q3E.jpg"/>
    <hyperlink ref="U130" r:id="rId92" display="https://pbs.twimg.com/media/DwlOy5SXcAA9H91.jpg"/>
    <hyperlink ref="U132" r:id="rId93" display="https://pbs.twimg.com/media/Dwvh42DWoAAOfUk.jpg"/>
    <hyperlink ref="U133" r:id="rId94" display="https://pbs.twimg.com/media/Dw-jWmdX4AAPQo4.jpg"/>
    <hyperlink ref="U142" r:id="rId95" display="https://pbs.twimg.com/media/Dv8rMExWsAAl2t3.jpg"/>
    <hyperlink ref="U143" r:id="rId96" display="https://pbs.twimg.com/media/DwLseV2WkAEEpJ3.jpg"/>
    <hyperlink ref="U144" r:id="rId97" display="https://pbs.twimg.com/media/DwPjx56WkAASevy.jpg"/>
    <hyperlink ref="U145" r:id="rId98" display="https://pbs.twimg.com/media/DwV_uqvXgAAUTjl.jpg"/>
    <hyperlink ref="U146" r:id="rId99" display="https://pbs.twimg.com/media/Dwbkws7WsAELzAA.jpg"/>
    <hyperlink ref="U147" r:id="rId100" display="https://pbs.twimg.com/media/Dwg8CT-W0AU1sZx.jpg"/>
    <hyperlink ref="U148" r:id="rId101" display="https://pbs.twimg.com/media/DwudZuQX4AAHCjh.jpg"/>
    <hyperlink ref="U152" r:id="rId102" display="https://pbs.twimg.com/media/DxEjv-vWwAAQX9G.jpg"/>
    <hyperlink ref="V3" r:id="rId103" display="http://pbs.twimg.com/profile_images/971280882735689728/bA8pC2TP_normal.jpg"/>
    <hyperlink ref="V4" r:id="rId104" display="http://pbs.twimg.com/profile_images/971280882735689728/bA8pC2TP_normal.jpg"/>
    <hyperlink ref="V5" r:id="rId105" display="http://pbs.twimg.com/profile_images/971280882735689728/bA8pC2TP_normal.jpg"/>
    <hyperlink ref="V6" r:id="rId106" display="http://pbs.twimg.com/profile_images/971280882735689728/bA8pC2TP_normal.jpg"/>
    <hyperlink ref="V7" r:id="rId107" display="http://pbs.twimg.com/profile_images/971280882735689728/bA8pC2TP_normal.jpg"/>
    <hyperlink ref="V8" r:id="rId108" display="http://pbs.twimg.com/profile_images/971280882735689728/bA8pC2TP_normal.jpg"/>
    <hyperlink ref="V9" r:id="rId109" display="http://pbs.twimg.com/profile_images/1080813683750518784/vFUFD-d6_normal.jpg"/>
    <hyperlink ref="V10" r:id="rId110" display="http://pbs.twimg.com/profile_images/1080813683750518784/vFUFD-d6_normal.jpg"/>
    <hyperlink ref="V11" r:id="rId111" display="http://pbs.twimg.com/profile_images/644546861492146176/qwhl30AH_normal.jpg"/>
    <hyperlink ref="V12" r:id="rId112" display="http://pbs.twimg.com/profile_images/847425189247827968/IG829F3d_normal.jpg"/>
    <hyperlink ref="V13" r:id="rId113" display="http://pbs.twimg.com/profile_images/847425189247827968/IG829F3d_normal.jpg"/>
    <hyperlink ref="V14" r:id="rId114" display="https://pbs.twimg.com/media/DwXP8WUXQAAzM-e.jpg"/>
    <hyperlink ref="V15" r:id="rId115" display="https://pbs.twimg.com/media/DwXP8WUXQAAzM-e.jpg"/>
    <hyperlink ref="V16" r:id="rId116" display="https://pbs.twimg.com/media/DvppS1PVsAE8Mge.jpg"/>
    <hyperlink ref="V17" r:id="rId117" display="http://pbs.twimg.com/profile_images/378800000716546584/f1a10802a0f38929c2d3c763ef06d64a_normal.jpeg"/>
    <hyperlink ref="V18" r:id="rId118" display="http://pbs.twimg.com/profile_images/1021969269125513218/wnkpYdQi_normal.jpg"/>
    <hyperlink ref="V19" r:id="rId119" display="https://pbs.twimg.com/media/DwaECHtWoAM4hlS.jpg"/>
    <hyperlink ref="V20" r:id="rId120" display="https://pbs.twimg.com/media/DwaRKGUUUAApiBI.jpg"/>
    <hyperlink ref="V21" r:id="rId121" display="https://pbs.twimg.com/media/DwaRKGUUUAApiBI.jpg"/>
    <hyperlink ref="V22" r:id="rId122" display="http://pbs.twimg.com/profile_images/733776132084879360/nO4g6Pc8_normal.jpg"/>
    <hyperlink ref="V23" r:id="rId123" display="http://pbs.twimg.com/profile_images/683443584457023489/8dLuCpXk_normal.jpg"/>
    <hyperlink ref="V24" r:id="rId124" display="http://pbs.twimg.com/profile_images/1047981023051440128/yy7cSz9K_normal.jpg"/>
    <hyperlink ref="V25" r:id="rId125" display="http://pbs.twimg.com/profile_images/1047981023051440128/yy7cSz9K_normal.jpg"/>
    <hyperlink ref="V26" r:id="rId126" display="http://pbs.twimg.com/profile_images/1047981023051440128/yy7cSz9K_normal.jpg"/>
    <hyperlink ref="V27" r:id="rId127" display="http://pbs.twimg.com/profile_images/1047981023051440128/yy7cSz9K_normal.jpg"/>
    <hyperlink ref="V28" r:id="rId128" display="http://pbs.twimg.com/profile_images/1056465297580806144/jKnlBPuK_normal.jpg"/>
    <hyperlink ref="V29" r:id="rId129" display="http://pbs.twimg.com/profile_images/1056465297580806144/jKnlBPuK_normal.jpg"/>
    <hyperlink ref="V30" r:id="rId130" display="http://pbs.twimg.com/profile_images/1069753081150074880/eATv9xSB_normal.jpg"/>
    <hyperlink ref="V31" r:id="rId131" display="http://pbs.twimg.com/profile_images/1054865024018087937/1xscAd4H_normal.jpg"/>
    <hyperlink ref="V32" r:id="rId132" display="http://pbs.twimg.com/profile_images/1054865024018087937/1xscAd4H_normal.jpg"/>
    <hyperlink ref="V33" r:id="rId133" display="http://pbs.twimg.com/profile_images/1069753081150074880/eATv9xSB_normal.jpg"/>
    <hyperlink ref="V34" r:id="rId134" display="https://pbs.twimg.com/media/DwaRKGUUUAApiBI.jpg"/>
    <hyperlink ref="V35" r:id="rId135" display="http://pbs.twimg.com/profile_images/1069753081150074880/eATv9xSB_normal.jpg"/>
    <hyperlink ref="V36" r:id="rId136" display="http://pbs.twimg.com/profile_images/1069753081150074880/eATv9xSB_normal.jpg"/>
    <hyperlink ref="V37" r:id="rId137" display="http://pbs.twimg.com/profile_images/895425095723823105/rn8Gs_7J_normal.jpg"/>
    <hyperlink ref="V38" r:id="rId138" display="https://pbs.twimg.com/ext_tw_video_thumb/1083239010430939136/pu/img/O8XrXymD5FyZQ1xr.jpg"/>
    <hyperlink ref="V39" r:id="rId139" display="http://abs.twimg.com/sticky/default_profile_images/default_profile_normal.png"/>
    <hyperlink ref="V40" r:id="rId140" display="http://pbs.twimg.com/profile_images/1031588370135142400/LXQlBJuo_normal.jpg"/>
    <hyperlink ref="V41" r:id="rId141" display="https://pbs.twimg.com/ext_tw_video_thumb/1083445115723476992/pu/img/aQmC3itdNzxwkN4S.jpg"/>
    <hyperlink ref="V42" r:id="rId142" display="http://pbs.twimg.com/profile_images/1053739328986324993/6XvbfPf__normal.jpg"/>
    <hyperlink ref="V43" r:id="rId143" display="http://pbs.twimg.com/profile_images/1053739328986324993/6XvbfPf__normal.jpg"/>
    <hyperlink ref="V44" r:id="rId144" display="http://pbs.twimg.com/profile_images/581666093313339392/nhnqiDUD_normal.jpg"/>
    <hyperlink ref="V45" r:id="rId145" display="http://pbs.twimg.com/profile_images/1083576027761106944/KLndJohc_normal.jpg"/>
    <hyperlink ref="V46" r:id="rId146" display="http://pbs.twimg.com/profile_images/1083576027761106944/KLndJohc_normal.jpg"/>
    <hyperlink ref="V47" r:id="rId147" display="http://pbs.twimg.com/profile_images/589862073066205185/tsxhjNZD_normal.jpg"/>
    <hyperlink ref="V48" r:id="rId148" display="http://abs.twimg.com/sticky/default_profile_images/default_profile_normal.png"/>
    <hyperlink ref="V49" r:id="rId149" display="http://abs.twimg.com/sticky/default_profile_images/default_profile_normal.png"/>
    <hyperlink ref="V50" r:id="rId150" display="http://pbs.twimg.com/profile_images/869902246657613824/DUK1VHjy_normal.jpg"/>
    <hyperlink ref="V51" r:id="rId151" display="https://pbs.twimg.com/media/DwuneFZXgAAAz7E.jpg"/>
    <hyperlink ref="V52" r:id="rId152" display="https://pbs.twimg.com/tweet_video_thumb/DwvAbRaVsAATvcj.jpg"/>
    <hyperlink ref="V53" r:id="rId153" display="http://pbs.twimg.com/profile_images/1064503328585830400/w8-VOl0y_normal.jpg"/>
    <hyperlink ref="V54" r:id="rId154" display="http://pbs.twimg.com/profile_images/1064503328585830400/w8-VOl0y_normal.jpg"/>
    <hyperlink ref="V55" r:id="rId155" display="https://pbs.twimg.com/tweet_video_thumb/Dw13KPsVAAEFssK.jpg"/>
    <hyperlink ref="V56" r:id="rId156" display="https://pbs.twimg.com/tweet_video_thumb/Dw13KPsVAAEFssK.jpg"/>
    <hyperlink ref="V57" r:id="rId157" display="https://pbs.twimg.com/tweet_video_thumb/Dw13KPsVAAEFssK.jpg"/>
    <hyperlink ref="V58" r:id="rId158" display="https://pbs.twimg.com/tweet_video_thumb/Dw13KPsVAAEFssK.jpg"/>
    <hyperlink ref="V59" r:id="rId159" display="https://pbs.twimg.com/tweet_video_thumb/Dw13KPsVAAEFssK.jpg"/>
    <hyperlink ref="V60" r:id="rId160" display="https://pbs.twimg.com/tweet_video_thumb/Dw13KPsVAAEFssK.jpg"/>
    <hyperlink ref="V61" r:id="rId161" display="https://pbs.twimg.com/tweet_video_thumb/Dw13KPsVAAEFssK.jpg"/>
    <hyperlink ref="V62" r:id="rId162" display="http://pbs.twimg.com/profile_images/623776052511244288/EyOSc4dB_normal.jpg"/>
    <hyperlink ref="V63" r:id="rId163" display="http://pbs.twimg.com/profile_images/576338217189785600/Bp1fXLZn_normal.jpeg"/>
    <hyperlink ref="V64" r:id="rId164" display="http://pbs.twimg.com/profile_images/811848188625719296/7gAJSgxe_normal.jpg"/>
    <hyperlink ref="V65" r:id="rId165" display="http://pbs.twimg.com/profile_images/811848188625719296/7gAJSgxe_normal.jpg"/>
    <hyperlink ref="V66" r:id="rId166" display="http://pbs.twimg.com/profile_images/227159912/AAA_Spring_Semi_047_normal.JPG"/>
    <hyperlink ref="V67" r:id="rId167" display="http://pbs.twimg.com/profile_images/1082501359629287424/wxvBLPtH_normal.jpg"/>
    <hyperlink ref="V68" r:id="rId168" display="http://pbs.twimg.com/profile_images/744943952818642944/1iCYDx3J_normal.jpg"/>
    <hyperlink ref="V69" r:id="rId169" display="http://pbs.twimg.com/profile_images/733407419657674752/dpAdWzag_normal.jpg"/>
    <hyperlink ref="V70" r:id="rId170" display="http://pbs.twimg.com/profile_images/576640972559253504/CvqBnuzI_normal.jpeg"/>
    <hyperlink ref="V71" r:id="rId171" display="http://pbs.twimg.com/profile_images/576640972559253504/CvqBnuzI_normal.jpeg"/>
    <hyperlink ref="V72" r:id="rId172" display="http://pbs.twimg.com/profile_images/576640972559253504/CvqBnuzI_normal.jpeg"/>
    <hyperlink ref="V73" r:id="rId173" display="http://pbs.twimg.com/profile_images/576640972559253504/CvqBnuzI_normal.jpeg"/>
    <hyperlink ref="V74" r:id="rId174" display="http://pbs.twimg.com/profile_images/576640972559253504/CvqBnuzI_normal.jpeg"/>
    <hyperlink ref="V75" r:id="rId175" display="http://pbs.twimg.com/profile_images/576640972559253504/CvqBnuzI_normal.jpeg"/>
    <hyperlink ref="V76" r:id="rId176" display="http://pbs.twimg.com/profile_images/576640972559253504/CvqBnuzI_normal.jpeg"/>
    <hyperlink ref="V77" r:id="rId177" display="https://pbs.twimg.com/media/DwlTaeOV4AAFQNI.jpg"/>
    <hyperlink ref="V78" r:id="rId178" display="https://pbs.twimg.com/media/DwlTaeOV4AAFQNI.jpg"/>
    <hyperlink ref="V79" r:id="rId179" display="https://pbs.twimg.com/media/DwlTaeOV4AAFQNI.jpg"/>
    <hyperlink ref="V80" r:id="rId180" display="https://pbs.twimg.com/ext_tw_video_thumb/1082364854386647040/pu/img/NwB5a0heq6G4FcQe.jpg"/>
    <hyperlink ref="V81" r:id="rId181" display="https://pbs.twimg.com/media/DwZtJiYUcAACY7N.jpg"/>
    <hyperlink ref="V82" r:id="rId182" display="https://pbs.twimg.com/media/DwgZaZcU8AAithJ.jpg"/>
    <hyperlink ref="V83" r:id="rId183" display="https://pbs.twimg.com/media/DwlTaeOV4AAFQNI.jpg"/>
    <hyperlink ref="V84" r:id="rId184" display="http://pbs.twimg.com/profile_images/3542402281/1c8d04d3763a62561cdfb5872fa4624e_normal.jpeg"/>
    <hyperlink ref="V85" r:id="rId185" display="http://pbs.twimg.com/profile_images/997344761647251456/ec9y8IjQ_normal.jpg"/>
    <hyperlink ref="V86" r:id="rId186" display="http://pbs.twimg.com/profile_images/823775665367306240/oxNdTH4i_normal.jpg"/>
    <hyperlink ref="V87" r:id="rId187" display="http://pbs.twimg.com/profile_images/997344761647251456/ec9y8IjQ_normal.jpg"/>
    <hyperlink ref="V88" r:id="rId188" display="http://pbs.twimg.com/profile_images/997344761647251456/ec9y8IjQ_normal.jpg"/>
    <hyperlink ref="V89" r:id="rId189" display="http://pbs.twimg.com/profile_images/864234976816107521/walbcCFJ_normal.jpg"/>
    <hyperlink ref="V90" r:id="rId190" display="http://pbs.twimg.com/profile_images/1051546749762863104/ni3valhh_normal.jpg"/>
    <hyperlink ref="V91" r:id="rId191" display="http://pbs.twimg.com/profile_images/1032723792622014469/3tj2UT3n_normal.jpg"/>
    <hyperlink ref="V92" r:id="rId192" display="http://pbs.twimg.com/profile_images/952992300510208000/7jQg_C49_normal.jpg"/>
    <hyperlink ref="V93" r:id="rId193" display="http://pbs.twimg.com/profile_images/1032723792622014469/3tj2UT3n_normal.jpg"/>
    <hyperlink ref="V94" r:id="rId194" display="http://pbs.twimg.com/profile_images/952992300510208000/7jQg_C49_normal.jpg"/>
    <hyperlink ref="V95" r:id="rId195" display="http://pbs.twimg.com/profile_images/952992300510208000/7jQg_C49_normal.jpg"/>
    <hyperlink ref="V96" r:id="rId196" display="http://pbs.twimg.com/profile_images/668651824111443968/XhX8naB9_normal.jpg"/>
    <hyperlink ref="V97" r:id="rId197" display="https://pbs.twimg.com/tweet_video_thumb/DwVplqzVAAA72Ad.jpg"/>
    <hyperlink ref="V98" r:id="rId198" display="http://pbs.twimg.com/profile_images/668651824111443968/XhX8naB9_normal.jpg"/>
    <hyperlink ref="V99" r:id="rId199" display="http://pbs.twimg.com/profile_images/668651824111443968/XhX8naB9_normal.jpg"/>
    <hyperlink ref="V100" r:id="rId200" display="https://pbs.twimg.com/tweet_video_thumb/DwVplqzVAAA72Ad.jpg"/>
    <hyperlink ref="V101" r:id="rId201" display="https://pbs.twimg.com/media/Dv8EnWJVsAEUeFU.jpg"/>
    <hyperlink ref="V102" r:id="rId202" display="http://pbs.twimg.com/profile_images/915974973100929024/XqVLjZGd_normal.jpg"/>
    <hyperlink ref="V103" r:id="rId203" display="https://pbs.twimg.com/media/Dv8EnWJVsAEUeFU.jpg"/>
    <hyperlink ref="V104" r:id="rId204" display="http://pbs.twimg.com/profile_images/915974973100929024/XqVLjZGd_normal.jpg"/>
    <hyperlink ref="V105" r:id="rId205" display="https://pbs.twimg.com/media/Dv8EnWJVsAEUeFU.jpg"/>
    <hyperlink ref="V106" r:id="rId206" display="http://pbs.twimg.com/profile_images/915974973100929024/XqVLjZGd_normal.jpg"/>
    <hyperlink ref="V107" r:id="rId207" display="https://pbs.twimg.com/media/Dv8EnWJVsAEUeFU.jpg"/>
    <hyperlink ref="V108" r:id="rId208" display="http://pbs.twimg.com/profile_images/915974973100929024/XqVLjZGd_normal.jpg"/>
    <hyperlink ref="V109" r:id="rId209" display="https://pbs.twimg.com/media/Dv8EnWJVsAEUeFU.jpg"/>
    <hyperlink ref="V110" r:id="rId210" display="http://pbs.twimg.com/profile_images/915974973100929024/XqVLjZGd_normal.jpg"/>
    <hyperlink ref="V111" r:id="rId211" display="https://pbs.twimg.com/media/Dv8EnWJVsAEUeFU.jpg"/>
    <hyperlink ref="V112" r:id="rId212" display="http://pbs.twimg.com/profile_images/915974973100929024/XqVLjZGd_normal.jpg"/>
    <hyperlink ref="V113" r:id="rId213" display="https://pbs.twimg.com/media/Dv8EnWJVsAEUeFU.jpg"/>
    <hyperlink ref="V114" r:id="rId214" display="http://pbs.twimg.com/profile_images/915974973100929024/XqVLjZGd_normal.jpg"/>
    <hyperlink ref="V115" r:id="rId215" display="https://pbs.twimg.com/media/Dv8EnWJVsAEUeFU.jpg"/>
    <hyperlink ref="V116" r:id="rId216" display="http://pbs.twimg.com/profile_images/915974973100929024/XqVLjZGd_normal.jpg"/>
    <hyperlink ref="V117" r:id="rId217" display="https://pbs.twimg.com/media/Dv8EnWJVsAEUeFU.jpg"/>
    <hyperlink ref="V118" r:id="rId218" display="http://pbs.twimg.com/profile_images/915974973100929024/XqVLjZGd_normal.jpg"/>
    <hyperlink ref="V119" r:id="rId219" display="https://pbs.twimg.com/media/Dv8EnWJVsAEUeFU.jpg"/>
    <hyperlink ref="V120" r:id="rId220" display="http://pbs.twimg.com/profile_images/915974973100929024/XqVLjZGd_normal.jpg"/>
    <hyperlink ref="V121" r:id="rId221" display="https://pbs.twimg.com/media/Dv8EnWJVsAEUeFU.jpg"/>
    <hyperlink ref="V122" r:id="rId222" display="http://pbs.twimg.com/profile_images/915974973100929024/XqVLjZGd_normal.jpg"/>
    <hyperlink ref="V123" r:id="rId223" display="https://pbs.twimg.com/media/Dv8EnWJVsAEUeFU.jpg"/>
    <hyperlink ref="V124" r:id="rId224" display="http://pbs.twimg.com/profile_images/915974973100929024/XqVLjZGd_normal.jpg"/>
    <hyperlink ref="V125" r:id="rId225" display="https://pbs.twimg.com/media/Dv8EnWJVsAEUeFU.jpg"/>
    <hyperlink ref="V126" r:id="rId226" display="http://pbs.twimg.com/profile_images/915974973100929024/XqVLjZGd_normal.jpg"/>
    <hyperlink ref="V127" r:id="rId227" display="https://pbs.twimg.com/media/Dv8EnWJVsAEUeFU.jpg"/>
    <hyperlink ref="V128" r:id="rId228" display="http://pbs.twimg.com/profile_images/915974973100929024/XqVLjZGd_normal.jpg"/>
    <hyperlink ref="V129" r:id="rId229" display="https://pbs.twimg.com/media/Dwfpw0KXcAE3Q3E.jpg"/>
    <hyperlink ref="V130" r:id="rId230" display="https://pbs.twimg.com/media/DwlOy5SXcAA9H91.jpg"/>
    <hyperlink ref="V131" r:id="rId231" display="http://pbs.twimg.com/profile_images/915974973100929024/XqVLjZGd_normal.jpg"/>
    <hyperlink ref="V132" r:id="rId232" display="https://pbs.twimg.com/media/Dwvh42DWoAAOfUk.jpg"/>
    <hyperlink ref="V133" r:id="rId233" display="https://pbs.twimg.com/media/Dw-jWmdX4AAPQo4.jpg"/>
    <hyperlink ref="V134" r:id="rId234" display="http://pbs.twimg.com/profile_images/791712742163877889/MwO0akWe_normal.jpg"/>
    <hyperlink ref="V135" r:id="rId235" display="http://pbs.twimg.com/profile_images/949260765806067712/ySLPh3or_normal.jpg"/>
    <hyperlink ref="V136" r:id="rId236" display="http://pbs.twimg.com/profile_images/112457876/fishfoodlogo_normal.jpg"/>
    <hyperlink ref="V137" r:id="rId237" display="http://pbs.twimg.com/profile_images/112457876/fishfoodlogo_normal.jpg"/>
    <hyperlink ref="V138" r:id="rId238" display="http://pbs.twimg.com/profile_images/112457876/fishfoodlogo_normal.jpg"/>
    <hyperlink ref="V139" r:id="rId239" display="http://pbs.twimg.com/profile_images/949260765806067712/ySLPh3or_normal.jpg"/>
    <hyperlink ref="V140" r:id="rId240" display="http://pbs.twimg.com/profile_images/949260765806067712/ySLPh3or_normal.jpg"/>
    <hyperlink ref="V141" r:id="rId241" display="http://pbs.twimg.com/profile_images/949260765806067712/ySLPh3or_normal.jpg"/>
    <hyperlink ref="V142" r:id="rId242" display="https://pbs.twimg.com/media/Dv8rMExWsAAl2t3.jpg"/>
    <hyperlink ref="V143" r:id="rId243" display="https://pbs.twimg.com/media/DwLseV2WkAEEpJ3.jpg"/>
    <hyperlink ref="V144" r:id="rId244" display="https://pbs.twimg.com/media/DwPjx56WkAASevy.jpg"/>
    <hyperlink ref="V145" r:id="rId245" display="https://pbs.twimg.com/media/DwV_uqvXgAAUTjl.jpg"/>
    <hyperlink ref="V146" r:id="rId246" display="https://pbs.twimg.com/media/Dwbkws7WsAELzAA.jpg"/>
    <hyperlink ref="V147" r:id="rId247" display="https://pbs.twimg.com/media/Dwg8CT-W0AU1sZx.jpg"/>
    <hyperlink ref="V148" r:id="rId248" display="https://pbs.twimg.com/media/DwudZuQX4AAHCjh.jpg"/>
    <hyperlink ref="V149" r:id="rId249" display="http://pbs.twimg.com/profile_images/915974973100929024/XqVLjZGd_normal.jpg"/>
    <hyperlink ref="V150" r:id="rId250" display="http://pbs.twimg.com/profile_images/915974973100929024/XqVLjZGd_normal.jpg"/>
    <hyperlink ref="V151" r:id="rId251" display="http://pbs.twimg.com/profile_images/915974973100929024/XqVLjZGd_normal.jpg"/>
    <hyperlink ref="V152" r:id="rId252" display="https://pbs.twimg.com/media/DxEjv-vWwAAQX9G.jpg"/>
    <hyperlink ref="V153" r:id="rId253" display="http://pbs.twimg.com/profile_images/915974973100929024/XqVLjZGd_normal.jpg"/>
    <hyperlink ref="V154" r:id="rId254" display="http://pbs.twimg.com/profile_images/915974973100929024/XqVLjZGd_normal.jpg"/>
    <hyperlink ref="V155" r:id="rId255" display="http://pbs.twimg.com/profile_images/971147183977189376/pS7JkUaw_normal.jpg"/>
    <hyperlink ref="X3" r:id="rId256" display="https://twitter.com/#!/mmataxman/status/1081614322072092672"/>
    <hyperlink ref="X4" r:id="rId257" display="https://twitter.com/#!/mmataxman/status/1081614322072092672"/>
    <hyperlink ref="X5" r:id="rId258" display="https://twitter.com/#!/mmataxman/status/1081614322072092672"/>
    <hyperlink ref="X6" r:id="rId259" display="https://twitter.com/#!/mmataxman/status/1081614322072092672"/>
    <hyperlink ref="X7" r:id="rId260" display="https://twitter.com/#!/mmataxman/status/1081614322072092672"/>
    <hyperlink ref="X8" r:id="rId261" display="https://twitter.com/#!/mmataxman/status/1081614322072092672"/>
    <hyperlink ref="X9" r:id="rId262" display="https://twitter.com/#!/tracywh96168104/status/1081972085314998274"/>
    <hyperlink ref="X10" r:id="rId263" display="https://twitter.com/#!/tracywh96168104/status/1081972085314998274"/>
    <hyperlink ref="X11" r:id="rId264" display="https://twitter.com/#!/livingwithlyn/status/1082144256075001858"/>
    <hyperlink ref="X12" r:id="rId265" display="https://twitter.com/#!/tintinbeligan/status/1081799965024894976"/>
    <hyperlink ref="X13" r:id="rId266" display="https://twitter.com/#!/tintinbeligan/status/1082468076879298562"/>
    <hyperlink ref="X14" r:id="rId267" display="https://twitter.com/#!/livefirerepublc/status/1082499922245677057"/>
    <hyperlink ref="X15" r:id="rId268" display="https://twitter.com/#!/livefirerepublc/status/1082499922245677057"/>
    <hyperlink ref="X16" r:id="rId269" display="https://twitter.com/#!/christinacucina/status/1079290838063009798"/>
    <hyperlink ref="X17" r:id="rId270" display="https://twitter.com/#!/christinacucina/status/1081672751834750976"/>
    <hyperlink ref="X18" r:id="rId271" display="https://twitter.com/#!/miggylovesfood/status/1082554552166039552"/>
    <hyperlink ref="X19" r:id="rId272" display="https://twitter.com/#!/grimydiapers/status/1082697933491978241"/>
    <hyperlink ref="X20" r:id="rId273" display="https://twitter.com/#!/powerlevelpro/status/1082715834173149189"/>
    <hyperlink ref="X21" r:id="rId274" display="https://twitter.com/#!/powerlevelpro/status/1082715834173149189"/>
    <hyperlink ref="X22" r:id="rId275" display="https://twitter.com/#!/forkinaussiepie/status/1082723671427313664"/>
    <hyperlink ref="X23" r:id="rId276" display="https://twitter.com/#!/naturalysweetrd/status/1082731144108478465"/>
    <hyperlink ref="X24" r:id="rId277" display="https://twitter.com/#!/ketofyme/status/1082464119251501056"/>
    <hyperlink ref="X25" r:id="rId278" display="https://twitter.com/#!/ketofyme/status/1082464119251501056"/>
    <hyperlink ref="X26" r:id="rId279" display="https://twitter.com/#!/ketofyme/status/1082464119251501056"/>
    <hyperlink ref="X27" r:id="rId280" display="https://twitter.com/#!/ketofyme/status/1082784070608789504"/>
    <hyperlink ref="X28" r:id="rId281" display="https://twitter.com/#!/curiousjoi/status/1082713239857684481"/>
    <hyperlink ref="X29" r:id="rId282" display="https://twitter.com/#!/curiousjoi/status/1082713239857684481"/>
    <hyperlink ref="X30" r:id="rId283" display="https://twitter.com/#!/geekyglamorous/status/1082747483975872513"/>
    <hyperlink ref="X31" r:id="rId284" display="https://twitter.com/#!/yumewarlock/status/1083065291733590016"/>
    <hyperlink ref="X32" r:id="rId285" display="https://twitter.com/#!/yumewarlock/status/1083065291733590016"/>
    <hyperlink ref="X33" r:id="rId286" display="https://twitter.com/#!/geekyglamorous/status/1083067383365885952"/>
    <hyperlink ref="X34" r:id="rId287" display="https://twitter.com/#!/geekyglamorous/status/1082712366775623681"/>
    <hyperlink ref="X35" r:id="rId288" display="https://twitter.com/#!/geekyglamorous/status/1082747483975872513"/>
    <hyperlink ref="X36" r:id="rId289" display="https://twitter.com/#!/geekyglamorous/status/1083067383365885952"/>
    <hyperlink ref="X37" r:id="rId290" display="https://twitter.com/#!/thomasgouard/status/1083144844384616448"/>
    <hyperlink ref="X38" r:id="rId291" display="https://twitter.com/#!/la_foodiegirl/status/1083239029791907840"/>
    <hyperlink ref="X39" r:id="rId292" display="https://twitter.com/#!/hsuerica/status/1083430964095643648"/>
    <hyperlink ref="X40" r:id="rId293" display="https://twitter.com/#!/basiqqbaguette/status/1083454132986499073"/>
    <hyperlink ref="X41" r:id="rId294" display="https://twitter.com/#!/carlasnuggs/status/1083445148665536512"/>
    <hyperlink ref="X42" r:id="rId295" display="https://twitter.com/#!/hdaabsh/status/1083473760726982657"/>
    <hyperlink ref="X43" r:id="rId296" display="https://twitter.com/#!/hdaabsh/status/1083473760726982657"/>
    <hyperlink ref="X44" r:id="rId297" display="https://twitter.com/#!/occomestibles/status/1083553696489697280"/>
    <hyperlink ref="X45" r:id="rId298" display="https://twitter.com/#!/717njvkwuy0pbu3/status/1083575065248071680"/>
    <hyperlink ref="X46" r:id="rId299" display="https://twitter.com/#!/717njvkwuy0pbu3/status/1083575065248071680"/>
    <hyperlink ref="X47" r:id="rId300" display="https://twitter.com/#!/thequestforit/status/1083710283133173760"/>
    <hyperlink ref="X48" r:id="rId301" display="https://twitter.com/#!/drchibilee/status/1083789963521490944"/>
    <hyperlink ref="X49" r:id="rId302" display="https://twitter.com/#!/drchibilee/status/1083791559831674880"/>
    <hyperlink ref="X50" r:id="rId303" display="https://twitter.com/#!/karen4the19/status/1084132251129049088"/>
    <hyperlink ref="X51" r:id="rId304" display="https://twitter.com/#!/danmagro/status/1084144274009194498"/>
    <hyperlink ref="X52" r:id="rId305" display="https://twitter.com/#!/amandalauren/status/1084171720301305856"/>
    <hyperlink ref="X53" r:id="rId306" display="https://twitter.com/#!/hermanbecker7/status/1084634506634637312"/>
    <hyperlink ref="X54" r:id="rId307" display="https://twitter.com/#!/hermanbecker7/status/1084634506634637312"/>
    <hyperlink ref="X55" r:id="rId308" display="https://twitter.com/#!/ogroshybaby/status/1084654112338194433"/>
    <hyperlink ref="X56" r:id="rId309" display="https://twitter.com/#!/sjmx_/status/1084654365799936000"/>
    <hyperlink ref="X57" r:id="rId310" display="https://twitter.com/#!/ogroshybaby/status/1084654112338194433"/>
    <hyperlink ref="X58" r:id="rId311" display="https://twitter.com/#!/sjmx_/status/1084654365799936000"/>
    <hyperlink ref="X59" r:id="rId312" display="https://twitter.com/#!/ogroshybaby/status/1084654112338194433"/>
    <hyperlink ref="X60" r:id="rId313" display="https://twitter.com/#!/sjmx_/status/1084654365799936000"/>
    <hyperlink ref="X61" r:id="rId314" display="https://twitter.com/#!/sjmx_/status/1084654365799936000"/>
    <hyperlink ref="X62" r:id="rId315" display="https://twitter.com/#!/bubbajenkinsmma/status/1085220164323475460"/>
    <hyperlink ref="X63" r:id="rId316" display="https://twitter.com/#!/styleandsociety/status/1085234279930580992"/>
    <hyperlink ref="X64" r:id="rId317" display="https://twitter.com/#!/missmisschelle/status/1085258234934378496"/>
    <hyperlink ref="X65" r:id="rId318" display="https://twitter.com/#!/missmisschelle/status/1085258234934378496"/>
    <hyperlink ref="X66" r:id="rId319" display="https://twitter.com/#!/adineaway/status/1085655514191556611"/>
    <hyperlink ref="X67" r:id="rId320" display="https://twitter.com/#!/researchmrx/status/1085774270989516800"/>
    <hyperlink ref="X68" r:id="rId321" display="https://twitter.com/#!/kristincruz/status/1085773555332235264"/>
    <hyperlink ref="X69" r:id="rId322" display="https://twitter.com/#!/mishinvalya/status/1085802076771364865"/>
    <hyperlink ref="X70" r:id="rId323" display="https://twitter.com/#!/alexperezmma/status/1082042831278166016"/>
    <hyperlink ref="X71" r:id="rId324" display="https://twitter.com/#!/alexperezmma/status/1082042831278166016"/>
    <hyperlink ref="X72" r:id="rId325" display="https://twitter.com/#!/alexperezmma/status/1082042831278166016"/>
    <hyperlink ref="X73" r:id="rId326" display="https://twitter.com/#!/alexperezmma/status/1082042831278166016"/>
    <hyperlink ref="X74" r:id="rId327" display="https://twitter.com/#!/alexperezmma/status/1084998549320990722"/>
    <hyperlink ref="X75" r:id="rId328" display="https://twitter.com/#!/alexperezmma/status/1085956095439486977"/>
    <hyperlink ref="X76" r:id="rId329" display="https://twitter.com/#!/alexperezmma/status/1085956095439486977"/>
    <hyperlink ref="X77" r:id="rId330" display="https://twitter.com/#!/irongirlnadia/status/1083488904466984962"/>
    <hyperlink ref="X78" r:id="rId331" display="https://twitter.com/#!/irongirlnadia/status/1083488904466984962"/>
    <hyperlink ref="X79" r:id="rId332" display="https://twitter.com/#!/irongirlnadia/status/1083488904466984962"/>
    <hyperlink ref="X80" r:id="rId333" display="https://twitter.com/#!/irongirlnadia/status/1082364908040142848"/>
    <hyperlink ref="X81" r:id="rId334" display="https://twitter.com/#!/irongirlnadia/status/1082672776727543809"/>
    <hyperlink ref="X82" r:id="rId335" display="https://twitter.com/#!/irongirlnadia/status/1083143656847040517"/>
    <hyperlink ref="X83" r:id="rId336" display="https://twitter.com/#!/irongirlnadia/status/1083488904466984962"/>
    <hyperlink ref="X84" r:id="rId337" display="https://twitter.com/#!/irongirlnadia/status/1086012834209660928"/>
    <hyperlink ref="X85" r:id="rId338" display="https://twitter.com/#!/hinsonsaburo/status/1086018430560399360"/>
    <hyperlink ref="X86" r:id="rId339" display="https://twitter.com/#!/letmeeatcake/status/1085990451365187585"/>
    <hyperlink ref="X87" r:id="rId340" display="https://twitter.com/#!/hinsonsaburo/status/1086018430560399360"/>
    <hyperlink ref="X88" r:id="rId341" display="https://twitter.com/#!/hinsonsaburo/status/1086018430560399360"/>
    <hyperlink ref="X89" r:id="rId342" display="https://twitter.com/#!/zandrya01/status/1086054338655592448"/>
    <hyperlink ref="X90" r:id="rId343" display="https://twitter.com/#!/kimlaiyingling/status/1086055806154399746"/>
    <hyperlink ref="X91" r:id="rId344" display="https://twitter.com/#!/chitoveraufc/status/1086328181613748225"/>
    <hyperlink ref="X92" r:id="rId345" display="https://twitter.com/#!/francisazul90/status/1086329136002457603"/>
    <hyperlink ref="X93" r:id="rId346" display="https://twitter.com/#!/chitoveraufc/status/1086328181613748225"/>
    <hyperlink ref="X94" r:id="rId347" display="https://twitter.com/#!/francisazul90/status/1086329136002457603"/>
    <hyperlink ref="X95" r:id="rId348" display="https://twitter.com/#!/francisazul90/status/1086329136002457603"/>
    <hyperlink ref="X96" r:id="rId349" display="https://twitter.com/#!/tanayastable/status/1082720458800168960"/>
    <hyperlink ref="X97" r:id="rId350" display="https://twitter.com/#!/milkandeggscom/status/1082387396023308288"/>
    <hyperlink ref="X98" r:id="rId351" display="https://twitter.com/#!/tanayastable/status/1081425999521140736"/>
    <hyperlink ref="X99" r:id="rId352" display="https://twitter.com/#!/tanayastable/status/1082720458800168960"/>
    <hyperlink ref="X100" r:id="rId353" display="https://twitter.com/#!/milkandeggscom/status/1082387396023308288"/>
    <hyperlink ref="X101" r:id="rId354" display="https://twitter.com/#!/lastsamuraiufc/status/1080587513876570113"/>
    <hyperlink ref="X102" r:id="rId355" display="https://twitter.com/#!/milkandeggscom/status/1082387611509899264"/>
    <hyperlink ref="X103" r:id="rId356" display="https://twitter.com/#!/lastsamuraiufc/status/1080587513876570113"/>
    <hyperlink ref="X104" r:id="rId357" display="https://twitter.com/#!/milkandeggscom/status/1082387611509899264"/>
    <hyperlink ref="X105" r:id="rId358" display="https://twitter.com/#!/lastsamuraiufc/status/1080587513876570113"/>
    <hyperlink ref="X106" r:id="rId359" display="https://twitter.com/#!/milkandeggscom/status/1082387611509899264"/>
    <hyperlink ref="X107" r:id="rId360" display="https://twitter.com/#!/lastsamuraiufc/status/1080587513876570113"/>
    <hyperlink ref="X108" r:id="rId361" display="https://twitter.com/#!/milkandeggscom/status/1082387611509899264"/>
    <hyperlink ref="X109" r:id="rId362" display="https://twitter.com/#!/lastsamuraiufc/status/1080587513876570113"/>
    <hyperlink ref="X110" r:id="rId363" display="https://twitter.com/#!/milkandeggscom/status/1082387611509899264"/>
    <hyperlink ref="X111" r:id="rId364" display="https://twitter.com/#!/lastsamuraiufc/status/1080587513876570113"/>
    <hyperlink ref="X112" r:id="rId365" display="https://twitter.com/#!/milkandeggscom/status/1082387611509899264"/>
    <hyperlink ref="X113" r:id="rId366" display="https://twitter.com/#!/lastsamuraiufc/status/1080587513876570113"/>
    <hyperlink ref="X114" r:id="rId367" display="https://twitter.com/#!/milkandeggscom/status/1082387611509899264"/>
    <hyperlink ref="X115" r:id="rId368" display="https://twitter.com/#!/lastsamuraiufc/status/1080587513876570113"/>
    <hyperlink ref="X116" r:id="rId369" display="https://twitter.com/#!/milkandeggscom/status/1082387611509899264"/>
    <hyperlink ref="X117" r:id="rId370" display="https://twitter.com/#!/lastsamuraiufc/status/1080587513876570113"/>
    <hyperlink ref="X118" r:id="rId371" display="https://twitter.com/#!/milkandeggscom/status/1082387611509899264"/>
    <hyperlink ref="X119" r:id="rId372" display="https://twitter.com/#!/lastsamuraiufc/status/1080587513876570113"/>
    <hyperlink ref="X120" r:id="rId373" display="https://twitter.com/#!/milkandeggscom/status/1082387611509899264"/>
    <hyperlink ref="X121" r:id="rId374" display="https://twitter.com/#!/lastsamuraiufc/status/1080587513876570113"/>
    <hyperlink ref="X122" r:id="rId375" display="https://twitter.com/#!/milkandeggscom/status/1082387611509899264"/>
    <hyperlink ref="X123" r:id="rId376" display="https://twitter.com/#!/lastsamuraiufc/status/1080587513876570113"/>
    <hyperlink ref="X124" r:id="rId377" display="https://twitter.com/#!/milkandeggscom/status/1082387611509899264"/>
    <hyperlink ref="X125" r:id="rId378" display="https://twitter.com/#!/lastsamuraiufc/status/1080587513876570113"/>
    <hyperlink ref="X126" r:id="rId379" display="https://twitter.com/#!/milkandeggscom/status/1082387611509899264"/>
    <hyperlink ref="X127" r:id="rId380" display="https://twitter.com/#!/lastsamuraiufc/status/1080587513876570113"/>
    <hyperlink ref="X128" r:id="rId381" display="https://twitter.com/#!/milkandeggscom/status/1082387611509899264"/>
    <hyperlink ref="X129" r:id="rId382" display="https://twitter.com/#!/milkandeggscom/status/1083091262549491713"/>
    <hyperlink ref="X130" r:id="rId383" display="https://twitter.com/#!/milkandeggscom/status/1083483823843786752"/>
    <hyperlink ref="X131" r:id="rId384" display="https://twitter.com/#!/milkandeggscom/status/1083816153775030272"/>
    <hyperlink ref="X132" r:id="rId385" display="https://twitter.com/#!/milkandeggscom/status/1084208503785484288"/>
    <hyperlink ref="X133" r:id="rId386" display="https://twitter.com/#!/milkandeggscom/status/1085265646374531072"/>
    <hyperlink ref="X134" r:id="rId387" display="https://twitter.com/#!/hannahcormier_/status/1081762119593283584"/>
    <hyperlink ref="X135" r:id="rId388" display="https://twitter.com/#!/farm_machinery_/status/1081762301294841856"/>
    <hyperlink ref="X136" r:id="rId389" display="https://twitter.com/#!/lilfishfoodie/status/1085634733780975628"/>
    <hyperlink ref="X137" r:id="rId390" display="https://twitter.com/#!/lilfishfoodie/status/1086066111798480898"/>
    <hyperlink ref="X138" r:id="rId391" display="https://twitter.com/#!/lilfishfoodie/status/1086405181841915904"/>
    <hyperlink ref="X139" r:id="rId392" display="https://twitter.com/#!/farm_machinery_/status/1086405394757373952"/>
    <hyperlink ref="X140" r:id="rId393" display="https://twitter.com/#!/farm_machinery_/status/1081762301294841856"/>
    <hyperlink ref="X141" r:id="rId394" display="https://twitter.com/#!/farm_machinery_/status/1086405394757373952"/>
    <hyperlink ref="X142" r:id="rId395" display="https://twitter.com/#!/milkandeggscom/status/1080629923910508544"/>
    <hyperlink ref="X143" r:id="rId396" display="https://twitter.com/#!/milkandeggscom/status/1081686868264185859"/>
    <hyperlink ref="X144" r:id="rId397" display="https://twitter.com/#!/milkandeggscom/status/1081958783818043394"/>
    <hyperlink ref="X145" r:id="rId398" display="https://twitter.com/#!/milkandeggscom/status/1082411726979637253"/>
    <hyperlink ref="X146" r:id="rId399" display="https://twitter.com/#!/milkandeggscom/status/1082804287942651905"/>
    <hyperlink ref="X147" r:id="rId400" display="https://twitter.com/#!/milkandeggscom/status/1083181722550894592"/>
    <hyperlink ref="X148" r:id="rId401" display="https://twitter.com/#!/milkandeggscom/status/1084133202439127047"/>
    <hyperlink ref="X149" r:id="rId402" display="https://twitter.com/#!/milkandeggscom/status/1084510557514940417"/>
    <hyperlink ref="X150" r:id="rId403" display="https://twitter.com/#!/milkandeggscom/status/1084933399880630272"/>
    <hyperlink ref="X151" r:id="rId404" display="https://twitter.com/#!/milkandeggscom/status/1085341019216990208"/>
    <hyperlink ref="X152" r:id="rId405" display="https://twitter.com/#!/milkandeggscom/status/1085688294309007360"/>
    <hyperlink ref="X153" r:id="rId406" display="https://twitter.com/#!/milkandeggscom/status/1086050710192615424"/>
    <hyperlink ref="X154" r:id="rId407" display="https://twitter.com/#!/milkandeggscom/status/1086352866498043909"/>
    <hyperlink ref="X155" r:id="rId408" display="https://twitter.com/#!/wanderabode/status/1086422723121827840"/>
    <hyperlink ref="AZ22" r:id="rId409" display="https://api.twitter.com/1.1/geo/id/3b77caf94bfc81fe.json"/>
    <hyperlink ref="AZ30" r:id="rId410" display="https://api.twitter.com/1.1/geo/id/3b77caf94bfc81fe.json"/>
    <hyperlink ref="AZ33" r:id="rId411" display="https://api.twitter.com/1.1/geo/id/3b77caf94bfc81fe.json"/>
    <hyperlink ref="AZ34" r:id="rId412" display="https://api.twitter.com/1.1/geo/id/3b77caf94bfc81fe.json"/>
    <hyperlink ref="AZ35" r:id="rId413" display="https://api.twitter.com/1.1/geo/id/3b77caf94bfc81fe.json"/>
    <hyperlink ref="AZ36" r:id="rId414" display="https://api.twitter.com/1.1/geo/id/3b77caf94bfc81fe.json"/>
    <hyperlink ref="AZ38" r:id="rId415" display="https://api.twitter.com/1.1/geo/id/0bfb394e0e54d000.json"/>
    <hyperlink ref="AZ63" r:id="rId416" display="https://api.twitter.com/1.1/geo/id/3b77caf94bfc81fe.json"/>
    <hyperlink ref="AZ64" r:id="rId417" display="https://api.twitter.com/1.1/geo/id/2feb76248fd9c581.json"/>
    <hyperlink ref="AZ65" r:id="rId418" display="https://api.twitter.com/1.1/geo/id/2feb76248fd9c581.json"/>
    <hyperlink ref="AZ66" r:id="rId419" display="https://api.twitter.com/1.1/geo/id/3b77caf94bfc81fe.json"/>
    <hyperlink ref="AZ86" r:id="rId420" display="https://api.twitter.com/1.1/geo/id/3b77caf94bfc81fe.json"/>
    <hyperlink ref="AZ155" r:id="rId421" display="https://api.twitter.com/1.1/geo/id/3d533362cdab8107.json"/>
  </hyperlinks>
  <printOptions/>
  <pageMargins left="0.7" right="0.7" top="0.75" bottom="0.75" header="0.3" footer="0.3"/>
  <pageSetup horizontalDpi="600" verticalDpi="600" orientation="portrait" r:id="rId425"/>
  <legacyDrawing r:id="rId423"/>
  <tableParts>
    <tablePart r:id="rId4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1890</v>
      </c>
      <c r="B1" s="13" t="s">
        <v>2037</v>
      </c>
      <c r="C1" s="13" t="s">
        <v>2038</v>
      </c>
      <c r="D1" s="13" t="s">
        <v>144</v>
      </c>
      <c r="E1" s="13" t="s">
        <v>2040</v>
      </c>
      <c r="F1" s="13" t="s">
        <v>2041</v>
      </c>
      <c r="G1" s="13" t="s">
        <v>2042</v>
      </c>
    </row>
    <row r="2" spans="1:7" ht="15">
      <c r="A2" s="78" t="s">
        <v>1532</v>
      </c>
      <c r="B2" s="78">
        <v>121</v>
      </c>
      <c r="C2" s="121">
        <v>0.06089582284851535</v>
      </c>
      <c r="D2" s="78" t="s">
        <v>2039</v>
      </c>
      <c r="E2" s="78"/>
      <c r="F2" s="78"/>
      <c r="G2" s="78"/>
    </row>
    <row r="3" spans="1:7" ht="15">
      <c r="A3" s="78" t="s">
        <v>1533</v>
      </c>
      <c r="B3" s="78">
        <v>17</v>
      </c>
      <c r="C3" s="121">
        <v>0.008555611474584801</v>
      </c>
      <c r="D3" s="78" t="s">
        <v>2039</v>
      </c>
      <c r="E3" s="78"/>
      <c r="F3" s="78"/>
      <c r="G3" s="78"/>
    </row>
    <row r="4" spans="1:7" ht="15">
      <c r="A4" s="78" t="s">
        <v>1534</v>
      </c>
      <c r="B4" s="78">
        <v>0</v>
      </c>
      <c r="C4" s="121">
        <v>0</v>
      </c>
      <c r="D4" s="78" t="s">
        <v>2039</v>
      </c>
      <c r="E4" s="78"/>
      <c r="F4" s="78"/>
      <c r="G4" s="78"/>
    </row>
    <row r="5" spans="1:7" ht="15">
      <c r="A5" s="78" t="s">
        <v>1535</v>
      </c>
      <c r="B5" s="78">
        <v>1849</v>
      </c>
      <c r="C5" s="121">
        <v>0.9305485656768998</v>
      </c>
      <c r="D5" s="78" t="s">
        <v>2039</v>
      </c>
      <c r="E5" s="78"/>
      <c r="F5" s="78"/>
      <c r="G5" s="78"/>
    </row>
    <row r="6" spans="1:7" ht="15">
      <c r="A6" s="78" t="s">
        <v>1536</v>
      </c>
      <c r="B6" s="78">
        <v>1987</v>
      </c>
      <c r="C6" s="121">
        <v>1</v>
      </c>
      <c r="D6" s="78" t="s">
        <v>2039</v>
      </c>
      <c r="E6" s="78"/>
      <c r="F6" s="78"/>
      <c r="G6" s="78"/>
    </row>
    <row r="7" spans="1:7" ht="15">
      <c r="A7" s="84" t="s">
        <v>259</v>
      </c>
      <c r="B7" s="84">
        <v>59</v>
      </c>
      <c r="C7" s="122">
        <v>0.008335476533470379</v>
      </c>
      <c r="D7" s="84" t="s">
        <v>2039</v>
      </c>
      <c r="E7" s="84" t="b">
        <v>0</v>
      </c>
      <c r="F7" s="84" t="b">
        <v>0</v>
      </c>
      <c r="G7" s="84" t="b">
        <v>0</v>
      </c>
    </row>
    <row r="8" spans="1:7" ht="15">
      <c r="A8" s="84" t="s">
        <v>1537</v>
      </c>
      <c r="B8" s="84">
        <v>19</v>
      </c>
      <c r="C8" s="122">
        <v>0.009808983650854223</v>
      </c>
      <c r="D8" s="84" t="s">
        <v>2039</v>
      </c>
      <c r="E8" s="84" t="b">
        <v>1</v>
      </c>
      <c r="F8" s="84" t="b">
        <v>0</v>
      </c>
      <c r="G8" s="84" t="b">
        <v>0</v>
      </c>
    </row>
    <row r="9" spans="1:7" ht="15">
      <c r="A9" s="84" t="s">
        <v>1538</v>
      </c>
      <c r="B9" s="84">
        <v>17</v>
      </c>
      <c r="C9" s="122">
        <v>0.009092564616570943</v>
      </c>
      <c r="D9" s="84" t="s">
        <v>2039</v>
      </c>
      <c r="E9" s="84" t="b">
        <v>1</v>
      </c>
      <c r="F9" s="84" t="b">
        <v>0</v>
      </c>
      <c r="G9" s="84" t="b">
        <v>0</v>
      </c>
    </row>
    <row r="10" spans="1:7" ht="15">
      <c r="A10" s="84" t="s">
        <v>1539</v>
      </c>
      <c r="B10" s="84">
        <v>15</v>
      </c>
      <c r="C10" s="122">
        <v>0.008633611383084126</v>
      </c>
      <c r="D10" s="84" t="s">
        <v>2039</v>
      </c>
      <c r="E10" s="84" t="b">
        <v>0</v>
      </c>
      <c r="F10" s="84" t="b">
        <v>0</v>
      </c>
      <c r="G10" s="84" t="b">
        <v>0</v>
      </c>
    </row>
    <row r="11" spans="1:7" ht="15">
      <c r="A11" s="84" t="s">
        <v>1540</v>
      </c>
      <c r="B11" s="84">
        <v>14</v>
      </c>
      <c r="C11" s="122">
        <v>0.011529127228391585</v>
      </c>
      <c r="D11" s="84" t="s">
        <v>2039</v>
      </c>
      <c r="E11" s="84" t="b">
        <v>0</v>
      </c>
      <c r="F11" s="84" t="b">
        <v>0</v>
      </c>
      <c r="G11" s="84" t="b">
        <v>0</v>
      </c>
    </row>
    <row r="12" spans="1:7" ht="15">
      <c r="A12" s="84" t="s">
        <v>1542</v>
      </c>
      <c r="B12" s="84">
        <v>13</v>
      </c>
      <c r="C12" s="122">
        <v>0.008087648807463156</v>
      </c>
      <c r="D12" s="84" t="s">
        <v>2039</v>
      </c>
      <c r="E12" s="84" t="b">
        <v>0</v>
      </c>
      <c r="F12" s="84" t="b">
        <v>0</v>
      </c>
      <c r="G12" s="84" t="b">
        <v>0</v>
      </c>
    </row>
    <row r="13" spans="1:7" ht="15">
      <c r="A13" s="84" t="s">
        <v>1891</v>
      </c>
      <c r="B13" s="84">
        <v>12</v>
      </c>
      <c r="C13" s="122">
        <v>0.008117662804421964</v>
      </c>
      <c r="D13" s="84" t="s">
        <v>2039</v>
      </c>
      <c r="E13" s="84" t="b">
        <v>0</v>
      </c>
      <c r="F13" s="84" t="b">
        <v>0</v>
      </c>
      <c r="G13" s="84" t="b">
        <v>0</v>
      </c>
    </row>
    <row r="14" spans="1:7" ht="15">
      <c r="A14" s="84" t="s">
        <v>1585</v>
      </c>
      <c r="B14" s="84">
        <v>11</v>
      </c>
      <c r="C14" s="122">
        <v>0.007441190904053467</v>
      </c>
      <c r="D14" s="84" t="s">
        <v>2039</v>
      </c>
      <c r="E14" s="84" t="b">
        <v>0</v>
      </c>
      <c r="F14" s="84" t="b">
        <v>0</v>
      </c>
      <c r="G14" s="84" t="b">
        <v>0</v>
      </c>
    </row>
    <row r="15" spans="1:7" ht="15">
      <c r="A15" s="84" t="s">
        <v>1543</v>
      </c>
      <c r="B15" s="84">
        <v>11</v>
      </c>
      <c r="C15" s="122">
        <v>0.007441190904053467</v>
      </c>
      <c r="D15" s="84" t="s">
        <v>2039</v>
      </c>
      <c r="E15" s="84" t="b">
        <v>0</v>
      </c>
      <c r="F15" s="84" t="b">
        <v>0</v>
      </c>
      <c r="G15" s="84" t="b">
        <v>0</v>
      </c>
    </row>
    <row r="16" spans="1:7" ht="15">
      <c r="A16" s="84" t="s">
        <v>1892</v>
      </c>
      <c r="B16" s="84">
        <v>11</v>
      </c>
      <c r="C16" s="122">
        <v>0.007441190904053467</v>
      </c>
      <c r="D16" s="84" t="s">
        <v>2039</v>
      </c>
      <c r="E16" s="84" t="b">
        <v>0</v>
      </c>
      <c r="F16" s="84" t="b">
        <v>0</v>
      </c>
      <c r="G16" s="84" t="b">
        <v>0</v>
      </c>
    </row>
    <row r="17" spans="1:7" ht="15">
      <c r="A17" s="84" t="s">
        <v>1503</v>
      </c>
      <c r="B17" s="84">
        <v>11</v>
      </c>
      <c r="C17" s="122">
        <v>0.007441190904053467</v>
      </c>
      <c r="D17" s="84" t="s">
        <v>2039</v>
      </c>
      <c r="E17" s="84" t="b">
        <v>0</v>
      </c>
      <c r="F17" s="84" t="b">
        <v>0</v>
      </c>
      <c r="G17" s="84" t="b">
        <v>0</v>
      </c>
    </row>
    <row r="18" spans="1:7" ht="15">
      <c r="A18" s="84" t="s">
        <v>1504</v>
      </c>
      <c r="B18" s="84">
        <v>11</v>
      </c>
      <c r="C18" s="122">
        <v>0.007441190904053467</v>
      </c>
      <c r="D18" s="84" t="s">
        <v>2039</v>
      </c>
      <c r="E18" s="84" t="b">
        <v>0</v>
      </c>
      <c r="F18" s="84" t="b">
        <v>0</v>
      </c>
      <c r="G18" s="84" t="b">
        <v>0</v>
      </c>
    </row>
    <row r="19" spans="1:7" ht="15">
      <c r="A19" s="84" t="s">
        <v>1505</v>
      </c>
      <c r="B19" s="84">
        <v>11</v>
      </c>
      <c r="C19" s="122">
        <v>0.007441190904053467</v>
      </c>
      <c r="D19" s="84" t="s">
        <v>2039</v>
      </c>
      <c r="E19" s="84" t="b">
        <v>0</v>
      </c>
      <c r="F19" s="84" t="b">
        <v>0</v>
      </c>
      <c r="G19" s="84" t="b">
        <v>0</v>
      </c>
    </row>
    <row r="20" spans="1:7" ht="15">
      <c r="A20" s="84" t="s">
        <v>1893</v>
      </c>
      <c r="B20" s="84">
        <v>10</v>
      </c>
      <c r="C20" s="122">
        <v>0.007074776570413248</v>
      </c>
      <c r="D20" s="84" t="s">
        <v>2039</v>
      </c>
      <c r="E20" s="84" t="b">
        <v>0</v>
      </c>
      <c r="F20" s="84" t="b">
        <v>0</v>
      </c>
      <c r="G20" s="84" t="b">
        <v>0</v>
      </c>
    </row>
    <row r="21" spans="1:7" ht="15">
      <c r="A21" s="84" t="s">
        <v>1894</v>
      </c>
      <c r="B21" s="84">
        <v>10</v>
      </c>
      <c r="C21" s="122">
        <v>0.007074776570413248</v>
      </c>
      <c r="D21" s="84" t="s">
        <v>2039</v>
      </c>
      <c r="E21" s="84" t="b">
        <v>0</v>
      </c>
      <c r="F21" s="84" t="b">
        <v>0</v>
      </c>
      <c r="G21" s="84" t="b">
        <v>0</v>
      </c>
    </row>
    <row r="22" spans="1:7" ht="15">
      <c r="A22" s="84" t="s">
        <v>1895</v>
      </c>
      <c r="B22" s="84">
        <v>10</v>
      </c>
      <c r="C22" s="122">
        <v>0.007074776570413248</v>
      </c>
      <c r="D22" s="84" t="s">
        <v>2039</v>
      </c>
      <c r="E22" s="84" t="b">
        <v>0</v>
      </c>
      <c r="F22" s="84" t="b">
        <v>0</v>
      </c>
      <c r="G22" s="84" t="b">
        <v>0</v>
      </c>
    </row>
    <row r="23" spans="1:7" ht="15">
      <c r="A23" s="84" t="s">
        <v>1896</v>
      </c>
      <c r="B23" s="84">
        <v>10</v>
      </c>
      <c r="C23" s="122">
        <v>0.007074776570413248</v>
      </c>
      <c r="D23" s="84" t="s">
        <v>2039</v>
      </c>
      <c r="E23" s="84" t="b">
        <v>0</v>
      </c>
      <c r="F23" s="84" t="b">
        <v>0</v>
      </c>
      <c r="G23" s="84" t="b">
        <v>0</v>
      </c>
    </row>
    <row r="24" spans="1:7" ht="15">
      <c r="A24" s="84" t="s">
        <v>1506</v>
      </c>
      <c r="B24" s="84">
        <v>10</v>
      </c>
      <c r="C24" s="122">
        <v>0.007074776570413248</v>
      </c>
      <c r="D24" s="84" t="s">
        <v>2039</v>
      </c>
      <c r="E24" s="84" t="b">
        <v>0</v>
      </c>
      <c r="F24" s="84" t="b">
        <v>0</v>
      </c>
      <c r="G24" s="84" t="b">
        <v>0</v>
      </c>
    </row>
    <row r="25" spans="1:7" ht="15">
      <c r="A25" s="84" t="s">
        <v>1571</v>
      </c>
      <c r="B25" s="84">
        <v>10</v>
      </c>
      <c r="C25" s="122">
        <v>0.00823509087742256</v>
      </c>
      <c r="D25" s="84" t="s">
        <v>2039</v>
      </c>
      <c r="E25" s="84" t="b">
        <v>0</v>
      </c>
      <c r="F25" s="84" t="b">
        <v>0</v>
      </c>
      <c r="G25" s="84" t="b">
        <v>0</v>
      </c>
    </row>
    <row r="26" spans="1:7" ht="15">
      <c r="A26" s="84" t="s">
        <v>1583</v>
      </c>
      <c r="B26" s="84">
        <v>10</v>
      </c>
      <c r="C26" s="122">
        <v>0.007074776570413248</v>
      </c>
      <c r="D26" s="84" t="s">
        <v>2039</v>
      </c>
      <c r="E26" s="84" t="b">
        <v>0</v>
      </c>
      <c r="F26" s="84" t="b">
        <v>0</v>
      </c>
      <c r="G26" s="84" t="b">
        <v>0</v>
      </c>
    </row>
    <row r="27" spans="1:7" ht="15">
      <c r="A27" s="84" t="s">
        <v>1597</v>
      </c>
      <c r="B27" s="84">
        <v>8</v>
      </c>
      <c r="C27" s="122">
        <v>0.006588072701938048</v>
      </c>
      <c r="D27" s="84" t="s">
        <v>2039</v>
      </c>
      <c r="E27" s="84" t="b">
        <v>1</v>
      </c>
      <c r="F27" s="84" t="b">
        <v>0</v>
      </c>
      <c r="G27" s="84" t="b">
        <v>0</v>
      </c>
    </row>
    <row r="28" spans="1:7" ht="15">
      <c r="A28" s="84" t="s">
        <v>1546</v>
      </c>
      <c r="B28" s="84">
        <v>8</v>
      </c>
      <c r="C28" s="122">
        <v>0.0062405554166785025</v>
      </c>
      <c r="D28" s="84" t="s">
        <v>2039</v>
      </c>
      <c r="E28" s="84" t="b">
        <v>0</v>
      </c>
      <c r="F28" s="84" t="b">
        <v>0</v>
      </c>
      <c r="G28" s="84" t="b">
        <v>0</v>
      </c>
    </row>
    <row r="29" spans="1:7" ht="15">
      <c r="A29" s="84" t="s">
        <v>1579</v>
      </c>
      <c r="B29" s="84">
        <v>8</v>
      </c>
      <c r="C29" s="122">
        <v>0.0062405554166785025</v>
      </c>
      <c r="D29" s="84" t="s">
        <v>2039</v>
      </c>
      <c r="E29" s="84" t="b">
        <v>0</v>
      </c>
      <c r="F29" s="84" t="b">
        <v>0</v>
      </c>
      <c r="G29" s="84" t="b">
        <v>0</v>
      </c>
    </row>
    <row r="30" spans="1:7" ht="15">
      <c r="A30" s="84" t="s">
        <v>1897</v>
      </c>
      <c r="B30" s="84">
        <v>7</v>
      </c>
      <c r="C30" s="122">
        <v>0.005764563614195793</v>
      </c>
      <c r="D30" s="84" t="s">
        <v>2039</v>
      </c>
      <c r="E30" s="84" t="b">
        <v>0</v>
      </c>
      <c r="F30" s="84" t="b">
        <v>0</v>
      </c>
      <c r="G30" s="84" t="b">
        <v>0</v>
      </c>
    </row>
    <row r="31" spans="1:7" ht="15">
      <c r="A31" s="84" t="s">
        <v>1898</v>
      </c>
      <c r="B31" s="84">
        <v>7</v>
      </c>
      <c r="C31" s="122">
        <v>0.005764563614195793</v>
      </c>
      <c r="D31" s="84" t="s">
        <v>2039</v>
      </c>
      <c r="E31" s="84" t="b">
        <v>0</v>
      </c>
      <c r="F31" s="84" t="b">
        <v>0</v>
      </c>
      <c r="G31" s="84" t="b">
        <v>0</v>
      </c>
    </row>
    <row r="32" spans="1:7" ht="15">
      <c r="A32" s="84" t="s">
        <v>1595</v>
      </c>
      <c r="B32" s="84">
        <v>7</v>
      </c>
      <c r="C32" s="122">
        <v>0.006115595469936836</v>
      </c>
      <c r="D32" s="84" t="s">
        <v>2039</v>
      </c>
      <c r="E32" s="84" t="b">
        <v>0</v>
      </c>
      <c r="F32" s="84" t="b">
        <v>0</v>
      </c>
      <c r="G32" s="84" t="b">
        <v>0</v>
      </c>
    </row>
    <row r="33" spans="1:7" ht="15">
      <c r="A33" s="84" t="s">
        <v>1507</v>
      </c>
      <c r="B33" s="84">
        <v>7</v>
      </c>
      <c r="C33" s="122">
        <v>0.005764563614195793</v>
      </c>
      <c r="D33" s="84" t="s">
        <v>2039</v>
      </c>
      <c r="E33" s="84" t="b">
        <v>0</v>
      </c>
      <c r="F33" s="84" t="b">
        <v>0</v>
      </c>
      <c r="G33" s="84" t="b">
        <v>0</v>
      </c>
    </row>
    <row r="34" spans="1:7" ht="15">
      <c r="A34" s="84" t="s">
        <v>1572</v>
      </c>
      <c r="B34" s="84">
        <v>7</v>
      </c>
      <c r="C34" s="122">
        <v>0.005764563614195793</v>
      </c>
      <c r="D34" s="84" t="s">
        <v>2039</v>
      </c>
      <c r="E34" s="84" t="b">
        <v>0</v>
      </c>
      <c r="F34" s="84" t="b">
        <v>0</v>
      </c>
      <c r="G34" s="84" t="b">
        <v>0</v>
      </c>
    </row>
    <row r="35" spans="1:7" ht="15">
      <c r="A35" s="84" t="s">
        <v>1508</v>
      </c>
      <c r="B35" s="84">
        <v>7</v>
      </c>
      <c r="C35" s="122">
        <v>0.006115595469936836</v>
      </c>
      <c r="D35" s="84" t="s">
        <v>2039</v>
      </c>
      <c r="E35" s="84" t="b">
        <v>0</v>
      </c>
      <c r="F35" s="84" t="b">
        <v>0</v>
      </c>
      <c r="G35" s="84" t="b">
        <v>0</v>
      </c>
    </row>
    <row r="36" spans="1:7" ht="15">
      <c r="A36" s="84" t="s">
        <v>1899</v>
      </c>
      <c r="B36" s="84">
        <v>7</v>
      </c>
      <c r="C36" s="122">
        <v>0.005764563614195793</v>
      </c>
      <c r="D36" s="84" t="s">
        <v>2039</v>
      </c>
      <c r="E36" s="84" t="b">
        <v>0</v>
      </c>
      <c r="F36" s="84" t="b">
        <v>0</v>
      </c>
      <c r="G36" s="84" t="b">
        <v>0</v>
      </c>
    </row>
    <row r="37" spans="1:7" ht="15">
      <c r="A37" s="84" t="s">
        <v>1900</v>
      </c>
      <c r="B37" s="84">
        <v>6</v>
      </c>
      <c r="C37" s="122">
        <v>0.005241938974231574</v>
      </c>
      <c r="D37" s="84" t="s">
        <v>2039</v>
      </c>
      <c r="E37" s="84" t="b">
        <v>0</v>
      </c>
      <c r="F37" s="84" t="b">
        <v>0</v>
      </c>
      <c r="G37" s="84" t="b">
        <v>0</v>
      </c>
    </row>
    <row r="38" spans="1:7" ht="15">
      <c r="A38" s="84" t="s">
        <v>1901</v>
      </c>
      <c r="B38" s="84">
        <v>6</v>
      </c>
      <c r="C38" s="122">
        <v>0.005241938974231574</v>
      </c>
      <c r="D38" s="84" t="s">
        <v>2039</v>
      </c>
      <c r="E38" s="84" t="b">
        <v>0</v>
      </c>
      <c r="F38" s="84" t="b">
        <v>0</v>
      </c>
      <c r="G38" s="84" t="b">
        <v>0</v>
      </c>
    </row>
    <row r="39" spans="1:7" ht="15">
      <c r="A39" s="84" t="s">
        <v>1902</v>
      </c>
      <c r="B39" s="84">
        <v>6</v>
      </c>
      <c r="C39" s="122">
        <v>0.005241938974231574</v>
      </c>
      <c r="D39" s="84" t="s">
        <v>2039</v>
      </c>
      <c r="E39" s="84" t="b">
        <v>0</v>
      </c>
      <c r="F39" s="84" t="b">
        <v>0</v>
      </c>
      <c r="G39" s="84" t="b">
        <v>0</v>
      </c>
    </row>
    <row r="40" spans="1:7" ht="15">
      <c r="A40" s="84" t="s">
        <v>1519</v>
      </c>
      <c r="B40" s="84">
        <v>6</v>
      </c>
      <c r="C40" s="122">
        <v>0.005597809742984944</v>
      </c>
      <c r="D40" s="84" t="s">
        <v>2039</v>
      </c>
      <c r="E40" s="84" t="b">
        <v>0</v>
      </c>
      <c r="F40" s="84" t="b">
        <v>0</v>
      </c>
      <c r="G40" s="84" t="b">
        <v>0</v>
      </c>
    </row>
    <row r="41" spans="1:7" ht="15">
      <c r="A41" s="84" t="s">
        <v>1903</v>
      </c>
      <c r="B41" s="84">
        <v>6</v>
      </c>
      <c r="C41" s="122">
        <v>0.005597809742984944</v>
      </c>
      <c r="D41" s="84" t="s">
        <v>2039</v>
      </c>
      <c r="E41" s="84" t="b">
        <v>0</v>
      </c>
      <c r="F41" s="84" t="b">
        <v>0</v>
      </c>
      <c r="G41" s="84" t="b">
        <v>0</v>
      </c>
    </row>
    <row r="42" spans="1:7" ht="15">
      <c r="A42" s="84" t="s">
        <v>1509</v>
      </c>
      <c r="B42" s="84">
        <v>6</v>
      </c>
      <c r="C42" s="122">
        <v>0.005241938974231574</v>
      </c>
      <c r="D42" s="84" t="s">
        <v>2039</v>
      </c>
      <c r="E42" s="84" t="b">
        <v>0</v>
      </c>
      <c r="F42" s="84" t="b">
        <v>0</v>
      </c>
      <c r="G42" s="84" t="b">
        <v>0</v>
      </c>
    </row>
    <row r="43" spans="1:7" ht="15">
      <c r="A43" s="84" t="s">
        <v>1904</v>
      </c>
      <c r="B43" s="84">
        <v>6</v>
      </c>
      <c r="C43" s="122">
        <v>0.005241938974231574</v>
      </c>
      <c r="D43" s="84" t="s">
        <v>2039</v>
      </c>
      <c r="E43" s="84" t="b">
        <v>1</v>
      </c>
      <c r="F43" s="84" t="b">
        <v>0</v>
      </c>
      <c r="G43" s="84" t="b">
        <v>0</v>
      </c>
    </row>
    <row r="44" spans="1:7" ht="15">
      <c r="A44" s="84" t="s">
        <v>1905</v>
      </c>
      <c r="B44" s="84">
        <v>6</v>
      </c>
      <c r="C44" s="122">
        <v>0.005241938974231574</v>
      </c>
      <c r="D44" s="84" t="s">
        <v>2039</v>
      </c>
      <c r="E44" s="84" t="b">
        <v>0</v>
      </c>
      <c r="F44" s="84" t="b">
        <v>0</v>
      </c>
      <c r="G44" s="84" t="b">
        <v>0</v>
      </c>
    </row>
    <row r="45" spans="1:7" ht="15">
      <c r="A45" s="84" t="s">
        <v>1510</v>
      </c>
      <c r="B45" s="84">
        <v>6</v>
      </c>
      <c r="C45" s="122">
        <v>0.005241938974231574</v>
      </c>
      <c r="D45" s="84" t="s">
        <v>2039</v>
      </c>
      <c r="E45" s="84" t="b">
        <v>0</v>
      </c>
      <c r="F45" s="84" t="b">
        <v>0</v>
      </c>
      <c r="G45" s="84" t="b">
        <v>0</v>
      </c>
    </row>
    <row r="46" spans="1:7" ht="15">
      <c r="A46" s="84" t="s">
        <v>1906</v>
      </c>
      <c r="B46" s="84">
        <v>5</v>
      </c>
      <c r="C46" s="122">
        <v>0.004664841452487453</v>
      </c>
      <c r="D46" s="84" t="s">
        <v>2039</v>
      </c>
      <c r="E46" s="84" t="b">
        <v>1</v>
      </c>
      <c r="F46" s="84" t="b">
        <v>0</v>
      </c>
      <c r="G46" s="84" t="b">
        <v>0</v>
      </c>
    </row>
    <row r="47" spans="1:7" ht="15">
      <c r="A47" s="84" t="s">
        <v>266</v>
      </c>
      <c r="B47" s="84">
        <v>5</v>
      </c>
      <c r="C47" s="122">
        <v>0.004664841452487453</v>
      </c>
      <c r="D47" s="84" t="s">
        <v>2039</v>
      </c>
      <c r="E47" s="84" t="b">
        <v>0</v>
      </c>
      <c r="F47" s="84" t="b">
        <v>0</v>
      </c>
      <c r="G47" s="84" t="b">
        <v>0</v>
      </c>
    </row>
    <row r="48" spans="1:7" ht="15">
      <c r="A48" s="84" t="s">
        <v>1907</v>
      </c>
      <c r="B48" s="84">
        <v>5</v>
      </c>
      <c r="C48" s="122">
        <v>0.004664841452487453</v>
      </c>
      <c r="D48" s="84" t="s">
        <v>2039</v>
      </c>
      <c r="E48" s="84" t="b">
        <v>0</v>
      </c>
      <c r="F48" s="84" t="b">
        <v>0</v>
      </c>
      <c r="G48" s="84" t="b">
        <v>0</v>
      </c>
    </row>
    <row r="49" spans="1:7" ht="15">
      <c r="A49" s="84" t="s">
        <v>1564</v>
      </c>
      <c r="B49" s="84">
        <v>5</v>
      </c>
      <c r="C49" s="122">
        <v>0.004664841452487453</v>
      </c>
      <c r="D49" s="84" t="s">
        <v>2039</v>
      </c>
      <c r="E49" s="84" t="b">
        <v>1</v>
      </c>
      <c r="F49" s="84" t="b">
        <v>0</v>
      </c>
      <c r="G49" s="84" t="b">
        <v>0</v>
      </c>
    </row>
    <row r="50" spans="1:7" ht="15">
      <c r="A50" s="84" t="s">
        <v>1577</v>
      </c>
      <c r="B50" s="84">
        <v>5</v>
      </c>
      <c r="C50" s="122">
        <v>0.004664841452487453</v>
      </c>
      <c r="D50" s="84" t="s">
        <v>2039</v>
      </c>
      <c r="E50" s="84" t="b">
        <v>0</v>
      </c>
      <c r="F50" s="84" t="b">
        <v>0</v>
      </c>
      <c r="G50" s="84" t="b">
        <v>0</v>
      </c>
    </row>
    <row r="51" spans="1:7" ht="15">
      <c r="A51" s="84" t="s">
        <v>1908</v>
      </c>
      <c r="B51" s="84">
        <v>5</v>
      </c>
      <c r="C51" s="122">
        <v>0.004664841452487453</v>
      </c>
      <c r="D51" s="84" t="s">
        <v>2039</v>
      </c>
      <c r="E51" s="84" t="b">
        <v>0</v>
      </c>
      <c r="F51" s="84" t="b">
        <v>0</v>
      </c>
      <c r="G51" s="84" t="b">
        <v>0</v>
      </c>
    </row>
    <row r="52" spans="1:7" ht="15">
      <c r="A52" s="84" t="s">
        <v>1553</v>
      </c>
      <c r="B52" s="84">
        <v>5</v>
      </c>
      <c r="C52" s="122">
        <v>0.004664841452487453</v>
      </c>
      <c r="D52" s="84" t="s">
        <v>2039</v>
      </c>
      <c r="E52" s="84" t="b">
        <v>0</v>
      </c>
      <c r="F52" s="84" t="b">
        <v>0</v>
      </c>
      <c r="G52" s="84" t="b">
        <v>0</v>
      </c>
    </row>
    <row r="53" spans="1:7" ht="15">
      <c r="A53" s="84" t="s">
        <v>1909</v>
      </c>
      <c r="B53" s="84">
        <v>5</v>
      </c>
      <c r="C53" s="122">
        <v>0.004664841452487453</v>
      </c>
      <c r="D53" s="84" t="s">
        <v>2039</v>
      </c>
      <c r="E53" s="84" t="b">
        <v>0</v>
      </c>
      <c r="F53" s="84" t="b">
        <v>0</v>
      </c>
      <c r="G53" s="84" t="b">
        <v>0</v>
      </c>
    </row>
    <row r="54" spans="1:7" ht="15">
      <c r="A54" s="84" t="s">
        <v>1551</v>
      </c>
      <c r="B54" s="84">
        <v>5</v>
      </c>
      <c r="C54" s="122">
        <v>0.0054957356458071385</v>
      </c>
      <c r="D54" s="84" t="s">
        <v>2039</v>
      </c>
      <c r="E54" s="84" t="b">
        <v>0</v>
      </c>
      <c r="F54" s="84" t="b">
        <v>0</v>
      </c>
      <c r="G54" s="84" t="b">
        <v>0</v>
      </c>
    </row>
    <row r="55" spans="1:7" ht="15">
      <c r="A55" s="84" t="s">
        <v>1511</v>
      </c>
      <c r="B55" s="84">
        <v>5</v>
      </c>
      <c r="C55" s="122">
        <v>0.004664841452487453</v>
      </c>
      <c r="D55" s="84" t="s">
        <v>2039</v>
      </c>
      <c r="E55" s="84" t="b">
        <v>0</v>
      </c>
      <c r="F55" s="84" t="b">
        <v>0</v>
      </c>
      <c r="G55" s="84" t="b">
        <v>0</v>
      </c>
    </row>
    <row r="56" spans="1:7" ht="15">
      <c r="A56" s="84" t="s">
        <v>1512</v>
      </c>
      <c r="B56" s="84">
        <v>5</v>
      </c>
      <c r="C56" s="122">
        <v>0.004664841452487453</v>
      </c>
      <c r="D56" s="84" t="s">
        <v>2039</v>
      </c>
      <c r="E56" s="84" t="b">
        <v>0</v>
      </c>
      <c r="F56" s="84" t="b">
        <v>0</v>
      </c>
      <c r="G56" s="84" t="b">
        <v>0</v>
      </c>
    </row>
    <row r="57" spans="1:7" ht="15">
      <c r="A57" s="84" t="s">
        <v>1584</v>
      </c>
      <c r="B57" s="84">
        <v>4</v>
      </c>
      <c r="C57" s="122">
        <v>0.004022240242163914</v>
      </c>
      <c r="D57" s="84" t="s">
        <v>2039</v>
      </c>
      <c r="E57" s="84" t="b">
        <v>0</v>
      </c>
      <c r="F57" s="84" t="b">
        <v>0</v>
      </c>
      <c r="G57" s="84" t="b">
        <v>0</v>
      </c>
    </row>
    <row r="58" spans="1:7" ht="15">
      <c r="A58" s="84" t="s">
        <v>1910</v>
      </c>
      <c r="B58" s="84">
        <v>4</v>
      </c>
      <c r="C58" s="122">
        <v>0.004022240242163914</v>
      </c>
      <c r="D58" s="84" t="s">
        <v>2039</v>
      </c>
      <c r="E58" s="84" t="b">
        <v>0</v>
      </c>
      <c r="F58" s="84" t="b">
        <v>0</v>
      </c>
      <c r="G58" s="84" t="b">
        <v>0</v>
      </c>
    </row>
    <row r="59" spans="1:7" ht="15">
      <c r="A59" s="84" t="s">
        <v>1911</v>
      </c>
      <c r="B59" s="84">
        <v>4</v>
      </c>
      <c r="C59" s="122">
        <v>0.004022240242163914</v>
      </c>
      <c r="D59" s="84" t="s">
        <v>2039</v>
      </c>
      <c r="E59" s="84" t="b">
        <v>0</v>
      </c>
      <c r="F59" s="84" t="b">
        <v>0</v>
      </c>
      <c r="G59" s="84" t="b">
        <v>0</v>
      </c>
    </row>
    <row r="60" spans="1:7" ht="15">
      <c r="A60" s="84" t="s">
        <v>1912</v>
      </c>
      <c r="B60" s="84">
        <v>4</v>
      </c>
      <c r="C60" s="122">
        <v>0.004396588516645711</v>
      </c>
      <c r="D60" s="84" t="s">
        <v>2039</v>
      </c>
      <c r="E60" s="84" t="b">
        <v>0</v>
      </c>
      <c r="F60" s="84" t="b">
        <v>0</v>
      </c>
      <c r="G60" s="84" t="b">
        <v>0</v>
      </c>
    </row>
    <row r="61" spans="1:7" ht="15">
      <c r="A61" s="84" t="s">
        <v>1913</v>
      </c>
      <c r="B61" s="84">
        <v>4</v>
      </c>
      <c r="C61" s="122">
        <v>0.004022240242163914</v>
      </c>
      <c r="D61" s="84" t="s">
        <v>2039</v>
      </c>
      <c r="E61" s="84" t="b">
        <v>0</v>
      </c>
      <c r="F61" s="84" t="b">
        <v>0</v>
      </c>
      <c r="G61" s="84" t="b">
        <v>0</v>
      </c>
    </row>
    <row r="62" spans="1:7" ht="15">
      <c r="A62" s="84" t="s">
        <v>1914</v>
      </c>
      <c r="B62" s="84">
        <v>4</v>
      </c>
      <c r="C62" s="122">
        <v>0.004022240242163914</v>
      </c>
      <c r="D62" s="84" t="s">
        <v>2039</v>
      </c>
      <c r="E62" s="84" t="b">
        <v>1</v>
      </c>
      <c r="F62" s="84" t="b">
        <v>0</v>
      </c>
      <c r="G62" s="84" t="b">
        <v>0</v>
      </c>
    </row>
    <row r="63" spans="1:7" ht="15">
      <c r="A63" s="84" t="s">
        <v>1915</v>
      </c>
      <c r="B63" s="84">
        <v>4</v>
      </c>
      <c r="C63" s="122">
        <v>0.004022240242163914</v>
      </c>
      <c r="D63" s="84" t="s">
        <v>2039</v>
      </c>
      <c r="E63" s="84" t="b">
        <v>0</v>
      </c>
      <c r="F63" s="84" t="b">
        <v>0</v>
      </c>
      <c r="G63" s="84" t="b">
        <v>0</v>
      </c>
    </row>
    <row r="64" spans="1:7" ht="15">
      <c r="A64" s="84" t="s">
        <v>1916</v>
      </c>
      <c r="B64" s="84">
        <v>4</v>
      </c>
      <c r="C64" s="122">
        <v>0.004022240242163914</v>
      </c>
      <c r="D64" s="84" t="s">
        <v>2039</v>
      </c>
      <c r="E64" s="84" t="b">
        <v>0</v>
      </c>
      <c r="F64" s="84" t="b">
        <v>0</v>
      </c>
      <c r="G64" s="84" t="b">
        <v>0</v>
      </c>
    </row>
    <row r="65" spans="1:7" ht="15">
      <c r="A65" s="84" t="s">
        <v>1917</v>
      </c>
      <c r="B65" s="84">
        <v>4</v>
      </c>
      <c r="C65" s="122">
        <v>0.004022240242163914</v>
      </c>
      <c r="D65" s="84" t="s">
        <v>2039</v>
      </c>
      <c r="E65" s="84" t="b">
        <v>0</v>
      </c>
      <c r="F65" s="84" t="b">
        <v>0</v>
      </c>
      <c r="G65" s="84" t="b">
        <v>0</v>
      </c>
    </row>
    <row r="66" spans="1:7" ht="15">
      <c r="A66" s="84" t="s">
        <v>1918</v>
      </c>
      <c r="B66" s="84">
        <v>4</v>
      </c>
      <c r="C66" s="122">
        <v>0.004022240242163914</v>
      </c>
      <c r="D66" s="84" t="s">
        <v>2039</v>
      </c>
      <c r="E66" s="84" t="b">
        <v>0</v>
      </c>
      <c r="F66" s="84" t="b">
        <v>0</v>
      </c>
      <c r="G66" s="84" t="b">
        <v>0</v>
      </c>
    </row>
    <row r="67" spans="1:7" ht="15">
      <c r="A67" s="84" t="s">
        <v>279</v>
      </c>
      <c r="B67" s="84">
        <v>4</v>
      </c>
      <c r="C67" s="122">
        <v>0.004022240242163914</v>
      </c>
      <c r="D67" s="84" t="s">
        <v>2039</v>
      </c>
      <c r="E67" s="84" t="b">
        <v>0</v>
      </c>
      <c r="F67" s="84" t="b">
        <v>0</v>
      </c>
      <c r="G67" s="84" t="b">
        <v>0</v>
      </c>
    </row>
    <row r="68" spans="1:7" ht="15">
      <c r="A68" s="84" t="s">
        <v>1563</v>
      </c>
      <c r="B68" s="84">
        <v>4</v>
      </c>
      <c r="C68" s="122">
        <v>0.004022240242163914</v>
      </c>
      <c r="D68" s="84" t="s">
        <v>2039</v>
      </c>
      <c r="E68" s="84" t="b">
        <v>0</v>
      </c>
      <c r="F68" s="84" t="b">
        <v>0</v>
      </c>
      <c r="G68" s="84" t="b">
        <v>0</v>
      </c>
    </row>
    <row r="69" spans="1:7" ht="15">
      <c r="A69" s="84" t="s">
        <v>1919</v>
      </c>
      <c r="B69" s="84">
        <v>4</v>
      </c>
      <c r="C69" s="122">
        <v>0.004022240242163914</v>
      </c>
      <c r="D69" s="84" t="s">
        <v>2039</v>
      </c>
      <c r="E69" s="84" t="b">
        <v>0</v>
      </c>
      <c r="F69" s="84" t="b">
        <v>0</v>
      </c>
      <c r="G69" s="84" t="b">
        <v>0</v>
      </c>
    </row>
    <row r="70" spans="1:7" ht="15">
      <c r="A70" s="84" t="s">
        <v>450</v>
      </c>
      <c r="B70" s="84">
        <v>4</v>
      </c>
      <c r="C70" s="122">
        <v>0.004022240242163914</v>
      </c>
      <c r="D70" s="84" t="s">
        <v>2039</v>
      </c>
      <c r="E70" s="84" t="b">
        <v>0</v>
      </c>
      <c r="F70" s="84" t="b">
        <v>0</v>
      </c>
      <c r="G70" s="84" t="b">
        <v>0</v>
      </c>
    </row>
    <row r="71" spans="1:7" ht="15">
      <c r="A71" s="84" t="s">
        <v>1920</v>
      </c>
      <c r="B71" s="84">
        <v>4</v>
      </c>
      <c r="C71" s="122">
        <v>0.004022240242163914</v>
      </c>
      <c r="D71" s="84" t="s">
        <v>2039</v>
      </c>
      <c r="E71" s="84" t="b">
        <v>0</v>
      </c>
      <c r="F71" s="84" t="b">
        <v>0</v>
      </c>
      <c r="G71" s="84" t="b">
        <v>0</v>
      </c>
    </row>
    <row r="72" spans="1:7" ht="15">
      <c r="A72" s="84" t="s">
        <v>1552</v>
      </c>
      <c r="B72" s="84">
        <v>4</v>
      </c>
      <c r="C72" s="122">
        <v>0.004924202775988577</v>
      </c>
      <c r="D72" s="84" t="s">
        <v>2039</v>
      </c>
      <c r="E72" s="84" t="b">
        <v>1</v>
      </c>
      <c r="F72" s="84" t="b">
        <v>0</v>
      </c>
      <c r="G72" s="84" t="b">
        <v>0</v>
      </c>
    </row>
    <row r="73" spans="1:7" ht="15">
      <c r="A73" s="84" t="s">
        <v>1921</v>
      </c>
      <c r="B73" s="84">
        <v>4</v>
      </c>
      <c r="C73" s="122">
        <v>0.004022240242163914</v>
      </c>
      <c r="D73" s="84" t="s">
        <v>2039</v>
      </c>
      <c r="E73" s="84" t="b">
        <v>1</v>
      </c>
      <c r="F73" s="84" t="b">
        <v>0</v>
      </c>
      <c r="G73" s="84" t="b">
        <v>0</v>
      </c>
    </row>
    <row r="74" spans="1:7" ht="15">
      <c r="A74" s="84" t="s">
        <v>1922</v>
      </c>
      <c r="B74" s="84">
        <v>4</v>
      </c>
      <c r="C74" s="122">
        <v>0.004396588516645711</v>
      </c>
      <c r="D74" s="84" t="s">
        <v>2039</v>
      </c>
      <c r="E74" s="84" t="b">
        <v>0</v>
      </c>
      <c r="F74" s="84" t="b">
        <v>0</v>
      </c>
      <c r="G74" s="84" t="b">
        <v>0</v>
      </c>
    </row>
    <row r="75" spans="1:7" ht="15">
      <c r="A75" s="84" t="s">
        <v>1923</v>
      </c>
      <c r="B75" s="84">
        <v>4</v>
      </c>
      <c r="C75" s="122">
        <v>0.004022240242163914</v>
      </c>
      <c r="D75" s="84" t="s">
        <v>2039</v>
      </c>
      <c r="E75" s="84" t="b">
        <v>0</v>
      </c>
      <c r="F75" s="84" t="b">
        <v>0</v>
      </c>
      <c r="G75" s="84" t="b">
        <v>0</v>
      </c>
    </row>
    <row r="76" spans="1:7" ht="15">
      <c r="A76" s="84" t="s">
        <v>1924</v>
      </c>
      <c r="B76" s="84">
        <v>4</v>
      </c>
      <c r="C76" s="122">
        <v>0.004022240242163914</v>
      </c>
      <c r="D76" s="84" t="s">
        <v>2039</v>
      </c>
      <c r="E76" s="84" t="b">
        <v>0</v>
      </c>
      <c r="F76" s="84" t="b">
        <v>0</v>
      </c>
      <c r="G76" s="84" t="b">
        <v>0</v>
      </c>
    </row>
    <row r="77" spans="1:7" ht="15">
      <c r="A77" s="84" t="s">
        <v>1925</v>
      </c>
      <c r="B77" s="84">
        <v>4</v>
      </c>
      <c r="C77" s="122">
        <v>0.004022240242163914</v>
      </c>
      <c r="D77" s="84" t="s">
        <v>2039</v>
      </c>
      <c r="E77" s="84" t="b">
        <v>0</v>
      </c>
      <c r="F77" s="84" t="b">
        <v>0</v>
      </c>
      <c r="G77" s="84" t="b">
        <v>0</v>
      </c>
    </row>
    <row r="78" spans="1:7" ht="15">
      <c r="A78" s="84" t="s">
        <v>1926</v>
      </c>
      <c r="B78" s="84">
        <v>4</v>
      </c>
      <c r="C78" s="122">
        <v>0.004022240242163914</v>
      </c>
      <c r="D78" s="84" t="s">
        <v>2039</v>
      </c>
      <c r="E78" s="84" t="b">
        <v>0</v>
      </c>
      <c r="F78" s="84" t="b">
        <v>0</v>
      </c>
      <c r="G78" s="84" t="b">
        <v>0</v>
      </c>
    </row>
    <row r="79" spans="1:7" ht="15">
      <c r="A79" s="84" t="s">
        <v>1927</v>
      </c>
      <c r="B79" s="84">
        <v>3</v>
      </c>
      <c r="C79" s="122">
        <v>0.0036931520819914326</v>
      </c>
      <c r="D79" s="84" t="s">
        <v>2039</v>
      </c>
      <c r="E79" s="84" t="b">
        <v>0</v>
      </c>
      <c r="F79" s="84" t="b">
        <v>0</v>
      </c>
      <c r="G79" s="84" t="b">
        <v>0</v>
      </c>
    </row>
    <row r="80" spans="1:7" ht="15">
      <c r="A80" s="84" t="s">
        <v>1928</v>
      </c>
      <c r="B80" s="84">
        <v>3</v>
      </c>
      <c r="C80" s="122">
        <v>0.0032974413874842837</v>
      </c>
      <c r="D80" s="84" t="s">
        <v>2039</v>
      </c>
      <c r="E80" s="84" t="b">
        <v>0</v>
      </c>
      <c r="F80" s="84" t="b">
        <v>0</v>
      </c>
      <c r="G80" s="84" t="b">
        <v>0</v>
      </c>
    </row>
    <row r="81" spans="1:7" ht="15">
      <c r="A81" s="84" t="s">
        <v>1929</v>
      </c>
      <c r="B81" s="84">
        <v>3</v>
      </c>
      <c r="C81" s="122">
        <v>0.0032974413874842837</v>
      </c>
      <c r="D81" s="84" t="s">
        <v>2039</v>
      </c>
      <c r="E81" s="84" t="b">
        <v>0</v>
      </c>
      <c r="F81" s="84" t="b">
        <v>0</v>
      </c>
      <c r="G81" s="84" t="b">
        <v>0</v>
      </c>
    </row>
    <row r="82" spans="1:7" ht="15">
      <c r="A82" s="84" t="s">
        <v>1930</v>
      </c>
      <c r="B82" s="84">
        <v>3</v>
      </c>
      <c r="C82" s="122">
        <v>0.0032974413874842837</v>
      </c>
      <c r="D82" s="84" t="s">
        <v>2039</v>
      </c>
      <c r="E82" s="84" t="b">
        <v>0</v>
      </c>
      <c r="F82" s="84" t="b">
        <v>0</v>
      </c>
      <c r="G82" s="84" t="b">
        <v>0</v>
      </c>
    </row>
    <row r="83" spans="1:7" ht="15">
      <c r="A83" s="84" t="s">
        <v>1931</v>
      </c>
      <c r="B83" s="84">
        <v>3</v>
      </c>
      <c r="C83" s="122">
        <v>0.0032974413874842837</v>
      </c>
      <c r="D83" s="84" t="s">
        <v>2039</v>
      </c>
      <c r="E83" s="84" t="b">
        <v>0</v>
      </c>
      <c r="F83" s="84" t="b">
        <v>1</v>
      </c>
      <c r="G83" s="84" t="b">
        <v>0</v>
      </c>
    </row>
    <row r="84" spans="1:7" ht="15">
      <c r="A84" s="84" t="s">
        <v>1932</v>
      </c>
      <c r="B84" s="84">
        <v>3</v>
      </c>
      <c r="C84" s="122">
        <v>0.0032974413874842837</v>
      </c>
      <c r="D84" s="84" t="s">
        <v>2039</v>
      </c>
      <c r="E84" s="84" t="b">
        <v>0</v>
      </c>
      <c r="F84" s="84" t="b">
        <v>0</v>
      </c>
      <c r="G84" s="84" t="b">
        <v>0</v>
      </c>
    </row>
    <row r="85" spans="1:7" ht="15">
      <c r="A85" s="84" t="s">
        <v>269</v>
      </c>
      <c r="B85" s="84">
        <v>3</v>
      </c>
      <c r="C85" s="122">
        <v>0.0032974413874842837</v>
      </c>
      <c r="D85" s="84" t="s">
        <v>2039</v>
      </c>
      <c r="E85" s="84" t="b">
        <v>0</v>
      </c>
      <c r="F85" s="84" t="b">
        <v>0</v>
      </c>
      <c r="G85" s="84" t="b">
        <v>0</v>
      </c>
    </row>
    <row r="86" spans="1:7" ht="15">
      <c r="A86" s="84" t="s">
        <v>268</v>
      </c>
      <c r="B86" s="84">
        <v>3</v>
      </c>
      <c r="C86" s="122">
        <v>0.0032974413874842837</v>
      </c>
      <c r="D86" s="84" t="s">
        <v>2039</v>
      </c>
      <c r="E86" s="84" t="b">
        <v>0</v>
      </c>
      <c r="F86" s="84" t="b">
        <v>0</v>
      </c>
      <c r="G86" s="84" t="b">
        <v>0</v>
      </c>
    </row>
    <row r="87" spans="1:7" ht="15">
      <c r="A87" s="84" t="s">
        <v>267</v>
      </c>
      <c r="B87" s="84">
        <v>3</v>
      </c>
      <c r="C87" s="122">
        <v>0.0032974413874842837</v>
      </c>
      <c r="D87" s="84" t="s">
        <v>2039</v>
      </c>
      <c r="E87" s="84" t="b">
        <v>0</v>
      </c>
      <c r="F87" s="84" t="b">
        <v>0</v>
      </c>
      <c r="G87" s="84" t="b">
        <v>0</v>
      </c>
    </row>
    <row r="88" spans="1:7" ht="15">
      <c r="A88" s="84" t="s">
        <v>265</v>
      </c>
      <c r="B88" s="84">
        <v>3</v>
      </c>
      <c r="C88" s="122">
        <v>0.0032974413874842837</v>
      </c>
      <c r="D88" s="84" t="s">
        <v>2039</v>
      </c>
      <c r="E88" s="84" t="b">
        <v>0</v>
      </c>
      <c r="F88" s="84" t="b">
        <v>0</v>
      </c>
      <c r="G88" s="84" t="b">
        <v>0</v>
      </c>
    </row>
    <row r="89" spans="1:7" ht="15">
      <c r="A89" s="84" t="s">
        <v>1591</v>
      </c>
      <c r="B89" s="84">
        <v>3</v>
      </c>
      <c r="C89" s="122">
        <v>0.0032974413874842837</v>
      </c>
      <c r="D89" s="84" t="s">
        <v>2039</v>
      </c>
      <c r="E89" s="84" t="b">
        <v>0</v>
      </c>
      <c r="F89" s="84" t="b">
        <v>0</v>
      </c>
      <c r="G89" s="84" t="b">
        <v>0</v>
      </c>
    </row>
    <row r="90" spans="1:7" ht="15">
      <c r="A90" s="84" t="s">
        <v>1562</v>
      </c>
      <c r="B90" s="84">
        <v>3</v>
      </c>
      <c r="C90" s="122">
        <v>0.0032974413874842837</v>
      </c>
      <c r="D90" s="84" t="s">
        <v>2039</v>
      </c>
      <c r="E90" s="84" t="b">
        <v>0</v>
      </c>
      <c r="F90" s="84" t="b">
        <v>0</v>
      </c>
      <c r="G90" s="84" t="b">
        <v>0</v>
      </c>
    </row>
    <row r="91" spans="1:7" ht="15">
      <c r="A91" s="84" t="s">
        <v>1565</v>
      </c>
      <c r="B91" s="84">
        <v>3</v>
      </c>
      <c r="C91" s="122">
        <v>0.0032974413874842837</v>
      </c>
      <c r="D91" s="84" t="s">
        <v>2039</v>
      </c>
      <c r="E91" s="84" t="b">
        <v>0</v>
      </c>
      <c r="F91" s="84" t="b">
        <v>0</v>
      </c>
      <c r="G91" s="84" t="b">
        <v>0</v>
      </c>
    </row>
    <row r="92" spans="1:7" ht="15">
      <c r="A92" s="84" t="s">
        <v>1567</v>
      </c>
      <c r="B92" s="84">
        <v>3</v>
      </c>
      <c r="C92" s="122">
        <v>0.0032974413874842837</v>
      </c>
      <c r="D92" s="84" t="s">
        <v>2039</v>
      </c>
      <c r="E92" s="84" t="b">
        <v>0</v>
      </c>
      <c r="F92" s="84" t="b">
        <v>0</v>
      </c>
      <c r="G92" s="84" t="b">
        <v>0</v>
      </c>
    </row>
    <row r="93" spans="1:7" ht="15">
      <c r="A93" s="84" t="s">
        <v>1933</v>
      </c>
      <c r="B93" s="84">
        <v>3</v>
      </c>
      <c r="C93" s="122">
        <v>0.0032974413874842837</v>
      </c>
      <c r="D93" s="84" t="s">
        <v>2039</v>
      </c>
      <c r="E93" s="84" t="b">
        <v>0</v>
      </c>
      <c r="F93" s="84" t="b">
        <v>0</v>
      </c>
      <c r="G93" s="84" t="b">
        <v>0</v>
      </c>
    </row>
    <row r="94" spans="1:7" ht="15">
      <c r="A94" s="84" t="s">
        <v>1934</v>
      </c>
      <c r="B94" s="84">
        <v>3</v>
      </c>
      <c r="C94" s="122">
        <v>0.0032974413874842837</v>
      </c>
      <c r="D94" s="84" t="s">
        <v>2039</v>
      </c>
      <c r="E94" s="84" t="b">
        <v>0</v>
      </c>
      <c r="F94" s="84" t="b">
        <v>0</v>
      </c>
      <c r="G94" s="84" t="b">
        <v>0</v>
      </c>
    </row>
    <row r="95" spans="1:7" ht="15">
      <c r="A95" s="84" t="s">
        <v>1516</v>
      </c>
      <c r="B95" s="84">
        <v>3</v>
      </c>
      <c r="C95" s="122">
        <v>0.0036931520819914326</v>
      </c>
      <c r="D95" s="84" t="s">
        <v>2039</v>
      </c>
      <c r="E95" s="84" t="b">
        <v>0</v>
      </c>
      <c r="F95" s="84" t="b">
        <v>0</v>
      </c>
      <c r="G95" s="84" t="b">
        <v>0</v>
      </c>
    </row>
    <row r="96" spans="1:7" ht="15">
      <c r="A96" s="84" t="s">
        <v>1935</v>
      </c>
      <c r="B96" s="84">
        <v>3</v>
      </c>
      <c r="C96" s="122">
        <v>0.0032974413874842837</v>
      </c>
      <c r="D96" s="84" t="s">
        <v>2039</v>
      </c>
      <c r="E96" s="84" t="b">
        <v>0</v>
      </c>
      <c r="F96" s="84" t="b">
        <v>0</v>
      </c>
      <c r="G96" s="84" t="b">
        <v>0</v>
      </c>
    </row>
    <row r="97" spans="1:7" ht="15">
      <c r="A97" s="84" t="s">
        <v>1573</v>
      </c>
      <c r="B97" s="84">
        <v>3</v>
      </c>
      <c r="C97" s="122">
        <v>0.0032974413874842837</v>
      </c>
      <c r="D97" s="84" t="s">
        <v>2039</v>
      </c>
      <c r="E97" s="84" t="b">
        <v>0</v>
      </c>
      <c r="F97" s="84" t="b">
        <v>0</v>
      </c>
      <c r="G97" s="84" t="b">
        <v>0</v>
      </c>
    </row>
    <row r="98" spans="1:7" ht="15">
      <c r="A98" s="84" t="s">
        <v>1574</v>
      </c>
      <c r="B98" s="84">
        <v>3</v>
      </c>
      <c r="C98" s="122">
        <v>0.0032974413874842837</v>
      </c>
      <c r="D98" s="84" t="s">
        <v>2039</v>
      </c>
      <c r="E98" s="84" t="b">
        <v>0</v>
      </c>
      <c r="F98" s="84" t="b">
        <v>0</v>
      </c>
      <c r="G98" s="84" t="b">
        <v>0</v>
      </c>
    </row>
    <row r="99" spans="1:7" ht="15">
      <c r="A99" s="84" t="s">
        <v>1575</v>
      </c>
      <c r="B99" s="84">
        <v>3</v>
      </c>
      <c r="C99" s="122">
        <v>0.0032974413874842837</v>
      </c>
      <c r="D99" s="84" t="s">
        <v>2039</v>
      </c>
      <c r="E99" s="84" t="b">
        <v>0</v>
      </c>
      <c r="F99" s="84" t="b">
        <v>0</v>
      </c>
      <c r="G99" s="84" t="b">
        <v>0</v>
      </c>
    </row>
    <row r="100" spans="1:7" ht="15">
      <c r="A100" s="84" t="s">
        <v>1576</v>
      </c>
      <c r="B100" s="84">
        <v>3</v>
      </c>
      <c r="C100" s="122">
        <v>0.0032974413874842837</v>
      </c>
      <c r="D100" s="84" t="s">
        <v>2039</v>
      </c>
      <c r="E100" s="84" t="b">
        <v>0</v>
      </c>
      <c r="F100" s="84" t="b">
        <v>0</v>
      </c>
      <c r="G100" s="84" t="b">
        <v>0</v>
      </c>
    </row>
    <row r="101" spans="1:7" ht="15">
      <c r="A101" s="84" t="s">
        <v>1578</v>
      </c>
      <c r="B101" s="84">
        <v>3</v>
      </c>
      <c r="C101" s="122">
        <v>0.0032974413874842837</v>
      </c>
      <c r="D101" s="84" t="s">
        <v>2039</v>
      </c>
      <c r="E101" s="84" t="b">
        <v>0</v>
      </c>
      <c r="F101" s="84" t="b">
        <v>0</v>
      </c>
      <c r="G101" s="84" t="b">
        <v>0</v>
      </c>
    </row>
    <row r="102" spans="1:7" ht="15">
      <c r="A102" s="84" t="s">
        <v>1580</v>
      </c>
      <c r="B102" s="84">
        <v>3</v>
      </c>
      <c r="C102" s="122">
        <v>0.0032974413874842837</v>
      </c>
      <c r="D102" s="84" t="s">
        <v>2039</v>
      </c>
      <c r="E102" s="84" t="b">
        <v>0</v>
      </c>
      <c r="F102" s="84" t="b">
        <v>0</v>
      </c>
      <c r="G102" s="84" t="b">
        <v>0</v>
      </c>
    </row>
    <row r="103" spans="1:7" ht="15">
      <c r="A103" s="84" t="s">
        <v>446</v>
      </c>
      <c r="B103" s="84">
        <v>3</v>
      </c>
      <c r="C103" s="122">
        <v>0.0032974413874842837</v>
      </c>
      <c r="D103" s="84" t="s">
        <v>2039</v>
      </c>
      <c r="E103" s="84" t="b">
        <v>0</v>
      </c>
      <c r="F103" s="84" t="b">
        <v>0</v>
      </c>
      <c r="G103" s="84" t="b">
        <v>0</v>
      </c>
    </row>
    <row r="104" spans="1:7" ht="15">
      <c r="A104" s="84" t="s">
        <v>1936</v>
      </c>
      <c r="B104" s="84">
        <v>3</v>
      </c>
      <c r="C104" s="122">
        <v>0.0032974413874842837</v>
      </c>
      <c r="D104" s="84" t="s">
        <v>2039</v>
      </c>
      <c r="E104" s="84" t="b">
        <v>0</v>
      </c>
      <c r="F104" s="84" t="b">
        <v>0</v>
      </c>
      <c r="G104" s="84" t="b">
        <v>0</v>
      </c>
    </row>
    <row r="105" spans="1:7" ht="15">
      <c r="A105" s="84" t="s">
        <v>1937</v>
      </c>
      <c r="B105" s="84">
        <v>3</v>
      </c>
      <c r="C105" s="122">
        <v>0.0032974413874842837</v>
      </c>
      <c r="D105" s="84" t="s">
        <v>2039</v>
      </c>
      <c r="E105" s="84" t="b">
        <v>0</v>
      </c>
      <c r="F105" s="84" t="b">
        <v>0</v>
      </c>
      <c r="G105" s="84" t="b">
        <v>0</v>
      </c>
    </row>
    <row r="106" spans="1:7" ht="15">
      <c r="A106" s="84" t="s">
        <v>1582</v>
      </c>
      <c r="B106" s="84">
        <v>3</v>
      </c>
      <c r="C106" s="122">
        <v>0.0032974413874842837</v>
      </c>
      <c r="D106" s="84" t="s">
        <v>2039</v>
      </c>
      <c r="E106" s="84" t="b">
        <v>0</v>
      </c>
      <c r="F106" s="84" t="b">
        <v>0</v>
      </c>
      <c r="G106" s="84" t="b">
        <v>0</v>
      </c>
    </row>
    <row r="107" spans="1:7" ht="15">
      <c r="A107" s="84" t="s">
        <v>1586</v>
      </c>
      <c r="B107" s="84">
        <v>3</v>
      </c>
      <c r="C107" s="122">
        <v>0.0032974413874842837</v>
      </c>
      <c r="D107" s="84" t="s">
        <v>2039</v>
      </c>
      <c r="E107" s="84" t="b">
        <v>0</v>
      </c>
      <c r="F107" s="84" t="b">
        <v>0</v>
      </c>
      <c r="G107" s="84" t="b">
        <v>0</v>
      </c>
    </row>
    <row r="108" spans="1:7" ht="15">
      <c r="A108" s="84" t="s">
        <v>1587</v>
      </c>
      <c r="B108" s="84">
        <v>3</v>
      </c>
      <c r="C108" s="122">
        <v>0.0032974413874842837</v>
      </c>
      <c r="D108" s="84" t="s">
        <v>2039</v>
      </c>
      <c r="E108" s="84" t="b">
        <v>0</v>
      </c>
      <c r="F108" s="84" t="b">
        <v>0</v>
      </c>
      <c r="G108" s="84" t="b">
        <v>0</v>
      </c>
    </row>
    <row r="109" spans="1:7" ht="15">
      <c r="A109" s="84" t="s">
        <v>1588</v>
      </c>
      <c r="B109" s="84">
        <v>3</v>
      </c>
      <c r="C109" s="122">
        <v>0.0032974413874842837</v>
      </c>
      <c r="D109" s="84" t="s">
        <v>2039</v>
      </c>
      <c r="E109" s="84" t="b">
        <v>0</v>
      </c>
      <c r="F109" s="84" t="b">
        <v>0</v>
      </c>
      <c r="G109" s="84" t="b">
        <v>0</v>
      </c>
    </row>
    <row r="110" spans="1:7" ht="15">
      <c r="A110" s="84" t="s">
        <v>1938</v>
      </c>
      <c r="B110" s="84">
        <v>3</v>
      </c>
      <c r="C110" s="122">
        <v>0.0032974413874842837</v>
      </c>
      <c r="D110" s="84" t="s">
        <v>2039</v>
      </c>
      <c r="E110" s="84" t="b">
        <v>0</v>
      </c>
      <c r="F110" s="84" t="b">
        <v>0</v>
      </c>
      <c r="G110" s="84" t="b">
        <v>0</v>
      </c>
    </row>
    <row r="111" spans="1:7" ht="15">
      <c r="A111" s="84" t="s">
        <v>1939</v>
      </c>
      <c r="B111" s="84">
        <v>3</v>
      </c>
      <c r="C111" s="122">
        <v>0.0032974413874842837</v>
      </c>
      <c r="D111" s="84" t="s">
        <v>2039</v>
      </c>
      <c r="E111" s="84" t="b">
        <v>0</v>
      </c>
      <c r="F111" s="84" t="b">
        <v>0</v>
      </c>
      <c r="G111" s="84" t="b">
        <v>0</v>
      </c>
    </row>
    <row r="112" spans="1:7" ht="15">
      <c r="A112" s="84" t="s">
        <v>1940</v>
      </c>
      <c r="B112" s="84">
        <v>3</v>
      </c>
      <c r="C112" s="122">
        <v>0.0036931520819914326</v>
      </c>
      <c r="D112" s="84" t="s">
        <v>2039</v>
      </c>
      <c r="E112" s="84" t="b">
        <v>0</v>
      </c>
      <c r="F112" s="84" t="b">
        <v>0</v>
      </c>
      <c r="G112" s="84" t="b">
        <v>0</v>
      </c>
    </row>
    <row r="113" spans="1:7" ht="15">
      <c r="A113" s="84" t="s">
        <v>1941</v>
      </c>
      <c r="B113" s="84">
        <v>3</v>
      </c>
      <c r="C113" s="122">
        <v>0.0036931520819914326</v>
      </c>
      <c r="D113" s="84" t="s">
        <v>2039</v>
      </c>
      <c r="E113" s="84" t="b">
        <v>0</v>
      </c>
      <c r="F113" s="84" t="b">
        <v>0</v>
      </c>
      <c r="G113" s="84" t="b">
        <v>0</v>
      </c>
    </row>
    <row r="114" spans="1:7" ht="15">
      <c r="A114" s="84" t="s">
        <v>1942</v>
      </c>
      <c r="B114" s="84">
        <v>3</v>
      </c>
      <c r="C114" s="122">
        <v>0.0032974413874842837</v>
      </c>
      <c r="D114" s="84" t="s">
        <v>2039</v>
      </c>
      <c r="E114" s="84" t="b">
        <v>0</v>
      </c>
      <c r="F114" s="84" t="b">
        <v>0</v>
      </c>
      <c r="G114" s="84" t="b">
        <v>0</v>
      </c>
    </row>
    <row r="115" spans="1:7" ht="15">
      <c r="A115" s="84" t="s">
        <v>1554</v>
      </c>
      <c r="B115" s="84">
        <v>3</v>
      </c>
      <c r="C115" s="122">
        <v>0.0032974413874842837</v>
      </c>
      <c r="D115" s="84" t="s">
        <v>2039</v>
      </c>
      <c r="E115" s="84" t="b">
        <v>0</v>
      </c>
      <c r="F115" s="84" t="b">
        <v>0</v>
      </c>
      <c r="G115" s="84" t="b">
        <v>0</v>
      </c>
    </row>
    <row r="116" spans="1:7" ht="15">
      <c r="A116" s="84" t="s">
        <v>1555</v>
      </c>
      <c r="B116" s="84">
        <v>3</v>
      </c>
      <c r="C116" s="122">
        <v>0.0032974413874842837</v>
      </c>
      <c r="D116" s="84" t="s">
        <v>2039</v>
      </c>
      <c r="E116" s="84" t="b">
        <v>0</v>
      </c>
      <c r="F116" s="84" t="b">
        <v>0</v>
      </c>
      <c r="G116" s="84" t="b">
        <v>0</v>
      </c>
    </row>
    <row r="117" spans="1:7" ht="15">
      <c r="A117" s="84" t="s">
        <v>1556</v>
      </c>
      <c r="B117" s="84">
        <v>3</v>
      </c>
      <c r="C117" s="122">
        <v>0.0036931520819914326</v>
      </c>
      <c r="D117" s="84" t="s">
        <v>2039</v>
      </c>
      <c r="E117" s="84" t="b">
        <v>0</v>
      </c>
      <c r="F117" s="84" t="b">
        <v>0</v>
      </c>
      <c r="G117" s="84" t="b">
        <v>0</v>
      </c>
    </row>
    <row r="118" spans="1:7" ht="15">
      <c r="A118" s="84" t="s">
        <v>225</v>
      </c>
      <c r="B118" s="84">
        <v>3</v>
      </c>
      <c r="C118" s="122">
        <v>0.0032974413874842837</v>
      </c>
      <c r="D118" s="84" t="s">
        <v>2039</v>
      </c>
      <c r="E118" s="84" t="b">
        <v>0</v>
      </c>
      <c r="F118" s="84" t="b">
        <v>0</v>
      </c>
      <c r="G118" s="84" t="b">
        <v>0</v>
      </c>
    </row>
    <row r="119" spans="1:7" ht="15">
      <c r="A119" s="84" t="s">
        <v>1943</v>
      </c>
      <c r="B119" s="84">
        <v>3</v>
      </c>
      <c r="C119" s="122">
        <v>0.0032974413874842837</v>
      </c>
      <c r="D119" s="84" t="s">
        <v>2039</v>
      </c>
      <c r="E119" s="84" t="b">
        <v>0</v>
      </c>
      <c r="F119" s="84" t="b">
        <v>1</v>
      </c>
      <c r="G119" s="84" t="b">
        <v>0</v>
      </c>
    </row>
    <row r="120" spans="1:7" ht="15">
      <c r="A120" s="84" t="s">
        <v>1944</v>
      </c>
      <c r="B120" s="84">
        <v>3</v>
      </c>
      <c r="C120" s="122">
        <v>0.0036931520819914326</v>
      </c>
      <c r="D120" s="84" t="s">
        <v>2039</v>
      </c>
      <c r="E120" s="84" t="b">
        <v>0</v>
      </c>
      <c r="F120" s="84" t="b">
        <v>0</v>
      </c>
      <c r="G120" s="84" t="b">
        <v>0</v>
      </c>
    </row>
    <row r="121" spans="1:7" ht="15">
      <c r="A121" s="84" t="s">
        <v>1945</v>
      </c>
      <c r="B121" s="84">
        <v>3</v>
      </c>
      <c r="C121" s="122">
        <v>0.0032974413874842837</v>
      </c>
      <c r="D121" s="84" t="s">
        <v>2039</v>
      </c>
      <c r="E121" s="84" t="b">
        <v>0</v>
      </c>
      <c r="F121" s="84" t="b">
        <v>0</v>
      </c>
      <c r="G121" s="84" t="b">
        <v>0</v>
      </c>
    </row>
    <row r="122" spans="1:7" ht="15">
      <c r="A122" s="84" t="s">
        <v>1946</v>
      </c>
      <c r="B122" s="84">
        <v>3</v>
      </c>
      <c r="C122" s="122">
        <v>0.0032974413874842837</v>
      </c>
      <c r="D122" s="84" t="s">
        <v>2039</v>
      </c>
      <c r="E122" s="84" t="b">
        <v>0</v>
      </c>
      <c r="F122" s="84" t="b">
        <v>0</v>
      </c>
      <c r="G122" s="84" t="b">
        <v>0</v>
      </c>
    </row>
    <row r="123" spans="1:7" ht="15">
      <c r="A123" s="84" t="s">
        <v>1947</v>
      </c>
      <c r="B123" s="84">
        <v>2</v>
      </c>
      <c r="C123" s="122">
        <v>0.0024621013879942886</v>
      </c>
      <c r="D123" s="84" t="s">
        <v>2039</v>
      </c>
      <c r="E123" s="84" t="b">
        <v>0</v>
      </c>
      <c r="F123" s="84" t="b">
        <v>0</v>
      </c>
      <c r="G123" s="84" t="b">
        <v>0</v>
      </c>
    </row>
    <row r="124" spans="1:7" ht="15">
      <c r="A124" s="84" t="s">
        <v>1948</v>
      </c>
      <c r="B124" s="84">
        <v>2</v>
      </c>
      <c r="C124" s="122">
        <v>0.0024621013879942886</v>
      </c>
      <c r="D124" s="84" t="s">
        <v>2039</v>
      </c>
      <c r="E124" s="84" t="b">
        <v>0</v>
      </c>
      <c r="F124" s="84" t="b">
        <v>0</v>
      </c>
      <c r="G124" s="84" t="b">
        <v>0</v>
      </c>
    </row>
    <row r="125" spans="1:7" ht="15">
      <c r="A125" s="84" t="s">
        <v>1949</v>
      </c>
      <c r="B125" s="84">
        <v>2</v>
      </c>
      <c r="C125" s="122">
        <v>0.0024621013879942886</v>
      </c>
      <c r="D125" s="84" t="s">
        <v>2039</v>
      </c>
      <c r="E125" s="84" t="b">
        <v>0</v>
      </c>
      <c r="F125" s="84" t="b">
        <v>0</v>
      </c>
      <c r="G125" s="84" t="b">
        <v>0</v>
      </c>
    </row>
    <row r="126" spans="1:7" ht="15">
      <c r="A126" s="84" t="s">
        <v>1950</v>
      </c>
      <c r="B126" s="84">
        <v>2</v>
      </c>
      <c r="C126" s="122">
        <v>0.00291308265490662</v>
      </c>
      <c r="D126" s="84" t="s">
        <v>2039</v>
      </c>
      <c r="E126" s="84" t="b">
        <v>0</v>
      </c>
      <c r="F126" s="84" t="b">
        <v>0</v>
      </c>
      <c r="G126" s="84" t="b">
        <v>0</v>
      </c>
    </row>
    <row r="127" spans="1:7" ht="15">
      <c r="A127" s="84" t="s">
        <v>1951</v>
      </c>
      <c r="B127" s="84">
        <v>2</v>
      </c>
      <c r="C127" s="122">
        <v>0.0024621013879942886</v>
      </c>
      <c r="D127" s="84" t="s">
        <v>2039</v>
      </c>
      <c r="E127" s="84" t="b">
        <v>0</v>
      </c>
      <c r="F127" s="84" t="b">
        <v>0</v>
      </c>
      <c r="G127" s="84" t="b">
        <v>0</v>
      </c>
    </row>
    <row r="128" spans="1:7" ht="15">
      <c r="A128" s="84" t="s">
        <v>1952</v>
      </c>
      <c r="B128" s="84">
        <v>2</v>
      </c>
      <c r="C128" s="122">
        <v>0.0024621013879942886</v>
      </c>
      <c r="D128" s="84" t="s">
        <v>2039</v>
      </c>
      <c r="E128" s="84" t="b">
        <v>0</v>
      </c>
      <c r="F128" s="84" t="b">
        <v>0</v>
      </c>
      <c r="G128" s="84" t="b">
        <v>0</v>
      </c>
    </row>
    <row r="129" spans="1:7" ht="15">
      <c r="A129" s="84" t="s">
        <v>1953</v>
      </c>
      <c r="B129" s="84">
        <v>2</v>
      </c>
      <c r="C129" s="122">
        <v>0.0024621013879942886</v>
      </c>
      <c r="D129" s="84" t="s">
        <v>2039</v>
      </c>
      <c r="E129" s="84" t="b">
        <v>0</v>
      </c>
      <c r="F129" s="84" t="b">
        <v>0</v>
      </c>
      <c r="G129" s="84" t="b">
        <v>0</v>
      </c>
    </row>
    <row r="130" spans="1:7" ht="15">
      <c r="A130" s="84" t="s">
        <v>297</v>
      </c>
      <c r="B130" s="84">
        <v>2</v>
      </c>
      <c r="C130" s="122">
        <v>0.00291308265490662</v>
      </c>
      <c r="D130" s="84" t="s">
        <v>2039</v>
      </c>
      <c r="E130" s="84" t="b">
        <v>0</v>
      </c>
      <c r="F130" s="84" t="b">
        <v>0</v>
      </c>
      <c r="G130" s="84" t="b">
        <v>0</v>
      </c>
    </row>
    <row r="131" spans="1:7" ht="15">
      <c r="A131" s="84" t="s">
        <v>1954</v>
      </c>
      <c r="B131" s="84">
        <v>2</v>
      </c>
      <c r="C131" s="122">
        <v>0.00291308265490662</v>
      </c>
      <c r="D131" s="84" t="s">
        <v>2039</v>
      </c>
      <c r="E131" s="84" t="b">
        <v>0</v>
      </c>
      <c r="F131" s="84" t="b">
        <v>0</v>
      </c>
      <c r="G131" s="84" t="b">
        <v>0</v>
      </c>
    </row>
    <row r="132" spans="1:7" ht="15">
      <c r="A132" s="84" t="s">
        <v>1955</v>
      </c>
      <c r="B132" s="84">
        <v>2</v>
      </c>
      <c r="C132" s="122">
        <v>0.0024621013879942886</v>
      </c>
      <c r="D132" s="84" t="s">
        <v>2039</v>
      </c>
      <c r="E132" s="84" t="b">
        <v>0</v>
      </c>
      <c r="F132" s="84" t="b">
        <v>0</v>
      </c>
      <c r="G132" s="84" t="b">
        <v>0</v>
      </c>
    </row>
    <row r="133" spans="1:7" ht="15">
      <c r="A133" s="84" t="s">
        <v>1956</v>
      </c>
      <c r="B133" s="84">
        <v>2</v>
      </c>
      <c r="C133" s="122">
        <v>0.0024621013879942886</v>
      </c>
      <c r="D133" s="84" t="s">
        <v>2039</v>
      </c>
      <c r="E133" s="84" t="b">
        <v>0</v>
      </c>
      <c r="F133" s="84" t="b">
        <v>0</v>
      </c>
      <c r="G133" s="84" t="b">
        <v>0</v>
      </c>
    </row>
    <row r="134" spans="1:7" ht="15">
      <c r="A134" s="84" t="s">
        <v>296</v>
      </c>
      <c r="B134" s="84">
        <v>2</v>
      </c>
      <c r="C134" s="122">
        <v>0.00291308265490662</v>
      </c>
      <c r="D134" s="84" t="s">
        <v>2039</v>
      </c>
      <c r="E134" s="84" t="b">
        <v>0</v>
      </c>
      <c r="F134" s="84" t="b">
        <v>0</v>
      </c>
      <c r="G134" s="84" t="b">
        <v>0</v>
      </c>
    </row>
    <row r="135" spans="1:7" ht="15">
      <c r="A135" s="84" t="s">
        <v>1957</v>
      </c>
      <c r="B135" s="84">
        <v>2</v>
      </c>
      <c r="C135" s="122">
        <v>0.0024621013879942886</v>
      </c>
      <c r="D135" s="84" t="s">
        <v>2039</v>
      </c>
      <c r="E135" s="84" t="b">
        <v>0</v>
      </c>
      <c r="F135" s="84" t="b">
        <v>0</v>
      </c>
      <c r="G135" s="84" t="b">
        <v>0</v>
      </c>
    </row>
    <row r="136" spans="1:7" ht="15">
      <c r="A136" s="84" t="s">
        <v>1958</v>
      </c>
      <c r="B136" s="84">
        <v>2</v>
      </c>
      <c r="C136" s="122">
        <v>0.0024621013879942886</v>
      </c>
      <c r="D136" s="84" t="s">
        <v>2039</v>
      </c>
      <c r="E136" s="84" t="b">
        <v>0</v>
      </c>
      <c r="F136" s="84" t="b">
        <v>0</v>
      </c>
      <c r="G136" s="84" t="b">
        <v>0</v>
      </c>
    </row>
    <row r="137" spans="1:7" ht="15">
      <c r="A137" s="84" t="s">
        <v>1959</v>
      </c>
      <c r="B137" s="84">
        <v>2</v>
      </c>
      <c r="C137" s="122">
        <v>0.0024621013879942886</v>
      </c>
      <c r="D137" s="84" t="s">
        <v>2039</v>
      </c>
      <c r="E137" s="84" t="b">
        <v>0</v>
      </c>
      <c r="F137" s="84" t="b">
        <v>0</v>
      </c>
      <c r="G137" s="84" t="b">
        <v>0</v>
      </c>
    </row>
    <row r="138" spans="1:7" ht="15">
      <c r="A138" s="84" t="s">
        <v>1960</v>
      </c>
      <c r="B138" s="84">
        <v>2</v>
      </c>
      <c r="C138" s="122">
        <v>0.0024621013879942886</v>
      </c>
      <c r="D138" s="84" t="s">
        <v>2039</v>
      </c>
      <c r="E138" s="84" t="b">
        <v>0</v>
      </c>
      <c r="F138" s="84" t="b">
        <v>0</v>
      </c>
      <c r="G138" s="84" t="b">
        <v>0</v>
      </c>
    </row>
    <row r="139" spans="1:7" ht="15">
      <c r="A139" s="84" t="s">
        <v>1961</v>
      </c>
      <c r="B139" s="84">
        <v>2</v>
      </c>
      <c r="C139" s="122">
        <v>0.0024621013879942886</v>
      </c>
      <c r="D139" s="84" t="s">
        <v>2039</v>
      </c>
      <c r="E139" s="84" t="b">
        <v>1</v>
      </c>
      <c r="F139" s="84" t="b">
        <v>0</v>
      </c>
      <c r="G139" s="84" t="b">
        <v>0</v>
      </c>
    </row>
    <row r="140" spans="1:7" ht="15">
      <c r="A140" s="84" t="s">
        <v>1962</v>
      </c>
      <c r="B140" s="84">
        <v>2</v>
      </c>
      <c r="C140" s="122">
        <v>0.00291308265490662</v>
      </c>
      <c r="D140" s="84" t="s">
        <v>2039</v>
      </c>
      <c r="E140" s="84" t="b">
        <v>0</v>
      </c>
      <c r="F140" s="84" t="b">
        <v>0</v>
      </c>
      <c r="G140" s="84" t="b">
        <v>0</v>
      </c>
    </row>
    <row r="141" spans="1:7" ht="15">
      <c r="A141" s="84" t="s">
        <v>1963</v>
      </c>
      <c r="B141" s="84">
        <v>2</v>
      </c>
      <c r="C141" s="122">
        <v>0.0024621013879942886</v>
      </c>
      <c r="D141" s="84" t="s">
        <v>2039</v>
      </c>
      <c r="E141" s="84" t="b">
        <v>0</v>
      </c>
      <c r="F141" s="84" t="b">
        <v>0</v>
      </c>
      <c r="G141" s="84" t="b">
        <v>0</v>
      </c>
    </row>
    <row r="142" spans="1:7" ht="15">
      <c r="A142" s="84" t="s">
        <v>1964</v>
      </c>
      <c r="B142" s="84">
        <v>2</v>
      </c>
      <c r="C142" s="122">
        <v>0.0024621013879942886</v>
      </c>
      <c r="D142" s="84" t="s">
        <v>2039</v>
      </c>
      <c r="E142" s="84" t="b">
        <v>1</v>
      </c>
      <c r="F142" s="84" t="b">
        <v>0</v>
      </c>
      <c r="G142" s="84" t="b">
        <v>0</v>
      </c>
    </row>
    <row r="143" spans="1:7" ht="15">
      <c r="A143" s="84" t="s">
        <v>1965</v>
      </c>
      <c r="B143" s="84">
        <v>2</v>
      </c>
      <c r="C143" s="122">
        <v>0.0024621013879942886</v>
      </c>
      <c r="D143" s="84" t="s">
        <v>2039</v>
      </c>
      <c r="E143" s="84" t="b">
        <v>0</v>
      </c>
      <c r="F143" s="84" t="b">
        <v>0</v>
      </c>
      <c r="G143" s="84" t="b">
        <v>0</v>
      </c>
    </row>
    <row r="144" spans="1:7" ht="15">
      <c r="A144" s="84" t="s">
        <v>260</v>
      </c>
      <c r="B144" s="84">
        <v>2</v>
      </c>
      <c r="C144" s="122">
        <v>0.0024621013879942886</v>
      </c>
      <c r="D144" s="84" t="s">
        <v>2039</v>
      </c>
      <c r="E144" s="84" t="b">
        <v>0</v>
      </c>
      <c r="F144" s="84" t="b">
        <v>0</v>
      </c>
      <c r="G144" s="84" t="b">
        <v>0</v>
      </c>
    </row>
    <row r="145" spans="1:7" ht="15">
      <c r="A145" s="84" t="s">
        <v>292</v>
      </c>
      <c r="B145" s="84">
        <v>2</v>
      </c>
      <c r="C145" s="122">
        <v>0.0024621013879942886</v>
      </c>
      <c r="D145" s="84" t="s">
        <v>2039</v>
      </c>
      <c r="E145" s="84" t="b">
        <v>0</v>
      </c>
      <c r="F145" s="84" t="b">
        <v>0</v>
      </c>
      <c r="G145" s="84" t="b">
        <v>0</v>
      </c>
    </row>
    <row r="146" spans="1:7" ht="15">
      <c r="A146" s="84" t="s">
        <v>291</v>
      </c>
      <c r="B146" s="84">
        <v>2</v>
      </c>
      <c r="C146" s="122">
        <v>0.0024621013879942886</v>
      </c>
      <c r="D146" s="84" t="s">
        <v>2039</v>
      </c>
      <c r="E146" s="84" t="b">
        <v>0</v>
      </c>
      <c r="F146" s="84" t="b">
        <v>0</v>
      </c>
      <c r="G146" s="84" t="b">
        <v>0</v>
      </c>
    </row>
    <row r="147" spans="1:7" ht="15">
      <c r="A147" s="84" t="s">
        <v>290</v>
      </c>
      <c r="B147" s="84">
        <v>2</v>
      </c>
      <c r="C147" s="122">
        <v>0.0024621013879942886</v>
      </c>
      <c r="D147" s="84" t="s">
        <v>2039</v>
      </c>
      <c r="E147" s="84" t="b">
        <v>0</v>
      </c>
      <c r="F147" s="84" t="b">
        <v>0</v>
      </c>
      <c r="G147" s="84" t="b">
        <v>0</v>
      </c>
    </row>
    <row r="148" spans="1:7" ht="15">
      <c r="A148" s="84" t="s">
        <v>289</v>
      </c>
      <c r="B148" s="84">
        <v>2</v>
      </c>
      <c r="C148" s="122">
        <v>0.0024621013879942886</v>
      </c>
      <c r="D148" s="84" t="s">
        <v>2039</v>
      </c>
      <c r="E148" s="84" t="b">
        <v>0</v>
      </c>
      <c r="F148" s="84" t="b">
        <v>0</v>
      </c>
      <c r="G148" s="84" t="b">
        <v>0</v>
      </c>
    </row>
    <row r="149" spans="1:7" ht="15">
      <c r="A149" s="84" t="s">
        <v>288</v>
      </c>
      <c r="B149" s="84">
        <v>2</v>
      </c>
      <c r="C149" s="122">
        <v>0.0024621013879942886</v>
      </c>
      <c r="D149" s="84" t="s">
        <v>2039</v>
      </c>
      <c r="E149" s="84" t="b">
        <v>0</v>
      </c>
      <c r="F149" s="84" t="b">
        <v>0</v>
      </c>
      <c r="G149" s="84" t="b">
        <v>0</v>
      </c>
    </row>
    <row r="150" spans="1:7" ht="15">
      <c r="A150" s="84" t="s">
        <v>287</v>
      </c>
      <c r="B150" s="84">
        <v>2</v>
      </c>
      <c r="C150" s="122">
        <v>0.0024621013879942886</v>
      </c>
      <c r="D150" s="84" t="s">
        <v>2039</v>
      </c>
      <c r="E150" s="84" t="b">
        <v>0</v>
      </c>
      <c r="F150" s="84" t="b">
        <v>0</v>
      </c>
      <c r="G150" s="84" t="b">
        <v>0</v>
      </c>
    </row>
    <row r="151" spans="1:7" ht="15">
      <c r="A151" s="84" t="s">
        <v>286</v>
      </c>
      <c r="B151" s="84">
        <v>2</v>
      </c>
      <c r="C151" s="122">
        <v>0.0024621013879942886</v>
      </c>
      <c r="D151" s="84" t="s">
        <v>2039</v>
      </c>
      <c r="E151" s="84" t="b">
        <v>0</v>
      </c>
      <c r="F151" s="84" t="b">
        <v>0</v>
      </c>
      <c r="G151" s="84" t="b">
        <v>0</v>
      </c>
    </row>
    <row r="152" spans="1:7" ht="15">
      <c r="A152" s="84" t="s">
        <v>1545</v>
      </c>
      <c r="B152" s="84">
        <v>2</v>
      </c>
      <c r="C152" s="122">
        <v>0.0024621013879942886</v>
      </c>
      <c r="D152" s="84" t="s">
        <v>2039</v>
      </c>
      <c r="E152" s="84" t="b">
        <v>0</v>
      </c>
      <c r="F152" s="84" t="b">
        <v>0</v>
      </c>
      <c r="G152" s="84" t="b">
        <v>0</v>
      </c>
    </row>
    <row r="153" spans="1:7" ht="15">
      <c r="A153" s="84" t="s">
        <v>1547</v>
      </c>
      <c r="B153" s="84">
        <v>2</v>
      </c>
      <c r="C153" s="122">
        <v>0.0024621013879942886</v>
      </c>
      <c r="D153" s="84" t="s">
        <v>2039</v>
      </c>
      <c r="E153" s="84" t="b">
        <v>0</v>
      </c>
      <c r="F153" s="84" t="b">
        <v>0</v>
      </c>
      <c r="G153" s="84" t="b">
        <v>0</v>
      </c>
    </row>
    <row r="154" spans="1:7" ht="15">
      <c r="A154" s="84" t="s">
        <v>1548</v>
      </c>
      <c r="B154" s="84">
        <v>2</v>
      </c>
      <c r="C154" s="122">
        <v>0.0024621013879942886</v>
      </c>
      <c r="D154" s="84" t="s">
        <v>2039</v>
      </c>
      <c r="E154" s="84" t="b">
        <v>0</v>
      </c>
      <c r="F154" s="84" t="b">
        <v>0</v>
      </c>
      <c r="G154" s="84" t="b">
        <v>0</v>
      </c>
    </row>
    <row r="155" spans="1:7" ht="15">
      <c r="A155" s="84" t="s">
        <v>1549</v>
      </c>
      <c r="B155" s="84">
        <v>2</v>
      </c>
      <c r="C155" s="122">
        <v>0.0024621013879942886</v>
      </c>
      <c r="D155" s="84" t="s">
        <v>2039</v>
      </c>
      <c r="E155" s="84" t="b">
        <v>0</v>
      </c>
      <c r="F155" s="84" t="b">
        <v>0</v>
      </c>
      <c r="G155" s="84" t="b">
        <v>0</v>
      </c>
    </row>
    <row r="156" spans="1:7" ht="15">
      <c r="A156" s="84" t="s">
        <v>285</v>
      </c>
      <c r="B156" s="84">
        <v>2</v>
      </c>
      <c r="C156" s="122">
        <v>0.0024621013879942886</v>
      </c>
      <c r="D156" s="84" t="s">
        <v>2039</v>
      </c>
      <c r="E156" s="84" t="b">
        <v>0</v>
      </c>
      <c r="F156" s="84" t="b">
        <v>0</v>
      </c>
      <c r="G156" s="84" t="b">
        <v>0</v>
      </c>
    </row>
    <row r="157" spans="1:7" ht="15">
      <c r="A157" s="84" t="s">
        <v>1966</v>
      </c>
      <c r="B157" s="84">
        <v>2</v>
      </c>
      <c r="C157" s="122">
        <v>0.0024621013879942886</v>
      </c>
      <c r="D157" s="84" t="s">
        <v>2039</v>
      </c>
      <c r="E157" s="84" t="b">
        <v>0</v>
      </c>
      <c r="F157" s="84" t="b">
        <v>0</v>
      </c>
      <c r="G157" s="84" t="b">
        <v>0</v>
      </c>
    </row>
    <row r="158" spans="1:7" ht="15">
      <c r="A158" s="84" t="s">
        <v>1967</v>
      </c>
      <c r="B158" s="84">
        <v>2</v>
      </c>
      <c r="C158" s="122">
        <v>0.0024621013879942886</v>
      </c>
      <c r="D158" s="84" t="s">
        <v>2039</v>
      </c>
      <c r="E158" s="84" t="b">
        <v>0</v>
      </c>
      <c r="F158" s="84" t="b">
        <v>0</v>
      </c>
      <c r="G158" s="84" t="b">
        <v>0</v>
      </c>
    </row>
    <row r="159" spans="1:7" ht="15">
      <c r="A159" s="84" t="s">
        <v>1566</v>
      </c>
      <c r="B159" s="84">
        <v>2</v>
      </c>
      <c r="C159" s="122">
        <v>0.0024621013879942886</v>
      </c>
      <c r="D159" s="84" t="s">
        <v>2039</v>
      </c>
      <c r="E159" s="84" t="b">
        <v>0</v>
      </c>
      <c r="F159" s="84" t="b">
        <v>0</v>
      </c>
      <c r="G159" s="84" t="b">
        <v>0</v>
      </c>
    </row>
    <row r="160" spans="1:7" ht="15">
      <c r="A160" s="84" t="s">
        <v>284</v>
      </c>
      <c r="B160" s="84">
        <v>2</v>
      </c>
      <c r="C160" s="122">
        <v>0.0024621013879942886</v>
      </c>
      <c r="D160" s="84" t="s">
        <v>2039</v>
      </c>
      <c r="E160" s="84" t="b">
        <v>0</v>
      </c>
      <c r="F160" s="84" t="b">
        <v>0</v>
      </c>
      <c r="G160" s="84" t="b">
        <v>0</v>
      </c>
    </row>
    <row r="161" spans="1:7" ht="15">
      <c r="A161" s="84" t="s">
        <v>1568</v>
      </c>
      <c r="B161" s="84">
        <v>2</v>
      </c>
      <c r="C161" s="122">
        <v>0.0024621013879942886</v>
      </c>
      <c r="D161" s="84" t="s">
        <v>2039</v>
      </c>
      <c r="E161" s="84" t="b">
        <v>0</v>
      </c>
      <c r="F161" s="84" t="b">
        <v>0</v>
      </c>
      <c r="G161" s="84" t="b">
        <v>0</v>
      </c>
    </row>
    <row r="162" spans="1:7" ht="15">
      <c r="A162" s="84" t="s">
        <v>1968</v>
      </c>
      <c r="B162" s="84">
        <v>2</v>
      </c>
      <c r="C162" s="122">
        <v>0.0024621013879942886</v>
      </c>
      <c r="D162" s="84" t="s">
        <v>2039</v>
      </c>
      <c r="E162" s="84" t="b">
        <v>0</v>
      </c>
      <c r="F162" s="84" t="b">
        <v>0</v>
      </c>
      <c r="G162" s="84" t="b">
        <v>0</v>
      </c>
    </row>
    <row r="163" spans="1:7" ht="15">
      <c r="A163" s="84" t="s">
        <v>1969</v>
      </c>
      <c r="B163" s="84">
        <v>2</v>
      </c>
      <c r="C163" s="122">
        <v>0.0024621013879942886</v>
      </c>
      <c r="D163" s="84" t="s">
        <v>2039</v>
      </c>
      <c r="E163" s="84" t="b">
        <v>0</v>
      </c>
      <c r="F163" s="84" t="b">
        <v>0</v>
      </c>
      <c r="G163" s="84" t="b">
        <v>0</v>
      </c>
    </row>
    <row r="164" spans="1:7" ht="15">
      <c r="A164" s="84" t="s">
        <v>1970</v>
      </c>
      <c r="B164" s="84">
        <v>2</v>
      </c>
      <c r="C164" s="122">
        <v>0.0024621013879942886</v>
      </c>
      <c r="D164" s="84" t="s">
        <v>2039</v>
      </c>
      <c r="E164" s="84" t="b">
        <v>0</v>
      </c>
      <c r="F164" s="84" t="b">
        <v>0</v>
      </c>
      <c r="G164" s="84" t="b">
        <v>0</v>
      </c>
    </row>
    <row r="165" spans="1:7" ht="15">
      <c r="A165" s="84" t="s">
        <v>1971</v>
      </c>
      <c r="B165" s="84">
        <v>2</v>
      </c>
      <c r="C165" s="122">
        <v>0.0024621013879942886</v>
      </c>
      <c r="D165" s="84" t="s">
        <v>2039</v>
      </c>
      <c r="E165" s="84" t="b">
        <v>0</v>
      </c>
      <c r="F165" s="84" t="b">
        <v>0</v>
      </c>
      <c r="G165" s="84" t="b">
        <v>0</v>
      </c>
    </row>
    <row r="166" spans="1:7" ht="15">
      <c r="A166" s="84" t="s">
        <v>1972</v>
      </c>
      <c r="B166" s="84">
        <v>2</v>
      </c>
      <c r="C166" s="122">
        <v>0.0024621013879942886</v>
      </c>
      <c r="D166" s="84" t="s">
        <v>2039</v>
      </c>
      <c r="E166" s="84" t="b">
        <v>0</v>
      </c>
      <c r="F166" s="84" t="b">
        <v>0</v>
      </c>
      <c r="G166" s="84" t="b">
        <v>0</v>
      </c>
    </row>
    <row r="167" spans="1:7" ht="15">
      <c r="A167" s="84" t="s">
        <v>1973</v>
      </c>
      <c r="B167" s="84">
        <v>2</v>
      </c>
      <c r="C167" s="122">
        <v>0.0024621013879942886</v>
      </c>
      <c r="D167" s="84" t="s">
        <v>2039</v>
      </c>
      <c r="E167" s="84" t="b">
        <v>0</v>
      </c>
      <c r="F167" s="84" t="b">
        <v>0</v>
      </c>
      <c r="G167" s="84" t="b">
        <v>0</v>
      </c>
    </row>
    <row r="168" spans="1:7" ht="15">
      <c r="A168" s="84" t="s">
        <v>1974</v>
      </c>
      <c r="B168" s="84">
        <v>2</v>
      </c>
      <c r="C168" s="122">
        <v>0.0024621013879942886</v>
      </c>
      <c r="D168" s="84" t="s">
        <v>2039</v>
      </c>
      <c r="E168" s="84" t="b">
        <v>0</v>
      </c>
      <c r="F168" s="84" t="b">
        <v>0</v>
      </c>
      <c r="G168" s="84" t="b">
        <v>0</v>
      </c>
    </row>
    <row r="169" spans="1:7" ht="15">
      <c r="A169" s="84" t="s">
        <v>1975</v>
      </c>
      <c r="B169" s="84">
        <v>2</v>
      </c>
      <c r="C169" s="122">
        <v>0.0024621013879942886</v>
      </c>
      <c r="D169" s="84" t="s">
        <v>2039</v>
      </c>
      <c r="E169" s="84" t="b">
        <v>0</v>
      </c>
      <c r="F169" s="84" t="b">
        <v>0</v>
      </c>
      <c r="G169" s="84" t="b">
        <v>0</v>
      </c>
    </row>
    <row r="170" spans="1:7" ht="15">
      <c r="A170" s="84" t="s">
        <v>1976</v>
      </c>
      <c r="B170" s="84">
        <v>2</v>
      </c>
      <c r="C170" s="122">
        <v>0.0024621013879942886</v>
      </c>
      <c r="D170" s="84" t="s">
        <v>2039</v>
      </c>
      <c r="E170" s="84" t="b">
        <v>0</v>
      </c>
      <c r="F170" s="84" t="b">
        <v>0</v>
      </c>
      <c r="G170" s="84" t="b">
        <v>0</v>
      </c>
    </row>
    <row r="171" spans="1:7" ht="15">
      <c r="A171" s="84" t="s">
        <v>1977</v>
      </c>
      <c r="B171" s="84">
        <v>2</v>
      </c>
      <c r="C171" s="122">
        <v>0.0024621013879942886</v>
      </c>
      <c r="D171" s="84" t="s">
        <v>2039</v>
      </c>
      <c r="E171" s="84" t="b">
        <v>0</v>
      </c>
      <c r="F171" s="84" t="b">
        <v>0</v>
      </c>
      <c r="G171" s="84" t="b">
        <v>0</v>
      </c>
    </row>
    <row r="172" spans="1:7" ht="15">
      <c r="A172" s="84" t="s">
        <v>1978</v>
      </c>
      <c r="B172" s="84">
        <v>2</v>
      </c>
      <c r="C172" s="122">
        <v>0.0024621013879942886</v>
      </c>
      <c r="D172" s="84" t="s">
        <v>2039</v>
      </c>
      <c r="E172" s="84" t="b">
        <v>0</v>
      </c>
      <c r="F172" s="84" t="b">
        <v>0</v>
      </c>
      <c r="G172" s="84" t="b">
        <v>0</v>
      </c>
    </row>
    <row r="173" spans="1:7" ht="15">
      <c r="A173" s="84" t="s">
        <v>1979</v>
      </c>
      <c r="B173" s="84">
        <v>2</v>
      </c>
      <c r="C173" s="122">
        <v>0.0024621013879942886</v>
      </c>
      <c r="D173" s="84" t="s">
        <v>2039</v>
      </c>
      <c r="E173" s="84" t="b">
        <v>0</v>
      </c>
      <c r="F173" s="84" t="b">
        <v>0</v>
      </c>
      <c r="G173" s="84" t="b">
        <v>0</v>
      </c>
    </row>
    <row r="174" spans="1:7" ht="15">
      <c r="A174" s="84" t="s">
        <v>1980</v>
      </c>
      <c r="B174" s="84">
        <v>2</v>
      </c>
      <c r="C174" s="122">
        <v>0.0024621013879942886</v>
      </c>
      <c r="D174" s="84" t="s">
        <v>2039</v>
      </c>
      <c r="E174" s="84" t="b">
        <v>0</v>
      </c>
      <c r="F174" s="84" t="b">
        <v>0</v>
      </c>
      <c r="G174" s="84" t="b">
        <v>0</v>
      </c>
    </row>
    <row r="175" spans="1:7" ht="15">
      <c r="A175" s="84" t="s">
        <v>282</v>
      </c>
      <c r="B175" s="84">
        <v>2</v>
      </c>
      <c r="C175" s="122">
        <v>0.00291308265490662</v>
      </c>
      <c r="D175" s="84" t="s">
        <v>2039</v>
      </c>
      <c r="E175" s="84" t="b">
        <v>0</v>
      </c>
      <c r="F175" s="84" t="b">
        <v>0</v>
      </c>
      <c r="G175" s="84" t="b">
        <v>0</v>
      </c>
    </row>
    <row r="176" spans="1:7" ht="15">
      <c r="A176" s="84" t="s">
        <v>1518</v>
      </c>
      <c r="B176" s="84">
        <v>2</v>
      </c>
      <c r="C176" s="122">
        <v>0.0024621013879942886</v>
      </c>
      <c r="D176" s="84" t="s">
        <v>2039</v>
      </c>
      <c r="E176" s="84" t="b">
        <v>0</v>
      </c>
      <c r="F176" s="84" t="b">
        <v>0</v>
      </c>
      <c r="G176" s="84" t="b">
        <v>0</v>
      </c>
    </row>
    <row r="177" spans="1:7" ht="15">
      <c r="A177" s="84" t="s">
        <v>281</v>
      </c>
      <c r="B177" s="84">
        <v>2</v>
      </c>
      <c r="C177" s="122">
        <v>0.00291308265490662</v>
      </c>
      <c r="D177" s="84" t="s">
        <v>2039</v>
      </c>
      <c r="E177" s="84" t="b">
        <v>0</v>
      </c>
      <c r="F177" s="84" t="b">
        <v>0</v>
      </c>
      <c r="G177" s="84" t="b">
        <v>0</v>
      </c>
    </row>
    <row r="178" spans="1:7" ht="15">
      <c r="A178" s="84" t="s">
        <v>280</v>
      </c>
      <c r="B178" s="84">
        <v>2</v>
      </c>
      <c r="C178" s="122">
        <v>0.00291308265490662</v>
      </c>
      <c r="D178" s="84" t="s">
        <v>2039</v>
      </c>
      <c r="E178" s="84" t="b">
        <v>0</v>
      </c>
      <c r="F178" s="84" t="b">
        <v>0</v>
      </c>
      <c r="G178" s="84" t="b">
        <v>0</v>
      </c>
    </row>
    <row r="179" spans="1:7" ht="15">
      <c r="A179" s="84" t="s">
        <v>1981</v>
      </c>
      <c r="B179" s="84">
        <v>2</v>
      </c>
      <c r="C179" s="122">
        <v>0.0024621013879942886</v>
      </c>
      <c r="D179" s="84" t="s">
        <v>2039</v>
      </c>
      <c r="E179" s="84" t="b">
        <v>0</v>
      </c>
      <c r="F179" s="84" t="b">
        <v>0</v>
      </c>
      <c r="G179" s="84" t="b">
        <v>0</v>
      </c>
    </row>
    <row r="180" spans="1:7" ht="15">
      <c r="A180" s="84" t="s">
        <v>1982</v>
      </c>
      <c r="B180" s="84">
        <v>2</v>
      </c>
      <c r="C180" s="122">
        <v>0.0024621013879942886</v>
      </c>
      <c r="D180" s="84" t="s">
        <v>2039</v>
      </c>
      <c r="E180" s="84" t="b">
        <v>0</v>
      </c>
      <c r="F180" s="84" t="b">
        <v>0</v>
      </c>
      <c r="G180" s="84" t="b">
        <v>0</v>
      </c>
    </row>
    <row r="181" spans="1:7" ht="15">
      <c r="A181" s="84" t="s">
        <v>1983</v>
      </c>
      <c r="B181" s="84">
        <v>2</v>
      </c>
      <c r="C181" s="122">
        <v>0.0024621013879942886</v>
      </c>
      <c r="D181" s="84" t="s">
        <v>2039</v>
      </c>
      <c r="E181" s="84" t="b">
        <v>0</v>
      </c>
      <c r="F181" s="84" t="b">
        <v>0</v>
      </c>
      <c r="G181" s="84" t="b">
        <v>0</v>
      </c>
    </row>
    <row r="182" spans="1:7" ht="15">
      <c r="A182" s="84" t="s">
        <v>248</v>
      </c>
      <c r="B182" s="84">
        <v>2</v>
      </c>
      <c r="C182" s="122">
        <v>0.0024621013879942886</v>
      </c>
      <c r="D182" s="84" t="s">
        <v>2039</v>
      </c>
      <c r="E182" s="84" t="b">
        <v>0</v>
      </c>
      <c r="F182" s="84" t="b">
        <v>0</v>
      </c>
      <c r="G182" s="84" t="b">
        <v>0</v>
      </c>
    </row>
    <row r="183" spans="1:7" ht="15">
      <c r="A183" s="84" t="s">
        <v>1984</v>
      </c>
      <c r="B183" s="84">
        <v>2</v>
      </c>
      <c r="C183" s="122">
        <v>0.0024621013879942886</v>
      </c>
      <c r="D183" s="84" t="s">
        <v>2039</v>
      </c>
      <c r="E183" s="84" t="b">
        <v>0</v>
      </c>
      <c r="F183" s="84" t="b">
        <v>0</v>
      </c>
      <c r="G183" s="84" t="b">
        <v>0</v>
      </c>
    </row>
    <row r="184" spans="1:7" ht="15">
      <c r="A184" s="84" t="s">
        <v>1985</v>
      </c>
      <c r="B184" s="84">
        <v>2</v>
      </c>
      <c r="C184" s="122">
        <v>0.0024621013879942886</v>
      </c>
      <c r="D184" s="84" t="s">
        <v>2039</v>
      </c>
      <c r="E184" s="84" t="b">
        <v>0</v>
      </c>
      <c r="F184" s="84" t="b">
        <v>0</v>
      </c>
      <c r="G184" s="84" t="b">
        <v>0</v>
      </c>
    </row>
    <row r="185" spans="1:7" ht="15">
      <c r="A185" s="84" t="s">
        <v>1986</v>
      </c>
      <c r="B185" s="84">
        <v>2</v>
      </c>
      <c r="C185" s="122">
        <v>0.0024621013879942886</v>
      </c>
      <c r="D185" s="84" t="s">
        <v>2039</v>
      </c>
      <c r="E185" s="84" t="b">
        <v>0</v>
      </c>
      <c r="F185" s="84" t="b">
        <v>0</v>
      </c>
      <c r="G185" s="84" t="b">
        <v>0</v>
      </c>
    </row>
    <row r="186" spans="1:7" ht="15">
      <c r="A186" s="84" t="s">
        <v>1987</v>
      </c>
      <c r="B186" s="84">
        <v>2</v>
      </c>
      <c r="C186" s="122">
        <v>0.0024621013879942886</v>
      </c>
      <c r="D186" s="84" t="s">
        <v>2039</v>
      </c>
      <c r="E186" s="84" t="b">
        <v>0</v>
      </c>
      <c r="F186" s="84" t="b">
        <v>0</v>
      </c>
      <c r="G186" s="84" t="b">
        <v>0</v>
      </c>
    </row>
    <row r="187" spans="1:7" ht="15">
      <c r="A187" s="84" t="s">
        <v>1558</v>
      </c>
      <c r="B187" s="84">
        <v>2</v>
      </c>
      <c r="C187" s="122">
        <v>0.0024621013879942886</v>
      </c>
      <c r="D187" s="84" t="s">
        <v>2039</v>
      </c>
      <c r="E187" s="84" t="b">
        <v>0</v>
      </c>
      <c r="F187" s="84" t="b">
        <v>0</v>
      </c>
      <c r="G187" s="84" t="b">
        <v>0</v>
      </c>
    </row>
    <row r="188" spans="1:7" ht="15">
      <c r="A188" s="84" t="s">
        <v>1559</v>
      </c>
      <c r="B188" s="84">
        <v>2</v>
      </c>
      <c r="C188" s="122">
        <v>0.0024621013879942886</v>
      </c>
      <c r="D188" s="84" t="s">
        <v>2039</v>
      </c>
      <c r="E188" s="84" t="b">
        <v>1</v>
      </c>
      <c r="F188" s="84" t="b">
        <v>0</v>
      </c>
      <c r="G188" s="84" t="b">
        <v>0</v>
      </c>
    </row>
    <row r="189" spans="1:7" ht="15">
      <c r="A189" s="84" t="s">
        <v>1560</v>
      </c>
      <c r="B189" s="84">
        <v>2</v>
      </c>
      <c r="C189" s="122">
        <v>0.0024621013879942886</v>
      </c>
      <c r="D189" s="84" t="s">
        <v>2039</v>
      </c>
      <c r="E189" s="84" t="b">
        <v>1</v>
      </c>
      <c r="F189" s="84" t="b">
        <v>0</v>
      </c>
      <c r="G189" s="84" t="b">
        <v>0</v>
      </c>
    </row>
    <row r="190" spans="1:7" ht="15">
      <c r="A190" s="84" t="s">
        <v>276</v>
      </c>
      <c r="B190" s="84">
        <v>2</v>
      </c>
      <c r="C190" s="122">
        <v>0.0024621013879942886</v>
      </c>
      <c r="D190" s="84" t="s">
        <v>2039</v>
      </c>
      <c r="E190" s="84" t="b">
        <v>0</v>
      </c>
      <c r="F190" s="84" t="b">
        <v>0</v>
      </c>
      <c r="G190" s="84" t="b">
        <v>0</v>
      </c>
    </row>
    <row r="191" spans="1:7" ht="15">
      <c r="A191" s="84" t="s">
        <v>275</v>
      </c>
      <c r="B191" s="84">
        <v>2</v>
      </c>
      <c r="C191" s="122">
        <v>0.0024621013879942886</v>
      </c>
      <c r="D191" s="84" t="s">
        <v>2039</v>
      </c>
      <c r="E191" s="84" t="b">
        <v>0</v>
      </c>
      <c r="F191" s="84" t="b">
        <v>0</v>
      </c>
      <c r="G191" s="84" t="b">
        <v>0</v>
      </c>
    </row>
    <row r="192" spans="1:7" ht="15">
      <c r="A192" s="84" t="s">
        <v>239</v>
      </c>
      <c r="B192" s="84">
        <v>2</v>
      </c>
      <c r="C192" s="122">
        <v>0.0024621013879942886</v>
      </c>
      <c r="D192" s="84" t="s">
        <v>2039</v>
      </c>
      <c r="E192" s="84" t="b">
        <v>0</v>
      </c>
      <c r="F192" s="84" t="b">
        <v>0</v>
      </c>
      <c r="G192" s="84" t="b">
        <v>0</v>
      </c>
    </row>
    <row r="193" spans="1:7" ht="15">
      <c r="A193" s="84" t="s">
        <v>444</v>
      </c>
      <c r="B193" s="84">
        <v>2</v>
      </c>
      <c r="C193" s="122">
        <v>0.0024621013879942886</v>
      </c>
      <c r="D193" s="84" t="s">
        <v>2039</v>
      </c>
      <c r="E193" s="84" t="b">
        <v>0</v>
      </c>
      <c r="F193" s="84" t="b">
        <v>0</v>
      </c>
      <c r="G193" s="84" t="b">
        <v>0</v>
      </c>
    </row>
    <row r="194" spans="1:7" ht="15">
      <c r="A194" s="84" t="s">
        <v>1988</v>
      </c>
      <c r="B194" s="84">
        <v>2</v>
      </c>
      <c r="C194" s="122">
        <v>0.0024621013879942886</v>
      </c>
      <c r="D194" s="84" t="s">
        <v>2039</v>
      </c>
      <c r="E194" s="84" t="b">
        <v>0</v>
      </c>
      <c r="F194" s="84" t="b">
        <v>0</v>
      </c>
      <c r="G194" s="84" t="b">
        <v>0</v>
      </c>
    </row>
    <row r="195" spans="1:7" ht="15">
      <c r="A195" s="84" t="s">
        <v>1989</v>
      </c>
      <c r="B195" s="84">
        <v>2</v>
      </c>
      <c r="C195" s="122">
        <v>0.0024621013879942886</v>
      </c>
      <c r="D195" s="84" t="s">
        <v>2039</v>
      </c>
      <c r="E195" s="84" t="b">
        <v>0</v>
      </c>
      <c r="F195" s="84" t="b">
        <v>0</v>
      </c>
      <c r="G195" s="84" t="b">
        <v>0</v>
      </c>
    </row>
    <row r="196" spans="1:7" ht="15">
      <c r="A196" s="84" t="s">
        <v>1990</v>
      </c>
      <c r="B196" s="84">
        <v>2</v>
      </c>
      <c r="C196" s="122">
        <v>0.0024621013879942886</v>
      </c>
      <c r="D196" s="84" t="s">
        <v>2039</v>
      </c>
      <c r="E196" s="84" t="b">
        <v>0</v>
      </c>
      <c r="F196" s="84" t="b">
        <v>0</v>
      </c>
      <c r="G196" s="84" t="b">
        <v>0</v>
      </c>
    </row>
    <row r="197" spans="1:7" ht="15">
      <c r="A197" s="84" t="s">
        <v>443</v>
      </c>
      <c r="B197" s="84">
        <v>2</v>
      </c>
      <c r="C197" s="122">
        <v>0.0024621013879942886</v>
      </c>
      <c r="D197" s="84" t="s">
        <v>2039</v>
      </c>
      <c r="E197" s="84" t="b">
        <v>0</v>
      </c>
      <c r="F197" s="84" t="b">
        <v>0</v>
      </c>
      <c r="G197" s="84" t="b">
        <v>0</v>
      </c>
    </row>
    <row r="198" spans="1:7" ht="15">
      <c r="A198" s="84" t="s">
        <v>1991</v>
      </c>
      <c r="B198" s="84">
        <v>2</v>
      </c>
      <c r="C198" s="122">
        <v>0.0024621013879942886</v>
      </c>
      <c r="D198" s="84" t="s">
        <v>2039</v>
      </c>
      <c r="E198" s="84" t="b">
        <v>0</v>
      </c>
      <c r="F198" s="84" t="b">
        <v>0</v>
      </c>
      <c r="G198" s="84" t="b">
        <v>0</v>
      </c>
    </row>
    <row r="199" spans="1:7" ht="15">
      <c r="A199" s="84" t="s">
        <v>1607</v>
      </c>
      <c r="B199" s="84">
        <v>2</v>
      </c>
      <c r="C199" s="122">
        <v>0.00291308265490662</v>
      </c>
      <c r="D199" s="84" t="s">
        <v>2039</v>
      </c>
      <c r="E199" s="84" t="b">
        <v>0</v>
      </c>
      <c r="F199" s="84" t="b">
        <v>0</v>
      </c>
      <c r="G199" s="84" t="b">
        <v>0</v>
      </c>
    </row>
    <row r="200" spans="1:7" ht="15">
      <c r="A200" s="84" t="s">
        <v>231</v>
      </c>
      <c r="B200" s="84">
        <v>2</v>
      </c>
      <c r="C200" s="122">
        <v>0.0024621013879942886</v>
      </c>
      <c r="D200" s="84" t="s">
        <v>2039</v>
      </c>
      <c r="E200" s="84" t="b">
        <v>0</v>
      </c>
      <c r="F200" s="84" t="b">
        <v>0</v>
      </c>
      <c r="G200" s="84" t="b">
        <v>0</v>
      </c>
    </row>
    <row r="201" spans="1:7" ht="15">
      <c r="A201" s="84" t="s">
        <v>1992</v>
      </c>
      <c r="B201" s="84">
        <v>2</v>
      </c>
      <c r="C201" s="122">
        <v>0.0024621013879942886</v>
      </c>
      <c r="D201" s="84" t="s">
        <v>2039</v>
      </c>
      <c r="E201" s="84" t="b">
        <v>1</v>
      </c>
      <c r="F201" s="84" t="b">
        <v>0</v>
      </c>
      <c r="G201" s="84" t="b">
        <v>0</v>
      </c>
    </row>
    <row r="202" spans="1:7" ht="15">
      <c r="A202" s="84" t="s">
        <v>1993</v>
      </c>
      <c r="B202" s="84">
        <v>2</v>
      </c>
      <c r="C202" s="122">
        <v>0.0024621013879942886</v>
      </c>
      <c r="D202" s="84" t="s">
        <v>2039</v>
      </c>
      <c r="E202" s="84" t="b">
        <v>1</v>
      </c>
      <c r="F202" s="84" t="b">
        <v>0</v>
      </c>
      <c r="G202" s="84" t="b">
        <v>0</v>
      </c>
    </row>
    <row r="203" spans="1:7" ht="15">
      <c r="A203" s="84" t="s">
        <v>1994</v>
      </c>
      <c r="B203" s="84">
        <v>2</v>
      </c>
      <c r="C203" s="122">
        <v>0.0024621013879942886</v>
      </c>
      <c r="D203" s="84" t="s">
        <v>2039</v>
      </c>
      <c r="E203" s="84" t="b">
        <v>0</v>
      </c>
      <c r="F203" s="84" t="b">
        <v>0</v>
      </c>
      <c r="G203" s="84" t="b">
        <v>0</v>
      </c>
    </row>
    <row r="204" spans="1:7" ht="15">
      <c r="A204" s="84" t="s">
        <v>1995</v>
      </c>
      <c r="B204" s="84">
        <v>2</v>
      </c>
      <c r="C204" s="122">
        <v>0.0024621013879942886</v>
      </c>
      <c r="D204" s="84" t="s">
        <v>2039</v>
      </c>
      <c r="E204" s="84" t="b">
        <v>0</v>
      </c>
      <c r="F204" s="84" t="b">
        <v>0</v>
      </c>
      <c r="G204" s="84" t="b">
        <v>0</v>
      </c>
    </row>
    <row r="205" spans="1:7" ht="15">
      <c r="A205" s="84" t="s">
        <v>1996</v>
      </c>
      <c r="B205" s="84">
        <v>2</v>
      </c>
      <c r="C205" s="122">
        <v>0.0024621013879942886</v>
      </c>
      <c r="D205" s="84" t="s">
        <v>2039</v>
      </c>
      <c r="E205" s="84" t="b">
        <v>0</v>
      </c>
      <c r="F205" s="84" t="b">
        <v>0</v>
      </c>
      <c r="G205" s="84" t="b">
        <v>0</v>
      </c>
    </row>
    <row r="206" spans="1:7" ht="15">
      <c r="A206" s="84" t="s">
        <v>1997</v>
      </c>
      <c r="B206" s="84">
        <v>2</v>
      </c>
      <c r="C206" s="122">
        <v>0.0024621013879942886</v>
      </c>
      <c r="D206" s="84" t="s">
        <v>2039</v>
      </c>
      <c r="E206" s="84" t="b">
        <v>0</v>
      </c>
      <c r="F206" s="84" t="b">
        <v>0</v>
      </c>
      <c r="G206" s="84" t="b">
        <v>0</v>
      </c>
    </row>
    <row r="207" spans="1:7" ht="15">
      <c r="A207" s="84" t="s">
        <v>1998</v>
      </c>
      <c r="B207" s="84">
        <v>2</v>
      </c>
      <c r="C207" s="122">
        <v>0.0024621013879942886</v>
      </c>
      <c r="D207" s="84" t="s">
        <v>2039</v>
      </c>
      <c r="E207" s="84" t="b">
        <v>0</v>
      </c>
      <c r="F207" s="84" t="b">
        <v>0</v>
      </c>
      <c r="G207" s="84" t="b">
        <v>0</v>
      </c>
    </row>
    <row r="208" spans="1:7" ht="15">
      <c r="A208" s="84" t="s">
        <v>1999</v>
      </c>
      <c r="B208" s="84">
        <v>2</v>
      </c>
      <c r="C208" s="122">
        <v>0.0024621013879942886</v>
      </c>
      <c r="D208" s="84" t="s">
        <v>2039</v>
      </c>
      <c r="E208" s="84" t="b">
        <v>1</v>
      </c>
      <c r="F208" s="84" t="b">
        <v>0</v>
      </c>
      <c r="G208" s="84" t="b">
        <v>0</v>
      </c>
    </row>
    <row r="209" spans="1:7" ht="15">
      <c r="A209" s="84" t="s">
        <v>2000</v>
      </c>
      <c r="B209" s="84">
        <v>2</v>
      </c>
      <c r="C209" s="122">
        <v>0.0024621013879942886</v>
      </c>
      <c r="D209" s="84" t="s">
        <v>2039</v>
      </c>
      <c r="E209" s="84" t="b">
        <v>0</v>
      </c>
      <c r="F209" s="84" t="b">
        <v>0</v>
      </c>
      <c r="G209" s="84" t="b">
        <v>0</v>
      </c>
    </row>
    <row r="210" spans="1:7" ht="15">
      <c r="A210" s="84" t="s">
        <v>2001</v>
      </c>
      <c r="B210" s="84">
        <v>2</v>
      </c>
      <c r="C210" s="122">
        <v>0.0024621013879942886</v>
      </c>
      <c r="D210" s="84" t="s">
        <v>2039</v>
      </c>
      <c r="E210" s="84" t="b">
        <v>1</v>
      </c>
      <c r="F210" s="84" t="b">
        <v>0</v>
      </c>
      <c r="G210" s="84" t="b">
        <v>0</v>
      </c>
    </row>
    <row r="211" spans="1:7" ht="15">
      <c r="A211" s="84" t="s">
        <v>2002</v>
      </c>
      <c r="B211" s="84">
        <v>2</v>
      </c>
      <c r="C211" s="122">
        <v>0.0024621013879942886</v>
      </c>
      <c r="D211" s="84" t="s">
        <v>2039</v>
      </c>
      <c r="E211" s="84" t="b">
        <v>0</v>
      </c>
      <c r="F211" s="84" t="b">
        <v>0</v>
      </c>
      <c r="G211" s="84" t="b">
        <v>0</v>
      </c>
    </row>
    <row r="212" spans="1:7" ht="15">
      <c r="A212" s="84" t="s">
        <v>2003</v>
      </c>
      <c r="B212" s="84">
        <v>2</v>
      </c>
      <c r="C212" s="122">
        <v>0.0024621013879942886</v>
      </c>
      <c r="D212" s="84" t="s">
        <v>2039</v>
      </c>
      <c r="E212" s="84" t="b">
        <v>0</v>
      </c>
      <c r="F212" s="84" t="b">
        <v>0</v>
      </c>
      <c r="G212" s="84" t="b">
        <v>0</v>
      </c>
    </row>
    <row r="213" spans="1:7" ht="15">
      <c r="A213" s="84" t="s">
        <v>2004</v>
      </c>
      <c r="B213" s="84">
        <v>2</v>
      </c>
      <c r="C213" s="122">
        <v>0.0024621013879942886</v>
      </c>
      <c r="D213" s="84" t="s">
        <v>2039</v>
      </c>
      <c r="E213" s="84" t="b">
        <v>0</v>
      </c>
      <c r="F213" s="84" t="b">
        <v>0</v>
      </c>
      <c r="G213" s="84" t="b">
        <v>0</v>
      </c>
    </row>
    <row r="214" spans="1:7" ht="15">
      <c r="A214" s="84" t="s">
        <v>2005</v>
      </c>
      <c r="B214" s="84">
        <v>2</v>
      </c>
      <c r="C214" s="122">
        <v>0.0024621013879942886</v>
      </c>
      <c r="D214" s="84" t="s">
        <v>2039</v>
      </c>
      <c r="E214" s="84" t="b">
        <v>0</v>
      </c>
      <c r="F214" s="84" t="b">
        <v>0</v>
      </c>
      <c r="G214" s="84" t="b">
        <v>0</v>
      </c>
    </row>
    <row r="215" spans="1:7" ht="15">
      <c r="A215" s="84" t="s">
        <v>2006</v>
      </c>
      <c r="B215" s="84">
        <v>2</v>
      </c>
      <c r="C215" s="122">
        <v>0.0024621013879942886</v>
      </c>
      <c r="D215" s="84" t="s">
        <v>2039</v>
      </c>
      <c r="E215" s="84" t="b">
        <v>0</v>
      </c>
      <c r="F215" s="84" t="b">
        <v>0</v>
      </c>
      <c r="G215" s="84" t="b">
        <v>0</v>
      </c>
    </row>
    <row r="216" spans="1:7" ht="15">
      <c r="A216" s="84" t="s">
        <v>2007</v>
      </c>
      <c r="B216" s="84">
        <v>2</v>
      </c>
      <c r="C216" s="122">
        <v>0.0024621013879942886</v>
      </c>
      <c r="D216" s="84" t="s">
        <v>2039</v>
      </c>
      <c r="E216" s="84" t="b">
        <v>0</v>
      </c>
      <c r="F216" s="84" t="b">
        <v>0</v>
      </c>
      <c r="G216" s="84" t="b">
        <v>0</v>
      </c>
    </row>
    <row r="217" spans="1:7" ht="15">
      <c r="A217" s="84" t="s">
        <v>1590</v>
      </c>
      <c r="B217" s="84">
        <v>2</v>
      </c>
      <c r="C217" s="122">
        <v>0.00291308265490662</v>
      </c>
      <c r="D217" s="84" t="s">
        <v>2039</v>
      </c>
      <c r="E217" s="84" t="b">
        <v>0</v>
      </c>
      <c r="F217" s="84" t="b">
        <v>0</v>
      </c>
      <c r="G217" s="84" t="b">
        <v>0</v>
      </c>
    </row>
    <row r="218" spans="1:7" ht="15">
      <c r="A218" s="84" t="s">
        <v>2008</v>
      </c>
      <c r="B218" s="84">
        <v>2</v>
      </c>
      <c r="C218" s="122">
        <v>0.0024621013879942886</v>
      </c>
      <c r="D218" s="84" t="s">
        <v>2039</v>
      </c>
      <c r="E218" s="84" t="b">
        <v>0</v>
      </c>
      <c r="F218" s="84" t="b">
        <v>0</v>
      </c>
      <c r="G218" s="84" t="b">
        <v>0</v>
      </c>
    </row>
    <row r="219" spans="1:7" ht="15">
      <c r="A219" s="84" t="s">
        <v>1592</v>
      </c>
      <c r="B219" s="84">
        <v>2</v>
      </c>
      <c r="C219" s="122">
        <v>0.0024621013879942886</v>
      </c>
      <c r="D219" s="84" t="s">
        <v>2039</v>
      </c>
      <c r="E219" s="84" t="b">
        <v>0</v>
      </c>
      <c r="F219" s="84" t="b">
        <v>0</v>
      </c>
      <c r="G219" s="84" t="b">
        <v>0</v>
      </c>
    </row>
    <row r="220" spans="1:7" ht="15">
      <c r="A220" s="84" t="s">
        <v>1593</v>
      </c>
      <c r="B220" s="84">
        <v>2</v>
      </c>
      <c r="C220" s="122">
        <v>0.00291308265490662</v>
      </c>
      <c r="D220" s="84" t="s">
        <v>2039</v>
      </c>
      <c r="E220" s="84" t="b">
        <v>0</v>
      </c>
      <c r="F220" s="84" t="b">
        <v>0</v>
      </c>
      <c r="G220" s="84" t="b">
        <v>0</v>
      </c>
    </row>
    <row r="221" spans="1:7" ht="15">
      <c r="A221" s="84" t="s">
        <v>2009</v>
      </c>
      <c r="B221" s="84">
        <v>2</v>
      </c>
      <c r="C221" s="122">
        <v>0.0024621013879942886</v>
      </c>
      <c r="D221" s="84" t="s">
        <v>2039</v>
      </c>
      <c r="E221" s="84" t="b">
        <v>0</v>
      </c>
      <c r="F221" s="84" t="b">
        <v>0</v>
      </c>
      <c r="G221" s="84" t="b">
        <v>0</v>
      </c>
    </row>
    <row r="222" spans="1:7" ht="15">
      <c r="A222" s="84" t="s">
        <v>1594</v>
      </c>
      <c r="B222" s="84">
        <v>2</v>
      </c>
      <c r="C222" s="122">
        <v>0.00291308265490662</v>
      </c>
      <c r="D222" s="84" t="s">
        <v>2039</v>
      </c>
      <c r="E222" s="84" t="b">
        <v>0</v>
      </c>
      <c r="F222" s="84" t="b">
        <v>0</v>
      </c>
      <c r="G222" s="84" t="b">
        <v>0</v>
      </c>
    </row>
    <row r="223" spans="1:7" ht="15">
      <c r="A223" s="84" t="s">
        <v>2010</v>
      </c>
      <c r="B223" s="84">
        <v>2</v>
      </c>
      <c r="C223" s="122">
        <v>0.0024621013879942886</v>
      </c>
      <c r="D223" s="84" t="s">
        <v>2039</v>
      </c>
      <c r="E223" s="84" t="b">
        <v>0</v>
      </c>
      <c r="F223" s="84" t="b">
        <v>0</v>
      </c>
      <c r="G223" s="84" t="b">
        <v>0</v>
      </c>
    </row>
    <row r="224" spans="1:7" ht="15">
      <c r="A224" s="84" t="s">
        <v>2011</v>
      </c>
      <c r="B224" s="84">
        <v>2</v>
      </c>
      <c r="C224" s="122">
        <v>0.0024621013879942886</v>
      </c>
      <c r="D224" s="84" t="s">
        <v>2039</v>
      </c>
      <c r="E224" s="84" t="b">
        <v>0</v>
      </c>
      <c r="F224" s="84" t="b">
        <v>0</v>
      </c>
      <c r="G224" s="84" t="b">
        <v>0</v>
      </c>
    </row>
    <row r="225" spans="1:7" ht="15">
      <c r="A225" s="84" t="s">
        <v>2012</v>
      </c>
      <c r="B225" s="84">
        <v>2</v>
      </c>
      <c r="C225" s="122">
        <v>0.0024621013879942886</v>
      </c>
      <c r="D225" s="84" t="s">
        <v>2039</v>
      </c>
      <c r="E225" s="84" t="b">
        <v>1</v>
      </c>
      <c r="F225" s="84" t="b">
        <v>0</v>
      </c>
      <c r="G225" s="84" t="b">
        <v>0</v>
      </c>
    </row>
    <row r="226" spans="1:7" ht="15">
      <c r="A226" s="84" t="s">
        <v>2013</v>
      </c>
      <c r="B226" s="84">
        <v>2</v>
      </c>
      <c r="C226" s="122">
        <v>0.0024621013879942886</v>
      </c>
      <c r="D226" s="84" t="s">
        <v>2039</v>
      </c>
      <c r="E226" s="84" t="b">
        <v>1</v>
      </c>
      <c r="F226" s="84" t="b">
        <v>0</v>
      </c>
      <c r="G226" s="84" t="b">
        <v>0</v>
      </c>
    </row>
    <row r="227" spans="1:7" ht="15">
      <c r="A227" s="84" t="s">
        <v>2014</v>
      </c>
      <c r="B227" s="84">
        <v>2</v>
      </c>
      <c r="C227" s="122">
        <v>0.0024621013879942886</v>
      </c>
      <c r="D227" s="84" t="s">
        <v>2039</v>
      </c>
      <c r="E227" s="84" t="b">
        <v>0</v>
      </c>
      <c r="F227" s="84" t="b">
        <v>0</v>
      </c>
      <c r="G227" s="84" t="b">
        <v>0</v>
      </c>
    </row>
    <row r="228" spans="1:7" ht="15">
      <c r="A228" s="84" t="s">
        <v>2015</v>
      </c>
      <c r="B228" s="84">
        <v>2</v>
      </c>
      <c r="C228" s="122">
        <v>0.0024621013879942886</v>
      </c>
      <c r="D228" s="84" t="s">
        <v>2039</v>
      </c>
      <c r="E228" s="84" t="b">
        <v>0</v>
      </c>
      <c r="F228" s="84" t="b">
        <v>0</v>
      </c>
      <c r="G228" s="84" t="b">
        <v>0</v>
      </c>
    </row>
    <row r="229" spans="1:7" ht="15">
      <c r="A229" s="84" t="s">
        <v>2016</v>
      </c>
      <c r="B229" s="84">
        <v>2</v>
      </c>
      <c r="C229" s="122">
        <v>0.0024621013879942886</v>
      </c>
      <c r="D229" s="84" t="s">
        <v>2039</v>
      </c>
      <c r="E229" s="84" t="b">
        <v>0</v>
      </c>
      <c r="F229" s="84" t="b">
        <v>0</v>
      </c>
      <c r="G229" s="84" t="b">
        <v>0</v>
      </c>
    </row>
    <row r="230" spans="1:7" ht="15">
      <c r="A230" s="84" t="s">
        <v>2017</v>
      </c>
      <c r="B230" s="84">
        <v>2</v>
      </c>
      <c r="C230" s="122">
        <v>0.0024621013879942886</v>
      </c>
      <c r="D230" s="84" t="s">
        <v>2039</v>
      </c>
      <c r="E230" s="84" t="b">
        <v>0</v>
      </c>
      <c r="F230" s="84" t="b">
        <v>0</v>
      </c>
      <c r="G230" s="84" t="b">
        <v>0</v>
      </c>
    </row>
    <row r="231" spans="1:7" ht="15">
      <c r="A231" s="84" t="s">
        <v>2018</v>
      </c>
      <c r="B231" s="84">
        <v>2</v>
      </c>
      <c r="C231" s="122">
        <v>0.0024621013879942886</v>
      </c>
      <c r="D231" s="84" t="s">
        <v>2039</v>
      </c>
      <c r="E231" s="84" t="b">
        <v>0</v>
      </c>
      <c r="F231" s="84" t="b">
        <v>0</v>
      </c>
      <c r="G231" s="84" t="b">
        <v>0</v>
      </c>
    </row>
    <row r="232" spans="1:7" ht="15">
      <c r="A232" s="84" t="s">
        <v>2019</v>
      </c>
      <c r="B232" s="84">
        <v>2</v>
      </c>
      <c r="C232" s="122">
        <v>0.0024621013879942886</v>
      </c>
      <c r="D232" s="84" t="s">
        <v>2039</v>
      </c>
      <c r="E232" s="84" t="b">
        <v>0</v>
      </c>
      <c r="F232" s="84" t="b">
        <v>0</v>
      </c>
      <c r="G232" s="84" t="b">
        <v>0</v>
      </c>
    </row>
    <row r="233" spans="1:7" ht="15">
      <c r="A233" s="84" t="s">
        <v>2020</v>
      </c>
      <c r="B233" s="84">
        <v>2</v>
      </c>
      <c r="C233" s="122">
        <v>0.0024621013879942886</v>
      </c>
      <c r="D233" s="84" t="s">
        <v>2039</v>
      </c>
      <c r="E233" s="84" t="b">
        <v>0</v>
      </c>
      <c r="F233" s="84" t="b">
        <v>0</v>
      </c>
      <c r="G233" s="84" t="b">
        <v>0</v>
      </c>
    </row>
    <row r="234" spans="1:7" ht="15">
      <c r="A234" s="84" t="s">
        <v>2021</v>
      </c>
      <c r="B234" s="84">
        <v>2</v>
      </c>
      <c r="C234" s="122">
        <v>0.0024621013879942886</v>
      </c>
      <c r="D234" s="84" t="s">
        <v>2039</v>
      </c>
      <c r="E234" s="84" t="b">
        <v>0</v>
      </c>
      <c r="F234" s="84" t="b">
        <v>0</v>
      </c>
      <c r="G234" s="84" t="b">
        <v>0</v>
      </c>
    </row>
    <row r="235" spans="1:7" ht="15">
      <c r="A235" s="84" t="s">
        <v>2022</v>
      </c>
      <c r="B235" s="84">
        <v>2</v>
      </c>
      <c r="C235" s="122">
        <v>0.0024621013879942886</v>
      </c>
      <c r="D235" s="84" t="s">
        <v>2039</v>
      </c>
      <c r="E235" s="84" t="b">
        <v>0</v>
      </c>
      <c r="F235" s="84" t="b">
        <v>0</v>
      </c>
      <c r="G235" s="84" t="b">
        <v>0</v>
      </c>
    </row>
    <row r="236" spans="1:7" ht="15">
      <c r="A236" s="84" t="s">
        <v>2023</v>
      </c>
      <c r="B236" s="84">
        <v>2</v>
      </c>
      <c r="C236" s="122">
        <v>0.0024621013879942886</v>
      </c>
      <c r="D236" s="84" t="s">
        <v>2039</v>
      </c>
      <c r="E236" s="84" t="b">
        <v>0</v>
      </c>
      <c r="F236" s="84" t="b">
        <v>0</v>
      </c>
      <c r="G236" s="84" t="b">
        <v>0</v>
      </c>
    </row>
    <row r="237" spans="1:7" ht="15">
      <c r="A237" s="84" t="s">
        <v>2024</v>
      </c>
      <c r="B237" s="84">
        <v>2</v>
      </c>
      <c r="C237" s="122">
        <v>0.0024621013879942886</v>
      </c>
      <c r="D237" s="84" t="s">
        <v>2039</v>
      </c>
      <c r="E237" s="84" t="b">
        <v>0</v>
      </c>
      <c r="F237" s="84" t="b">
        <v>0</v>
      </c>
      <c r="G237" s="84" t="b">
        <v>0</v>
      </c>
    </row>
    <row r="238" spans="1:7" ht="15">
      <c r="A238" s="84" t="s">
        <v>2025</v>
      </c>
      <c r="B238" s="84">
        <v>2</v>
      </c>
      <c r="C238" s="122">
        <v>0.00291308265490662</v>
      </c>
      <c r="D238" s="84" t="s">
        <v>2039</v>
      </c>
      <c r="E238" s="84" t="b">
        <v>0</v>
      </c>
      <c r="F238" s="84" t="b">
        <v>0</v>
      </c>
      <c r="G238" s="84" t="b">
        <v>0</v>
      </c>
    </row>
    <row r="239" spans="1:7" ht="15">
      <c r="A239" s="84" t="s">
        <v>2026</v>
      </c>
      <c r="B239" s="84">
        <v>2</v>
      </c>
      <c r="C239" s="122">
        <v>0.0024621013879942886</v>
      </c>
      <c r="D239" s="84" t="s">
        <v>2039</v>
      </c>
      <c r="E239" s="84" t="b">
        <v>0</v>
      </c>
      <c r="F239" s="84" t="b">
        <v>0</v>
      </c>
      <c r="G239" s="84" t="b">
        <v>0</v>
      </c>
    </row>
    <row r="240" spans="1:7" ht="15">
      <c r="A240" s="84" t="s">
        <v>2027</v>
      </c>
      <c r="B240" s="84">
        <v>2</v>
      </c>
      <c r="C240" s="122">
        <v>0.0024621013879942886</v>
      </c>
      <c r="D240" s="84" t="s">
        <v>2039</v>
      </c>
      <c r="E240" s="84" t="b">
        <v>0</v>
      </c>
      <c r="F240" s="84" t="b">
        <v>0</v>
      </c>
      <c r="G240" s="84" t="b">
        <v>0</v>
      </c>
    </row>
    <row r="241" spans="1:7" ht="15">
      <c r="A241" s="84" t="s">
        <v>2028</v>
      </c>
      <c r="B241" s="84">
        <v>2</v>
      </c>
      <c r="C241" s="122">
        <v>0.0024621013879942886</v>
      </c>
      <c r="D241" s="84" t="s">
        <v>2039</v>
      </c>
      <c r="E241" s="84" t="b">
        <v>0</v>
      </c>
      <c r="F241" s="84" t="b">
        <v>0</v>
      </c>
      <c r="G241" s="84" t="b">
        <v>0</v>
      </c>
    </row>
    <row r="242" spans="1:7" ht="15">
      <c r="A242" s="84" t="s">
        <v>2029</v>
      </c>
      <c r="B242" s="84">
        <v>2</v>
      </c>
      <c r="C242" s="122">
        <v>0.0024621013879942886</v>
      </c>
      <c r="D242" s="84" t="s">
        <v>2039</v>
      </c>
      <c r="E242" s="84" t="b">
        <v>0</v>
      </c>
      <c r="F242" s="84" t="b">
        <v>0</v>
      </c>
      <c r="G242" s="84" t="b">
        <v>0</v>
      </c>
    </row>
    <row r="243" spans="1:7" ht="15">
      <c r="A243" s="84" t="s">
        <v>2030</v>
      </c>
      <c r="B243" s="84">
        <v>2</v>
      </c>
      <c r="C243" s="122">
        <v>0.00291308265490662</v>
      </c>
      <c r="D243" s="84" t="s">
        <v>2039</v>
      </c>
      <c r="E243" s="84" t="b">
        <v>0</v>
      </c>
      <c r="F243" s="84" t="b">
        <v>0</v>
      </c>
      <c r="G243" s="84" t="b">
        <v>0</v>
      </c>
    </row>
    <row r="244" spans="1:7" ht="15">
      <c r="A244" s="84" t="s">
        <v>2031</v>
      </c>
      <c r="B244" s="84">
        <v>2</v>
      </c>
      <c r="C244" s="122">
        <v>0.00291308265490662</v>
      </c>
      <c r="D244" s="84" t="s">
        <v>2039</v>
      </c>
      <c r="E244" s="84" t="b">
        <v>0</v>
      </c>
      <c r="F244" s="84" t="b">
        <v>1</v>
      </c>
      <c r="G244" s="84" t="b">
        <v>0</v>
      </c>
    </row>
    <row r="245" spans="1:7" ht="15">
      <c r="A245" s="84" t="s">
        <v>2032</v>
      </c>
      <c r="B245" s="84">
        <v>2</v>
      </c>
      <c r="C245" s="122">
        <v>0.0024621013879942886</v>
      </c>
      <c r="D245" s="84" t="s">
        <v>2039</v>
      </c>
      <c r="E245" s="84" t="b">
        <v>0</v>
      </c>
      <c r="F245" s="84" t="b">
        <v>0</v>
      </c>
      <c r="G245" s="84" t="b">
        <v>0</v>
      </c>
    </row>
    <row r="246" spans="1:7" ht="15">
      <c r="A246" s="84" t="s">
        <v>2033</v>
      </c>
      <c r="B246" s="84">
        <v>2</v>
      </c>
      <c r="C246" s="122">
        <v>0.0024621013879942886</v>
      </c>
      <c r="D246" s="84" t="s">
        <v>2039</v>
      </c>
      <c r="E246" s="84" t="b">
        <v>0</v>
      </c>
      <c r="F246" s="84" t="b">
        <v>0</v>
      </c>
      <c r="G246" s="84" t="b">
        <v>0</v>
      </c>
    </row>
    <row r="247" spans="1:7" ht="15">
      <c r="A247" s="84" t="s">
        <v>2034</v>
      </c>
      <c r="B247" s="84">
        <v>2</v>
      </c>
      <c r="C247" s="122">
        <v>0.00291308265490662</v>
      </c>
      <c r="D247" s="84" t="s">
        <v>2039</v>
      </c>
      <c r="E247" s="84" t="b">
        <v>0</v>
      </c>
      <c r="F247" s="84" t="b">
        <v>0</v>
      </c>
      <c r="G247" s="84" t="b">
        <v>0</v>
      </c>
    </row>
    <row r="248" spans="1:7" ht="15">
      <c r="A248" s="84" t="s">
        <v>2035</v>
      </c>
      <c r="B248" s="84">
        <v>2</v>
      </c>
      <c r="C248" s="122">
        <v>0.0024621013879942886</v>
      </c>
      <c r="D248" s="84" t="s">
        <v>2039</v>
      </c>
      <c r="E248" s="84" t="b">
        <v>0</v>
      </c>
      <c r="F248" s="84" t="b">
        <v>0</v>
      </c>
      <c r="G248" s="84" t="b">
        <v>0</v>
      </c>
    </row>
    <row r="249" spans="1:7" ht="15">
      <c r="A249" s="84" t="s">
        <v>2036</v>
      </c>
      <c r="B249" s="84">
        <v>2</v>
      </c>
      <c r="C249" s="122">
        <v>0.0024621013879942886</v>
      </c>
      <c r="D249" s="84" t="s">
        <v>2039</v>
      </c>
      <c r="E249" s="84" t="b">
        <v>0</v>
      </c>
      <c r="F249" s="84" t="b">
        <v>0</v>
      </c>
      <c r="G249" s="84" t="b">
        <v>0</v>
      </c>
    </row>
    <row r="250" spans="1:7" ht="15">
      <c r="A250" s="84" t="s">
        <v>259</v>
      </c>
      <c r="B250" s="84">
        <v>36</v>
      </c>
      <c r="C250" s="122">
        <v>0.008182983714491417</v>
      </c>
      <c r="D250" s="84" t="s">
        <v>1418</v>
      </c>
      <c r="E250" s="84" t="b">
        <v>0</v>
      </c>
      <c r="F250" s="84" t="b">
        <v>0</v>
      </c>
      <c r="G250" s="84" t="b">
        <v>0</v>
      </c>
    </row>
    <row r="251" spans="1:7" ht="15">
      <c r="A251" s="84" t="s">
        <v>1537</v>
      </c>
      <c r="B251" s="84">
        <v>15</v>
      </c>
      <c r="C251" s="122">
        <v>0.010056681369620754</v>
      </c>
      <c r="D251" s="84" t="s">
        <v>1418</v>
      </c>
      <c r="E251" s="84" t="b">
        <v>1</v>
      </c>
      <c r="F251" s="84" t="b">
        <v>0</v>
      </c>
      <c r="G251" s="84" t="b">
        <v>0</v>
      </c>
    </row>
    <row r="252" spans="1:7" ht="15">
      <c r="A252" s="84" t="s">
        <v>1539</v>
      </c>
      <c r="B252" s="84">
        <v>13</v>
      </c>
      <c r="C252" s="122">
        <v>0.009181715780725753</v>
      </c>
      <c r="D252" s="84" t="s">
        <v>1418</v>
      </c>
      <c r="E252" s="84" t="b">
        <v>0</v>
      </c>
      <c r="F252" s="84" t="b">
        <v>0</v>
      </c>
      <c r="G252" s="84" t="b">
        <v>0</v>
      </c>
    </row>
    <row r="253" spans="1:7" ht="15">
      <c r="A253" s="84" t="s">
        <v>1538</v>
      </c>
      <c r="B253" s="84">
        <v>13</v>
      </c>
      <c r="C253" s="122">
        <v>0.009181715780725753</v>
      </c>
      <c r="D253" s="84" t="s">
        <v>1418</v>
      </c>
      <c r="E253" s="84" t="b">
        <v>1</v>
      </c>
      <c r="F253" s="84" t="b">
        <v>0</v>
      </c>
      <c r="G253" s="84" t="b">
        <v>0</v>
      </c>
    </row>
    <row r="254" spans="1:7" ht="15">
      <c r="A254" s="84" t="s">
        <v>1540</v>
      </c>
      <c r="B254" s="84">
        <v>12</v>
      </c>
      <c r="C254" s="122">
        <v>0.012962629531704547</v>
      </c>
      <c r="D254" s="84" t="s">
        <v>1418</v>
      </c>
      <c r="E254" s="84" t="b">
        <v>0</v>
      </c>
      <c r="F254" s="84" t="b">
        <v>0</v>
      </c>
      <c r="G254" s="84" t="b">
        <v>0</v>
      </c>
    </row>
    <row r="255" spans="1:7" ht="15">
      <c r="A255" s="84" t="s">
        <v>1542</v>
      </c>
      <c r="B255" s="84">
        <v>12</v>
      </c>
      <c r="C255" s="122">
        <v>0.008939956983856244</v>
      </c>
      <c r="D255" s="84" t="s">
        <v>1418</v>
      </c>
      <c r="E255" s="84" t="b">
        <v>0</v>
      </c>
      <c r="F255" s="84" t="b">
        <v>0</v>
      </c>
      <c r="G255" s="84" t="b">
        <v>0</v>
      </c>
    </row>
    <row r="256" spans="1:7" ht="15">
      <c r="A256" s="84" t="s">
        <v>1543</v>
      </c>
      <c r="B256" s="84">
        <v>11</v>
      </c>
      <c r="C256" s="122">
        <v>0.00865784939902865</v>
      </c>
      <c r="D256" s="84" t="s">
        <v>1418</v>
      </c>
      <c r="E256" s="84" t="b">
        <v>0</v>
      </c>
      <c r="F256" s="84" t="b">
        <v>0</v>
      </c>
      <c r="G256" s="84" t="b">
        <v>0</v>
      </c>
    </row>
    <row r="257" spans="1:7" ht="15">
      <c r="A257" s="84" t="s">
        <v>1503</v>
      </c>
      <c r="B257" s="84">
        <v>11</v>
      </c>
      <c r="C257" s="122">
        <v>0.00865784939902865</v>
      </c>
      <c r="D257" s="84" t="s">
        <v>1418</v>
      </c>
      <c r="E257" s="84" t="b">
        <v>0</v>
      </c>
      <c r="F257" s="84" t="b">
        <v>0</v>
      </c>
      <c r="G257" s="84" t="b">
        <v>0</v>
      </c>
    </row>
    <row r="258" spans="1:7" ht="15">
      <c r="A258" s="84" t="s">
        <v>1504</v>
      </c>
      <c r="B258" s="84">
        <v>11</v>
      </c>
      <c r="C258" s="122">
        <v>0.00865784939902865</v>
      </c>
      <c r="D258" s="84" t="s">
        <v>1418</v>
      </c>
      <c r="E258" s="84" t="b">
        <v>0</v>
      </c>
      <c r="F258" s="84" t="b">
        <v>0</v>
      </c>
      <c r="G258" s="84" t="b">
        <v>0</v>
      </c>
    </row>
    <row r="259" spans="1:7" ht="15">
      <c r="A259" s="84" t="s">
        <v>1505</v>
      </c>
      <c r="B259" s="84">
        <v>11</v>
      </c>
      <c r="C259" s="122">
        <v>0.00865784939902865</v>
      </c>
      <c r="D259" s="84" t="s">
        <v>1418</v>
      </c>
      <c r="E259" s="84" t="b">
        <v>0</v>
      </c>
      <c r="F259" s="84" t="b">
        <v>0</v>
      </c>
      <c r="G259" s="84" t="b">
        <v>0</v>
      </c>
    </row>
    <row r="260" spans="1:7" ht="15">
      <c r="A260" s="84" t="s">
        <v>1892</v>
      </c>
      <c r="B260" s="84">
        <v>11</v>
      </c>
      <c r="C260" s="122">
        <v>0.00865784939902865</v>
      </c>
      <c r="D260" s="84" t="s">
        <v>1418</v>
      </c>
      <c r="E260" s="84" t="b">
        <v>0</v>
      </c>
      <c r="F260" s="84" t="b">
        <v>0</v>
      </c>
      <c r="G260" s="84" t="b">
        <v>0</v>
      </c>
    </row>
    <row r="261" spans="1:7" ht="15">
      <c r="A261" s="84" t="s">
        <v>1506</v>
      </c>
      <c r="B261" s="84">
        <v>10</v>
      </c>
      <c r="C261" s="122">
        <v>0.008331715222786196</v>
      </c>
      <c r="D261" s="84" t="s">
        <v>1418</v>
      </c>
      <c r="E261" s="84" t="b">
        <v>0</v>
      </c>
      <c r="F261" s="84" t="b">
        <v>0</v>
      </c>
      <c r="G261" s="84" t="b">
        <v>0</v>
      </c>
    </row>
    <row r="262" spans="1:7" ht="15">
      <c r="A262" s="84" t="s">
        <v>1896</v>
      </c>
      <c r="B262" s="84">
        <v>10</v>
      </c>
      <c r="C262" s="122">
        <v>0.008331715222786196</v>
      </c>
      <c r="D262" s="84" t="s">
        <v>1418</v>
      </c>
      <c r="E262" s="84" t="b">
        <v>0</v>
      </c>
      <c r="F262" s="84" t="b">
        <v>0</v>
      </c>
      <c r="G262" s="84" t="b">
        <v>0</v>
      </c>
    </row>
    <row r="263" spans="1:7" ht="15">
      <c r="A263" s="84" t="s">
        <v>1893</v>
      </c>
      <c r="B263" s="84">
        <v>10</v>
      </c>
      <c r="C263" s="122">
        <v>0.008331715222786196</v>
      </c>
      <c r="D263" s="84" t="s">
        <v>1418</v>
      </c>
      <c r="E263" s="84" t="b">
        <v>0</v>
      </c>
      <c r="F263" s="84" t="b">
        <v>0</v>
      </c>
      <c r="G263" s="84" t="b">
        <v>0</v>
      </c>
    </row>
    <row r="264" spans="1:7" ht="15">
      <c r="A264" s="84" t="s">
        <v>1894</v>
      </c>
      <c r="B264" s="84">
        <v>10</v>
      </c>
      <c r="C264" s="122">
        <v>0.008331715222786196</v>
      </c>
      <c r="D264" s="84" t="s">
        <v>1418</v>
      </c>
      <c r="E264" s="84" t="b">
        <v>0</v>
      </c>
      <c r="F264" s="84" t="b">
        <v>0</v>
      </c>
      <c r="G264" s="84" t="b">
        <v>0</v>
      </c>
    </row>
    <row r="265" spans="1:7" ht="15">
      <c r="A265" s="84" t="s">
        <v>1895</v>
      </c>
      <c r="B265" s="84">
        <v>10</v>
      </c>
      <c r="C265" s="122">
        <v>0.008331715222786196</v>
      </c>
      <c r="D265" s="84" t="s">
        <v>1418</v>
      </c>
      <c r="E265" s="84" t="b">
        <v>0</v>
      </c>
      <c r="F265" s="84" t="b">
        <v>0</v>
      </c>
      <c r="G265" s="84" t="b">
        <v>0</v>
      </c>
    </row>
    <row r="266" spans="1:7" ht="15">
      <c r="A266" s="84" t="s">
        <v>1891</v>
      </c>
      <c r="B266" s="84">
        <v>8</v>
      </c>
      <c r="C266" s="122">
        <v>0.007528713051351953</v>
      </c>
      <c r="D266" s="84" t="s">
        <v>1418</v>
      </c>
      <c r="E266" s="84" t="b">
        <v>0</v>
      </c>
      <c r="F266" s="84" t="b">
        <v>0</v>
      </c>
      <c r="G266" s="84" t="b">
        <v>0</v>
      </c>
    </row>
    <row r="267" spans="1:7" ht="15">
      <c r="A267" s="84" t="s">
        <v>1897</v>
      </c>
      <c r="B267" s="84">
        <v>7</v>
      </c>
      <c r="C267" s="122">
        <v>0.007039676958734527</v>
      </c>
      <c r="D267" s="84" t="s">
        <v>1418</v>
      </c>
      <c r="E267" s="84" t="b">
        <v>0</v>
      </c>
      <c r="F267" s="84" t="b">
        <v>0</v>
      </c>
      <c r="G267" s="84" t="b">
        <v>0</v>
      </c>
    </row>
    <row r="268" spans="1:7" ht="15">
      <c r="A268" s="84" t="s">
        <v>1507</v>
      </c>
      <c r="B268" s="84">
        <v>7</v>
      </c>
      <c r="C268" s="122">
        <v>0.007039676958734527</v>
      </c>
      <c r="D268" s="84" t="s">
        <v>1418</v>
      </c>
      <c r="E268" s="84" t="b">
        <v>0</v>
      </c>
      <c r="F268" s="84" t="b">
        <v>0</v>
      </c>
      <c r="G268" s="84" t="b">
        <v>0</v>
      </c>
    </row>
    <row r="269" spans="1:7" ht="15">
      <c r="A269" s="84" t="s">
        <v>1508</v>
      </c>
      <c r="B269" s="84">
        <v>7</v>
      </c>
      <c r="C269" s="122">
        <v>0.007561533893494319</v>
      </c>
      <c r="D269" s="84" t="s">
        <v>1418</v>
      </c>
      <c r="E269" s="84" t="b">
        <v>0</v>
      </c>
      <c r="F269" s="84" t="b">
        <v>0</v>
      </c>
      <c r="G269" s="84" t="b">
        <v>0</v>
      </c>
    </row>
    <row r="270" spans="1:7" ht="15">
      <c r="A270" s="84" t="s">
        <v>1898</v>
      </c>
      <c r="B270" s="84">
        <v>7</v>
      </c>
      <c r="C270" s="122">
        <v>0.007039676958734527</v>
      </c>
      <c r="D270" s="84" t="s">
        <v>1418</v>
      </c>
      <c r="E270" s="84" t="b">
        <v>0</v>
      </c>
      <c r="F270" s="84" t="b">
        <v>0</v>
      </c>
      <c r="G270" s="84" t="b">
        <v>0</v>
      </c>
    </row>
    <row r="271" spans="1:7" ht="15">
      <c r="A271" s="84" t="s">
        <v>1585</v>
      </c>
      <c r="B271" s="84">
        <v>6</v>
      </c>
      <c r="C271" s="122">
        <v>0.006481314765852273</v>
      </c>
      <c r="D271" s="84" t="s">
        <v>1418</v>
      </c>
      <c r="E271" s="84" t="b">
        <v>0</v>
      </c>
      <c r="F271" s="84" t="b">
        <v>0</v>
      </c>
      <c r="G271" s="84" t="b">
        <v>0</v>
      </c>
    </row>
    <row r="272" spans="1:7" ht="15">
      <c r="A272" s="84" t="s">
        <v>1510</v>
      </c>
      <c r="B272" s="84">
        <v>6</v>
      </c>
      <c r="C272" s="122">
        <v>0.006481314765852273</v>
      </c>
      <c r="D272" s="84" t="s">
        <v>1418</v>
      </c>
      <c r="E272" s="84" t="b">
        <v>0</v>
      </c>
      <c r="F272" s="84" t="b">
        <v>0</v>
      </c>
      <c r="G272" s="84" t="b">
        <v>0</v>
      </c>
    </row>
    <row r="273" spans="1:7" ht="15">
      <c r="A273" s="84" t="s">
        <v>1509</v>
      </c>
      <c r="B273" s="84">
        <v>6</v>
      </c>
      <c r="C273" s="122">
        <v>0.006481314765852273</v>
      </c>
      <c r="D273" s="84" t="s">
        <v>1418</v>
      </c>
      <c r="E273" s="84" t="b">
        <v>0</v>
      </c>
      <c r="F273" s="84" t="b">
        <v>0</v>
      </c>
      <c r="G273" s="84" t="b">
        <v>0</v>
      </c>
    </row>
    <row r="274" spans="1:7" ht="15">
      <c r="A274" s="84" t="s">
        <v>1903</v>
      </c>
      <c r="B274" s="84">
        <v>6</v>
      </c>
      <c r="C274" s="122">
        <v>0.007010365407595868</v>
      </c>
      <c r="D274" s="84" t="s">
        <v>1418</v>
      </c>
      <c r="E274" s="84" t="b">
        <v>0</v>
      </c>
      <c r="F274" s="84" t="b">
        <v>0</v>
      </c>
      <c r="G274" s="84" t="b">
        <v>0</v>
      </c>
    </row>
    <row r="275" spans="1:7" ht="15">
      <c r="A275" s="84" t="s">
        <v>1900</v>
      </c>
      <c r="B275" s="84">
        <v>6</v>
      </c>
      <c r="C275" s="122">
        <v>0.006481314765852273</v>
      </c>
      <c r="D275" s="84" t="s">
        <v>1418</v>
      </c>
      <c r="E275" s="84" t="b">
        <v>0</v>
      </c>
      <c r="F275" s="84" t="b">
        <v>0</v>
      </c>
      <c r="G275" s="84" t="b">
        <v>0</v>
      </c>
    </row>
    <row r="276" spans="1:7" ht="15">
      <c r="A276" s="84" t="s">
        <v>1595</v>
      </c>
      <c r="B276" s="84">
        <v>5</v>
      </c>
      <c r="C276" s="122">
        <v>0.005841971172996556</v>
      </c>
      <c r="D276" s="84" t="s">
        <v>1418</v>
      </c>
      <c r="E276" s="84" t="b">
        <v>0</v>
      </c>
      <c r="F276" s="84" t="b">
        <v>0</v>
      </c>
      <c r="G276" s="84" t="b">
        <v>0</v>
      </c>
    </row>
    <row r="277" spans="1:7" ht="15">
      <c r="A277" s="84" t="s">
        <v>1899</v>
      </c>
      <c r="B277" s="84">
        <v>5</v>
      </c>
      <c r="C277" s="122">
        <v>0.005841971172996556</v>
      </c>
      <c r="D277" s="84" t="s">
        <v>1418</v>
      </c>
      <c r="E277" s="84" t="b">
        <v>0</v>
      </c>
      <c r="F277" s="84" t="b">
        <v>0</v>
      </c>
      <c r="G277" s="84" t="b">
        <v>0</v>
      </c>
    </row>
    <row r="278" spans="1:7" ht="15">
      <c r="A278" s="84" t="s">
        <v>1901</v>
      </c>
      <c r="B278" s="84">
        <v>5</v>
      </c>
      <c r="C278" s="122">
        <v>0.005841971172996556</v>
      </c>
      <c r="D278" s="84" t="s">
        <v>1418</v>
      </c>
      <c r="E278" s="84" t="b">
        <v>0</v>
      </c>
      <c r="F278" s="84" t="b">
        <v>0</v>
      </c>
      <c r="G278" s="84" t="b">
        <v>0</v>
      </c>
    </row>
    <row r="279" spans="1:7" ht="15">
      <c r="A279" s="84" t="s">
        <v>1511</v>
      </c>
      <c r="B279" s="84">
        <v>5</v>
      </c>
      <c r="C279" s="122">
        <v>0.005841971172996556</v>
      </c>
      <c r="D279" s="84" t="s">
        <v>1418</v>
      </c>
      <c r="E279" s="84" t="b">
        <v>0</v>
      </c>
      <c r="F279" s="84" t="b">
        <v>0</v>
      </c>
      <c r="G279" s="84" t="b">
        <v>0</v>
      </c>
    </row>
    <row r="280" spans="1:7" ht="15">
      <c r="A280" s="84" t="s">
        <v>1512</v>
      </c>
      <c r="B280" s="84">
        <v>5</v>
      </c>
      <c r="C280" s="122">
        <v>0.005841971172996556</v>
      </c>
      <c r="D280" s="84" t="s">
        <v>1418</v>
      </c>
      <c r="E280" s="84" t="b">
        <v>0</v>
      </c>
      <c r="F280" s="84" t="b">
        <v>0</v>
      </c>
      <c r="G280" s="84" t="b">
        <v>0</v>
      </c>
    </row>
    <row r="281" spans="1:7" ht="15">
      <c r="A281" s="84" t="s">
        <v>1909</v>
      </c>
      <c r="B281" s="84">
        <v>5</v>
      </c>
      <c r="C281" s="122">
        <v>0.005841971172996556</v>
      </c>
      <c r="D281" s="84" t="s">
        <v>1418</v>
      </c>
      <c r="E281" s="84" t="b">
        <v>0</v>
      </c>
      <c r="F281" s="84" t="b">
        <v>0</v>
      </c>
      <c r="G281" s="84" t="b">
        <v>0</v>
      </c>
    </row>
    <row r="282" spans="1:7" ht="15">
      <c r="A282" s="84" t="s">
        <v>1571</v>
      </c>
      <c r="B282" s="84">
        <v>5</v>
      </c>
      <c r="C282" s="122">
        <v>0.006381559218698429</v>
      </c>
      <c r="D282" s="84" t="s">
        <v>1418</v>
      </c>
      <c r="E282" s="84" t="b">
        <v>0</v>
      </c>
      <c r="F282" s="84" t="b">
        <v>0</v>
      </c>
      <c r="G282" s="84" t="b">
        <v>0</v>
      </c>
    </row>
    <row r="283" spans="1:7" ht="15">
      <c r="A283" s="84" t="s">
        <v>1911</v>
      </c>
      <c r="B283" s="84">
        <v>4</v>
      </c>
      <c r="C283" s="122">
        <v>0.005105247374958743</v>
      </c>
      <c r="D283" s="84" t="s">
        <v>1418</v>
      </c>
      <c r="E283" s="84" t="b">
        <v>0</v>
      </c>
      <c r="F283" s="84" t="b">
        <v>0</v>
      </c>
      <c r="G283" s="84" t="b">
        <v>0</v>
      </c>
    </row>
    <row r="284" spans="1:7" ht="15">
      <c r="A284" s="84" t="s">
        <v>1912</v>
      </c>
      <c r="B284" s="84">
        <v>4</v>
      </c>
      <c r="C284" s="122">
        <v>0.005661767359850949</v>
      </c>
      <c r="D284" s="84" t="s">
        <v>1418</v>
      </c>
      <c r="E284" s="84" t="b">
        <v>0</v>
      </c>
      <c r="F284" s="84" t="b">
        <v>0</v>
      </c>
      <c r="G284" s="84" t="b">
        <v>0</v>
      </c>
    </row>
    <row r="285" spans="1:7" ht="15">
      <c r="A285" s="84" t="s">
        <v>1916</v>
      </c>
      <c r="B285" s="84">
        <v>4</v>
      </c>
      <c r="C285" s="122">
        <v>0.005105247374958743</v>
      </c>
      <c r="D285" s="84" t="s">
        <v>1418</v>
      </c>
      <c r="E285" s="84" t="b">
        <v>0</v>
      </c>
      <c r="F285" s="84" t="b">
        <v>0</v>
      </c>
      <c r="G285" s="84" t="b">
        <v>0</v>
      </c>
    </row>
    <row r="286" spans="1:7" ht="15">
      <c r="A286" s="84" t="s">
        <v>1917</v>
      </c>
      <c r="B286" s="84">
        <v>4</v>
      </c>
      <c r="C286" s="122">
        <v>0.005105247374958743</v>
      </c>
      <c r="D286" s="84" t="s">
        <v>1418</v>
      </c>
      <c r="E286" s="84" t="b">
        <v>0</v>
      </c>
      <c r="F286" s="84" t="b">
        <v>0</v>
      </c>
      <c r="G286" s="84" t="b">
        <v>0</v>
      </c>
    </row>
    <row r="287" spans="1:7" ht="15">
      <c r="A287" s="84" t="s">
        <v>1924</v>
      </c>
      <c r="B287" s="84">
        <v>4</v>
      </c>
      <c r="C287" s="122">
        <v>0.005105247374958743</v>
      </c>
      <c r="D287" s="84" t="s">
        <v>1418</v>
      </c>
      <c r="E287" s="84" t="b">
        <v>0</v>
      </c>
      <c r="F287" s="84" t="b">
        <v>0</v>
      </c>
      <c r="G287" s="84" t="b">
        <v>0</v>
      </c>
    </row>
    <row r="288" spans="1:7" ht="15">
      <c r="A288" s="84" t="s">
        <v>1925</v>
      </c>
      <c r="B288" s="84">
        <v>4</v>
      </c>
      <c r="C288" s="122">
        <v>0.005105247374958743</v>
      </c>
      <c r="D288" s="84" t="s">
        <v>1418</v>
      </c>
      <c r="E288" s="84" t="b">
        <v>0</v>
      </c>
      <c r="F288" s="84" t="b">
        <v>0</v>
      </c>
      <c r="G288" s="84" t="b">
        <v>0</v>
      </c>
    </row>
    <row r="289" spans="1:7" ht="15">
      <c r="A289" s="84" t="s">
        <v>1926</v>
      </c>
      <c r="B289" s="84">
        <v>4</v>
      </c>
      <c r="C289" s="122">
        <v>0.005105247374958743</v>
      </c>
      <c r="D289" s="84" t="s">
        <v>1418</v>
      </c>
      <c r="E289" s="84" t="b">
        <v>0</v>
      </c>
      <c r="F289" s="84" t="b">
        <v>0</v>
      </c>
      <c r="G289" s="84" t="b">
        <v>0</v>
      </c>
    </row>
    <row r="290" spans="1:7" ht="15">
      <c r="A290" s="84" t="s">
        <v>1918</v>
      </c>
      <c r="B290" s="84">
        <v>4</v>
      </c>
      <c r="C290" s="122">
        <v>0.005105247374958743</v>
      </c>
      <c r="D290" s="84" t="s">
        <v>1418</v>
      </c>
      <c r="E290" s="84" t="b">
        <v>0</v>
      </c>
      <c r="F290" s="84" t="b">
        <v>0</v>
      </c>
      <c r="G290" s="84" t="b">
        <v>0</v>
      </c>
    </row>
    <row r="291" spans="1:7" ht="15">
      <c r="A291" s="84" t="s">
        <v>1913</v>
      </c>
      <c r="B291" s="84">
        <v>4</v>
      </c>
      <c r="C291" s="122">
        <v>0.005105247374958743</v>
      </c>
      <c r="D291" s="84" t="s">
        <v>1418</v>
      </c>
      <c r="E291" s="84" t="b">
        <v>0</v>
      </c>
      <c r="F291" s="84" t="b">
        <v>0</v>
      </c>
      <c r="G291" s="84" t="b">
        <v>0</v>
      </c>
    </row>
    <row r="292" spans="1:7" ht="15">
      <c r="A292" s="84" t="s">
        <v>1583</v>
      </c>
      <c r="B292" s="84">
        <v>4</v>
      </c>
      <c r="C292" s="122">
        <v>0.005105247374958743</v>
      </c>
      <c r="D292" s="84" t="s">
        <v>1418</v>
      </c>
      <c r="E292" s="84" t="b">
        <v>0</v>
      </c>
      <c r="F292" s="84" t="b">
        <v>0</v>
      </c>
      <c r="G292" s="84" t="b">
        <v>0</v>
      </c>
    </row>
    <row r="293" spans="1:7" ht="15">
      <c r="A293" s="84" t="s">
        <v>1910</v>
      </c>
      <c r="B293" s="84">
        <v>3</v>
      </c>
      <c r="C293" s="122">
        <v>0.004246325519888212</v>
      </c>
      <c r="D293" s="84" t="s">
        <v>1418</v>
      </c>
      <c r="E293" s="84" t="b">
        <v>0</v>
      </c>
      <c r="F293" s="84" t="b">
        <v>0</v>
      </c>
      <c r="G293" s="84" t="b">
        <v>0</v>
      </c>
    </row>
    <row r="294" spans="1:7" ht="15">
      <c r="A294" s="84" t="s">
        <v>1929</v>
      </c>
      <c r="B294" s="84">
        <v>3</v>
      </c>
      <c r="C294" s="122">
        <v>0.004246325519888212</v>
      </c>
      <c r="D294" s="84" t="s">
        <v>1418</v>
      </c>
      <c r="E294" s="84" t="b">
        <v>0</v>
      </c>
      <c r="F294" s="84" t="b">
        <v>0</v>
      </c>
      <c r="G294" s="84" t="b">
        <v>0</v>
      </c>
    </row>
    <row r="295" spans="1:7" ht="15">
      <c r="A295" s="84" t="s">
        <v>1902</v>
      </c>
      <c r="B295" s="84">
        <v>3</v>
      </c>
      <c r="C295" s="122">
        <v>0.004246325519888212</v>
      </c>
      <c r="D295" s="84" t="s">
        <v>1418</v>
      </c>
      <c r="E295" s="84" t="b">
        <v>0</v>
      </c>
      <c r="F295" s="84" t="b">
        <v>0</v>
      </c>
      <c r="G295" s="84" t="b">
        <v>0</v>
      </c>
    </row>
    <row r="296" spans="1:7" ht="15">
      <c r="A296" s="84" t="s">
        <v>1519</v>
      </c>
      <c r="B296" s="84">
        <v>3</v>
      </c>
      <c r="C296" s="122">
        <v>0.004246325519888212</v>
      </c>
      <c r="D296" s="84" t="s">
        <v>1418</v>
      </c>
      <c r="E296" s="84" t="b">
        <v>0</v>
      </c>
      <c r="F296" s="84" t="b">
        <v>0</v>
      </c>
      <c r="G296" s="84" t="b">
        <v>0</v>
      </c>
    </row>
    <row r="297" spans="1:7" ht="15">
      <c r="A297" s="84" t="s">
        <v>1572</v>
      </c>
      <c r="B297" s="84">
        <v>3</v>
      </c>
      <c r="C297" s="122">
        <v>0.004246325519888212</v>
      </c>
      <c r="D297" s="84" t="s">
        <v>1418</v>
      </c>
      <c r="E297" s="84" t="b">
        <v>0</v>
      </c>
      <c r="F297" s="84" t="b">
        <v>0</v>
      </c>
      <c r="G297" s="84" t="b">
        <v>0</v>
      </c>
    </row>
    <row r="298" spans="1:7" ht="15">
      <c r="A298" s="84" t="s">
        <v>1919</v>
      </c>
      <c r="B298" s="84">
        <v>3</v>
      </c>
      <c r="C298" s="122">
        <v>0.004246325519888212</v>
      </c>
      <c r="D298" s="84" t="s">
        <v>1418</v>
      </c>
      <c r="E298" s="84" t="b">
        <v>0</v>
      </c>
      <c r="F298" s="84" t="b">
        <v>0</v>
      </c>
      <c r="G298" s="84" t="b">
        <v>0</v>
      </c>
    </row>
    <row r="299" spans="1:7" ht="15">
      <c r="A299" s="84" t="s">
        <v>1944</v>
      </c>
      <c r="B299" s="84">
        <v>3</v>
      </c>
      <c r="C299" s="122">
        <v>0.0048346036681811335</v>
      </c>
      <c r="D299" s="84" t="s">
        <v>1418</v>
      </c>
      <c r="E299" s="84" t="b">
        <v>0</v>
      </c>
      <c r="F299" s="84" t="b">
        <v>0</v>
      </c>
      <c r="G299" s="84" t="b">
        <v>0</v>
      </c>
    </row>
    <row r="300" spans="1:7" ht="15">
      <c r="A300" s="84" t="s">
        <v>1946</v>
      </c>
      <c r="B300" s="84">
        <v>3</v>
      </c>
      <c r="C300" s="122">
        <v>0.004246325519888212</v>
      </c>
      <c r="D300" s="84" t="s">
        <v>1418</v>
      </c>
      <c r="E300" s="84" t="b">
        <v>0</v>
      </c>
      <c r="F300" s="84" t="b">
        <v>0</v>
      </c>
      <c r="G300" s="84" t="b">
        <v>0</v>
      </c>
    </row>
    <row r="301" spans="1:7" ht="15">
      <c r="A301" s="84" t="s">
        <v>1939</v>
      </c>
      <c r="B301" s="84">
        <v>3</v>
      </c>
      <c r="C301" s="122">
        <v>0.004246325519888212</v>
      </c>
      <c r="D301" s="84" t="s">
        <v>1418</v>
      </c>
      <c r="E301" s="84" t="b">
        <v>0</v>
      </c>
      <c r="F301" s="84" t="b">
        <v>0</v>
      </c>
      <c r="G301" s="84" t="b">
        <v>0</v>
      </c>
    </row>
    <row r="302" spans="1:7" ht="15">
      <c r="A302" s="84" t="s">
        <v>1930</v>
      </c>
      <c r="B302" s="84">
        <v>3</v>
      </c>
      <c r="C302" s="122">
        <v>0.004246325519888212</v>
      </c>
      <c r="D302" s="84" t="s">
        <v>1418</v>
      </c>
      <c r="E302" s="84" t="b">
        <v>0</v>
      </c>
      <c r="F302" s="84" t="b">
        <v>0</v>
      </c>
      <c r="G302" s="84" t="b">
        <v>0</v>
      </c>
    </row>
    <row r="303" spans="1:7" ht="15">
      <c r="A303" s="84" t="s">
        <v>1905</v>
      </c>
      <c r="B303" s="84">
        <v>3</v>
      </c>
      <c r="C303" s="122">
        <v>0.004246325519888212</v>
      </c>
      <c r="D303" s="84" t="s">
        <v>1418</v>
      </c>
      <c r="E303" s="84" t="b">
        <v>0</v>
      </c>
      <c r="F303" s="84" t="b">
        <v>0</v>
      </c>
      <c r="G303" s="84" t="b">
        <v>0</v>
      </c>
    </row>
    <row r="304" spans="1:7" ht="15">
      <c r="A304" s="84" t="s">
        <v>1564</v>
      </c>
      <c r="B304" s="84">
        <v>3</v>
      </c>
      <c r="C304" s="122">
        <v>0.004246325519888212</v>
      </c>
      <c r="D304" s="84" t="s">
        <v>1418</v>
      </c>
      <c r="E304" s="84" t="b">
        <v>1</v>
      </c>
      <c r="F304" s="84" t="b">
        <v>0</v>
      </c>
      <c r="G304" s="84" t="b">
        <v>0</v>
      </c>
    </row>
    <row r="305" spans="1:7" ht="15">
      <c r="A305" s="84" t="s">
        <v>1915</v>
      </c>
      <c r="B305" s="84">
        <v>3</v>
      </c>
      <c r="C305" s="122">
        <v>0.004246325519888212</v>
      </c>
      <c r="D305" s="84" t="s">
        <v>1418</v>
      </c>
      <c r="E305" s="84" t="b">
        <v>0</v>
      </c>
      <c r="F305" s="84" t="b">
        <v>0</v>
      </c>
      <c r="G305" s="84" t="b">
        <v>0</v>
      </c>
    </row>
    <row r="306" spans="1:7" ht="15">
      <c r="A306" s="84" t="s">
        <v>1932</v>
      </c>
      <c r="B306" s="84">
        <v>3</v>
      </c>
      <c r="C306" s="122">
        <v>0.004246325519888212</v>
      </c>
      <c r="D306" s="84" t="s">
        <v>1418</v>
      </c>
      <c r="E306" s="84" t="b">
        <v>0</v>
      </c>
      <c r="F306" s="84" t="b">
        <v>0</v>
      </c>
      <c r="G306" s="84" t="b">
        <v>0</v>
      </c>
    </row>
    <row r="307" spans="1:7" ht="15">
      <c r="A307" s="84" t="s">
        <v>1921</v>
      </c>
      <c r="B307" s="84">
        <v>3</v>
      </c>
      <c r="C307" s="122">
        <v>0.004246325519888212</v>
      </c>
      <c r="D307" s="84" t="s">
        <v>1418</v>
      </c>
      <c r="E307" s="84" t="b">
        <v>1</v>
      </c>
      <c r="F307" s="84" t="b">
        <v>0</v>
      </c>
      <c r="G307" s="84" t="b">
        <v>0</v>
      </c>
    </row>
    <row r="308" spans="1:7" ht="15">
      <c r="A308" s="84" t="s">
        <v>1597</v>
      </c>
      <c r="B308" s="84">
        <v>3</v>
      </c>
      <c r="C308" s="122">
        <v>0.004246325519888212</v>
      </c>
      <c r="D308" s="84" t="s">
        <v>1418</v>
      </c>
      <c r="E308" s="84" t="b">
        <v>1</v>
      </c>
      <c r="F308" s="84" t="b">
        <v>0</v>
      </c>
      <c r="G308" s="84" t="b">
        <v>0</v>
      </c>
    </row>
    <row r="309" spans="1:7" ht="15">
      <c r="A309" s="84" t="s">
        <v>1914</v>
      </c>
      <c r="B309" s="84">
        <v>3</v>
      </c>
      <c r="C309" s="122">
        <v>0.004246325519888212</v>
      </c>
      <c r="D309" s="84" t="s">
        <v>1418</v>
      </c>
      <c r="E309" s="84" t="b">
        <v>1</v>
      </c>
      <c r="F309" s="84" t="b">
        <v>0</v>
      </c>
      <c r="G309" s="84" t="b">
        <v>0</v>
      </c>
    </row>
    <row r="310" spans="1:7" ht="15">
      <c r="A310" s="84" t="s">
        <v>1908</v>
      </c>
      <c r="B310" s="84">
        <v>3</v>
      </c>
      <c r="C310" s="122">
        <v>0.004246325519888212</v>
      </c>
      <c r="D310" s="84" t="s">
        <v>1418</v>
      </c>
      <c r="E310" s="84" t="b">
        <v>0</v>
      </c>
      <c r="F310" s="84" t="b">
        <v>0</v>
      </c>
      <c r="G310" s="84" t="b">
        <v>0</v>
      </c>
    </row>
    <row r="311" spans="1:7" ht="15">
      <c r="A311" s="84" t="s">
        <v>1927</v>
      </c>
      <c r="B311" s="84">
        <v>3</v>
      </c>
      <c r="C311" s="122">
        <v>0.0048346036681811335</v>
      </c>
      <c r="D311" s="84" t="s">
        <v>1418</v>
      </c>
      <c r="E311" s="84" t="b">
        <v>0</v>
      </c>
      <c r="F311" s="84" t="b">
        <v>0</v>
      </c>
      <c r="G311" s="84" t="b">
        <v>0</v>
      </c>
    </row>
    <row r="312" spans="1:7" ht="15">
      <c r="A312" s="84" t="s">
        <v>1907</v>
      </c>
      <c r="B312" s="84">
        <v>3</v>
      </c>
      <c r="C312" s="122">
        <v>0.004246325519888212</v>
      </c>
      <c r="D312" s="84" t="s">
        <v>1418</v>
      </c>
      <c r="E312" s="84" t="b">
        <v>0</v>
      </c>
      <c r="F312" s="84" t="b">
        <v>0</v>
      </c>
      <c r="G312" s="84" t="b">
        <v>0</v>
      </c>
    </row>
    <row r="313" spans="1:7" ht="15">
      <c r="A313" s="84" t="s">
        <v>1904</v>
      </c>
      <c r="B313" s="84">
        <v>3</v>
      </c>
      <c r="C313" s="122">
        <v>0.004246325519888212</v>
      </c>
      <c r="D313" s="84" t="s">
        <v>1418</v>
      </c>
      <c r="E313" s="84" t="b">
        <v>1</v>
      </c>
      <c r="F313" s="84" t="b">
        <v>0</v>
      </c>
      <c r="G313" s="84" t="b">
        <v>0</v>
      </c>
    </row>
    <row r="314" spans="1:7" ht="15">
      <c r="A314" s="84" t="s">
        <v>1579</v>
      </c>
      <c r="B314" s="84">
        <v>3</v>
      </c>
      <c r="C314" s="122">
        <v>0.004246325519888212</v>
      </c>
      <c r="D314" s="84" t="s">
        <v>1418</v>
      </c>
      <c r="E314" s="84" t="b">
        <v>0</v>
      </c>
      <c r="F314" s="84" t="b">
        <v>0</v>
      </c>
      <c r="G314" s="84" t="b">
        <v>0</v>
      </c>
    </row>
    <row r="315" spans="1:7" ht="15">
      <c r="A315" s="84" t="s">
        <v>1920</v>
      </c>
      <c r="B315" s="84">
        <v>3</v>
      </c>
      <c r="C315" s="122">
        <v>0.004246325519888212</v>
      </c>
      <c r="D315" s="84" t="s">
        <v>1418</v>
      </c>
      <c r="E315" s="84" t="b">
        <v>0</v>
      </c>
      <c r="F315" s="84" t="b">
        <v>0</v>
      </c>
      <c r="G315" s="84" t="b">
        <v>0</v>
      </c>
    </row>
    <row r="316" spans="1:7" ht="15">
      <c r="A316" s="84" t="s">
        <v>1940</v>
      </c>
      <c r="B316" s="84">
        <v>3</v>
      </c>
      <c r="C316" s="122">
        <v>0.0048346036681811335</v>
      </c>
      <c r="D316" s="84" t="s">
        <v>1418</v>
      </c>
      <c r="E316" s="84" t="b">
        <v>0</v>
      </c>
      <c r="F316" s="84" t="b">
        <v>0</v>
      </c>
      <c r="G316" s="84" t="b">
        <v>0</v>
      </c>
    </row>
    <row r="317" spans="1:7" ht="15">
      <c r="A317" s="84" t="s">
        <v>1941</v>
      </c>
      <c r="B317" s="84">
        <v>3</v>
      </c>
      <c r="C317" s="122">
        <v>0.0048346036681811335</v>
      </c>
      <c r="D317" s="84" t="s">
        <v>1418</v>
      </c>
      <c r="E317" s="84" t="b">
        <v>0</v>
      </c>
      <c r="F317" s="84" t="b">
        <v>0</v>
      </c>
      <c r="G317" s="84" t="b">
        <v>0</v>
      </c>
    </row>
    <row r="318" spans="1:7" ht="15">
      <c r="A318" s="84" t="s">
        <v>1943</v>
      </c>
      <c r="B318" s="84">
        <v>3</v>
      </c>
      <c r="C318" s="122">
        <v>0.004246325519888212</v>
      </c>
      <c r="D318" s="84" t="s">
        <v>1418</v>
      </c>
      <c r="E318" s="84" t="b">
        <v>0</v>
      </c>
      <c r="F318" s="84" t="b">
        <v>1</v>
      </c>
      <c r="G318" s="84" t="b">
        <v>0</v>
      </c>
    </row>
    <row r="319" spans="1:7" ht="15">
      <c r="A319" s="84" t="s">
        <v>225</v>
      </c>
      <c r="B319" s="84">
        <v>3</v>
      </c>
      <c r="C319" s="122">
        <v>0.004246325519888212</v>
      </c>
      <c r="D319" s="84" t="s">
        <v>1418</v>
      </c>
      <c r="E319" s="84" t="b">
        <v>0</v>
      </c>
      <c r="F319" s="84" t="b">
        <v>0</v>
      </c>
      <c r="G319" s="84" t="b">
        <v>0</v>
      </c>
    </row>
    <row r="320" spans="1:7" ht="15">
      <c r="A320" s="84" t="s">
        <v>1922</v>
      </c>
      <c r="B320" s="84">
        <v>3</v>
      </c>
      <c r="C320" s="122">
        <v>0.0048346036681811335</v>
      </c>
      <c r="D320" s="84" t="s">
        <v>1418</v>
      </c>
      <c r="E320" s="84" t="b">
        <v>0</v>
      </c>
      <c r="F320" s="84" t="b">
        <v>0</v>
      </c>
      <c r="G320" s="84" t="b">
        <v>0</v>
      </c>
    </row>
    <row r="321" spans="1:7" ht="15">
      <c r="A321" s="84" t="s">
        <v>1947</v>
      </c>
      <c r="B321" s="84">
        <v>2</v>
      </c>
      <c r="C321" s="122">
        <v>0.0032230691121207552</v>
      </c>
      <c r="D321" s="84" t="s">
        <v>1418</v>
      </c>
      <c r="E321" s="84" t="b">
        <v>0</v>
      </c>
      <c r="F321" s="84" t="b">
        <v>0</v>
      </c>
      <c r="G321" s="84" t="b">
        <v>0</v>
      </c>
    </row>
    <row r="322" spans="1:7" ht="15">
      <c r="A322" s="84" t="s">
        <v>1948</v>
      </c>
      <c r="B322" s="84">
        <v>2</v>
      </c>
      <c r="C322" s="122">
        <v>0.0032230691121207552</v>
      </c>
      <c r="D322" s="84" t="s">
        <v>1418</v>
      </c>
      <c r="E322" s="84" t="b">
        <v>0</v>
      </c>
      <c r="F322" s="84" t="b">
        <v>0</v>
      </c>
      <c r="G322" s="84" t="b">
        <v>0</v>
      </c>
    </row>
    <row r="323" spans="1:7" ht="15">
      <c r="A323" s="84" t="s">
        <v>1584</v>
      </c>
      <c r="B323" s="84">
        <v>2</v>
      </c>
      <c r="C323" s="122">
        <v>0.0032230691121207552</v>
      </c>
      <c r="D323" s="84" t="s">
        <v>1418</v>
      </c>
      <c r="E323" s="84" t="b">
        <v>0</v>
      </c>
      <c r="F323" s="84" t="b">
        <v>0</v>
      </c>
      <c r="G323" s="84" t="b">
        <v>0</v>
      </c>
    </row>
    <row r="324" spans="1:7" ht="15">
      <c r="A324" s="84" t="s">
        <v>1949</v>
      </c>
      <c r="B324" s="84">
        <v>2</v>
      </c>
      <c r="C324" s="122">
        <v>0.0032230691121207552</v>
      </c>
      <c r="D324" s="84" t="s">
        <v>1418</v>
      </c>
      <c r="E324" s="84" t="b">
        <v>0</v>
      </c>
      <c r="F324" s="84" t="b">
        <v>0</v>
      </c>
      <c r="G324" s="84" t="b">
        <v>0</v>
      </c>
    </row>
    <row r="325" spans="1:7" ht="15">
      <c r="A325" s="84" t="s">
        <v>297</v>
      </c>
      <c r="B325" s="84">
        <v>2</v>
      </c>
      <c r="C325" s="122">
        <v>0.003893514536762139</v>
      </c>
      <c r="D325" s="84" t="s">
        <v>1418</v>
      </c>
      <c r="E325" s="84" t="b">
        <v>0</v>
      </c>
      <c r="F325" s="84" t="b">
        <v>0</v>
      </c>
      <c r="G325" s="84" t="b">
        <v>0</v>
      </c>
    </row>
    <row r="326" spans="1:7" ht="15">
      <c r="A326" s="84" t="s">
        <v>1954</v>
      </c>
      <c r="B326" s="84">
        <v>2</v>
      </c>
      <c r="C326" s="122">
        <v>0.003893514536762139</v>
      </c>
      <c r="D326" s="84" t="s">
        <v>1418</v>
      </c>
      <c r="E326" s="84" t="b">
        <v>0</v>
      </c>
      <c r="F326" s="84" t="b">
        <v>0</v>
      </c>
      <c r="G326" s="84" t="b">
        <v>0</v>
      </c>
    </row>
    <row r="327" spans="1:7" ht="15">
      <c r="A327" s="84" t="s">
        <v>1955</v>
      </c>
      <c r="B327" s="84">
        <v>2</v>
      </c>
      <c r="C327" s="122">
        <v>0.0032230691121207552</v>
      </c>
      <c r="D327" s="84" t="s">
        <v>1418</v>
      </c>
      <c r="E327" s="84" t="b">
        <v>0</v>
      </c>
      <c r="F327" s="84" t="b">
        <v>0</v>
      </c>
      <c r="G327" s="84" t="b">
        <v>0</v>
      </c>
    </row>
    <row r="328" spans="1:7" ht="15">
      <c r="A328" s="84" t="s">
        <v>1956</v>
      </c>
      <c r="B328" s="84">
        <v>2</v>
      </c>
      <c r="C328" s="122">
        <v>0.0032230691121207552</v>
      </c>
      <c r="D328" s="84" t="s">
        <v>1418</v>
      </c>
      <c r="E328" s="84" t="b">
        <v>0</v>
      </c>
      <c r="F328" s="84" t="b">
        <v>0</v>
      </c>
      <c r="G328" s="84" t="b">
        <v>0</v>
      </c>
    </row>
    <row r="329" spans="1:7" ht="15">
      <c r="A329" s="84" t="s">
        <v>1906</v>
      </c>
      <c r="B329" s="84">
        <v>2</v>
      </c>
      <c r="C329" s="122">
        <v>0.0032230691121207552</v>
      </c>
      <c r="D329" s="84" t="s">
        <v>1418</v>
      </c>
      <c r="E329" s="84" t="b">
        <v>1</v>
      </c>
      <c r="F329" s="84" t="b">
        <v>0</v>
      </c>
      <c r="G329" s="84" t="b">
        <v>0</v>
      </c>
    </row>
    <row r="330" spans="1:7" ht="15">
      <c r="A330" s="84" t="s">
        <v>2000</v>
      </c>
      <c r="B330" s="84">
        <v>2</v>
      </c>
      <c r="C330" s="122">
        <v>0.0032230691121207552</v>
      </c>
      <c r="D330" s="84" t="s">
        <v>1418</v>
      </c>
      <c r="E330" s="84" t="b">
        <v>0</v>
      </c>
      <c r="F330" s="84" t="b">
        <v>0</v>
      </c>
      <c r="G330" s="84" t="b">
        <v>0</v>
      </c>
    </row>
    <row r="331" spans="1:7" ht="15">
      <c r="A331" s="84" t="s">
        <v>1984</v>
      </c>
      <c r="B331" s="84">
        <v>2</v>
      </c>
      <c r="C331" s="122">
        <v>0.0032230691121207552</v>
      </c>
      <c r="D331" s="84" t="s">
        <v>1418</v>
      </c>
      <c r="E331" s="84" t="b">
        <v>0</v>
      </c>
      <c r="F331" s="84" t="b">
        <v>0</v>
      </c>
      <c r="G331" s="84" t="b">
        <v>0</v>
      </c>
    </row>
    <row r="332" spans="1:7" ht="15">
      <c r="A332" s="84" t="s">
        <v>2007</v>
      </c>
      <c r="B332" s="84">
        <v>2</v>
      </c>
      <c r="C332" s="122">
        <v>0.0032230691121207552</v>
      </c>
      <c r="D332" s="84" t="s">
        <v>1418</v>
      </c>
      <c r="E332" s="84" t="b">
        <v>0</v>
      </c>
      <c r="F332" s="84" t="b">
        <v>0</v>
      </c>
      <c r="G332" s="84" t="b">
        <v>0</v>
      </c>
    </row>
    <row r="333" spans="1:7" ht="15">
      <c r="A333" s="84" t="s">
        <v>1931</v>
      </c>
      <c r="B333" s="84">
        <v>2</v>
      </c>
      <c r="C333" s="122">
        <v>0.0032230691121207552</v>
      </c>
      <c r="D333" s="84" t="s">
        <v>1418</v>
      </c>
      <c r="E333" s="84" t="b">
        <v>0</v>
      </c>
      <c r="F333" s="84" t="b">
        <v>1</v>
      </c>
      <c r="G333" s="84" t="b">
        <v>0</v>
      </c>
    </row>
    <row r="334" spans="1:7" ht="15">
      <c r="A334" s="84" t="s">
        <v>2036</v>
      </c>
      <c r="B334" s="84">
        <v>2</v>
      </c>
      <c r="C334" s="122">
        <v>0.0032230691121207552</v>
      </c>
      <c r="D334" s="84" t="s">
        <v>1418</v>
      </c>
      <c r="E334" s="84" t="b">
        <v>0</v>
      </c>
      <c r="F334" s="84" t="b">
        <v>0</v>
      </c>
      <c r="G334" s="84" t="b">
        <v>0</v>
      </c>
    </row>
    <row r="335" spans="1:7" ht="15">
      <c r="A335" s="84" t="s">
        <v>1965</v>
      </c>
      <c r="B335" s="84">
        <v>2</v>
      </c>
      <c r="C335" s="122">
        <v>0.0032230691121207552</v>
      </c>
      <c r="D335" s="84" t="s">
        <v>1418</v>
      </c>
      <c r="E335" s="84" t="b">
        <v>0</v>
      </c>
      <c r="F335" s="84" t="b">
        <v>0</v>
      </c>
      <c r="G335" s="84" t="b">
        <v>0</v>
      </c>
    </row>
    <row r="336" spans="1:7" ht="15">
      <c r="A336" s="84" t="s">
        <v>2035</v>
      </c>
      <c r="B336" s="84">
        <v>2</v>
      </c>
      <c r="C336" s="122">
        <v>0.0032230691121207552</v>
      </c>
      <c r="D336" s="84" t="s">
        <v>1418</v>
      </c>
      <c r="E336" s="84" t="b">
        <v>0</v>
      </c>
      <c r="F336" s="84" t="b">
        <v>0</v>
      </c>
      <c r="G336" s="84" t="b">
        <v>0</v>
      </c>
    </row>
    <row r="337" spans="1:7" ht="15">
      <c r="A337" s="84" t="s">
        <v>2033</v>
      </c>
      <c r="B337" s="84">
        <v>2</v>
      </c>
      <c r="C337" s="122">
        <v>0.0032230691121207552</v>
      </c>
      <c r="D337" s="84" t="s">
        <v>1418</v>
      </c>
      <c r="E337" s="84" t="b">
        <v>0</v>
      </c>
      <c r="F337" s="84" t="b">
        <v>0</v>
      </c>
      <c r="G337" s="84" t="b">
        <v>0</v>
      </c>
    </row>
    <row r="338" spans="1:7" ht="15">
      <c r="A338" s="84" t="s">
        <v>1964</v>
      </c>
      <c r="B338" s="84">
        <v>2</v>
      </c>
      <c r="C338" s="122">
        <v>0.0032230691121207552</v>
      </c>
      <c r="D338" s="84" t="s">
        <v>1418</v>
      </c>
      <c r="E338" s="84" t="b">
        <v>1</v>
      </c>
      <c r="F338" s="84" t="b">
        <v>0</v>
      </c>
      <c r="G338" s="84" t="b">
        <v>0</v>
      </c>
    </row>
    <row r="339" spans="1:7" ht="15">
      <c r="A339" s="84" t="s">
        <v>1942</v>
      </c>
      <c r="B339" s="84">
        <v>2</v>
      </c>
      <c r="C339" s="122">
        <v>0.0032230691121207552</v>
      </c>
      <c r="D339" s="84" t="s">
        <v>1418</v>
      </c>
      <c r="E339" s="84" t="b">
        <v>0</v>
      </c>
      <c r="F339" s="84" t="b">
        <v>0</v>
      </c>
      <c r="G339" s="84" t="b">
        <v>0</v>
      </c>
    </row>
    <row r="340" spans="1:7" ht="15">
      <c r="A340" s="84" t="s">
        <v>2034</v>
      </c>
      <c r="B340" s="84">
        <v>2</v>
      </c>
      <c r="C340" s="122">
        <v>0.003893514536762139</v>
      </c>
      <c r="D340" s="84" t="s">
        <v>1418</v>
      </c>
      <c r="E340" s="84" t="b">
        <v>0</v>
      </c>
      <c r="F340" s="84" t="b">
        <v>0</v>
      </c>
      <c r="G340" s="84" t="b">
        <v>0</v>
      </c>
    </row>
    <row r="341" spans="1:7" ht="15">
      <c r="A341" s="84" t="s">
        <v>1959</v>
      </c>
      <c r="B341" s="84">
        <v>2</v>
      </c>
      <c r="C341" s="122">
        <v>0.0032230691121207552</v>
      </c>
      <c r="D341" s="84" t="s">
        <v>1418</v>
      </c>
      <c r="E341" s="84" t="b">
        <v>0</v>
      </c>
      <c r="F341" s="84" t="b">
        <v>0</v>
      </c>
      <c r="G341" s="84" t="b">
        <v>0</v>
      </c>
    </row>
    <row r="342" spans="1:7" ht="15">
      <c r="A342" s="84" t="s">
        <v>2028</v>
      </c>
      <c r="B342" s="84">
        <v>2</v>
      </c>
      <c r="C342" s="122">
        <v>0.0032230691121207552</v>
      </c>
      <c r="D342" s="84" t="s">
        <v>1418</v>
      </c>
      <c r="E342" s="84" t="b">
        <v>0</v>
      </c>
      <c r="F342" s="84" t="b">
        <v>0</v>
      </c>
      <c r="G342" s="84" t="b">
        <v>0</v>
      </c>
    </row>
    <row r="343" spans="1:7" ht="15">
      <c r="A343" s="84" t="s">
        <v>2029</v>
      </c>
      <c r="B343" s="84">
        <v>2</v>
      </c>
      <c r="C343" s="122">
        <v>0.0032230691121207552</v>
      </c>
      <c r="D343" s="84" t="s">
        <v>1418</v>
      </c>
      <c r="E343" s="84" t="b">
        <v>0</v>
      </c>
      <c r="F343" s="84" t="b">
        <v>0</v>
      </c>
      <c r="G343" s="84" t="b">
        <v>0</v>
      </c>
    </row>
    <row r="344" spans="1:7" ht="15">
      <c r="A344" s="84" t="s">
        <v>1563</v>
      </c>
      <c r="B344" s="84">
        <v>2</v>
      </c>
      <c r="C344" s="122">
        <v>0.0032230691121207552</v>
      </c>
      <c r="D344" s="84" t="s">
        <v>1418</v>
      </c>
      <c r="E344" s="84" t="b">
        <v>0</v>
      </c>
      <c r="F344" s="84" t="b">
        <v>0</v>
      </c>
      <c r="G344" s="84" t="b">
        <v>0</v>
      </c>
    </row>
    <row r="345" spans="1:7" ht="15">
      <c r="A345" s="84" t="s">
        <v>2032</v>
      </c>
      <c r="B345" s="84">
        <v>2</v>
      </c>
      <c r="C345" s="122">
        <v>0.0032230691121207552</v>
      </c>
      <c r="D345" s="84" t="s">
        <v>1418</v>
      </c>
      <c r="E345" s="84" t="b">
        <v>0</v>
      </c>
      <c r="F345" s="84" t="b">
        <v>0</v>
      </c>
      <c r="G345" s="84" t="b">
        <v>0</v>
      </c>
    </row>
    <row r="346" spans="1:7" ht="15">
      <c r="A346" s="84" t="s">
        <v>2027</v>
      </c>
      <c r="B346" s="84">
        <v>2</v>
      </c>
      <c r="C346" s="122">
        <v>0.0032230691121207552</v>
      </c>
      <c r="D346" s="84" t="s">
        <v>1418</v>
      </c>
      <c r="E346" s="84" t="b">
        <v>0</v>
      </c>
      <c r="F346" s="84" t="b">
        <v>0</v>
      </c>
      <c r="G346" s="84" t="b">
        <v>0</v>
      </c>
    </row>
    <row r="347" spans="1:7" ht="15">
      <c r="A347" s="84" t="s">
        <v>2030</v>
      </c>
      <c r="B347" s="84">
        <v>2</v>
      </c>
      <c r="C347" s="122">
        <v>0.003893514536762139</v>
      </c>
      <c r="D347" s="84" t="s">
        <v>1418</v>
      </c>
      <c r="E347" s="84" t="b">
        <v>0</v>
      </c>
      <c r="F347" s="84" t="b">
        <v>0</v>
      </c>
      <c r="G347" s="84" t="b">
        <v>0</v>
      </c>
    </row>
    <row r="348" spans="1:7" ht="15">
      <c r="A348" s="84" t="s">
        <v>2031</v>
      </c>
      <c r="B348" s="84">
        <v>2</v>
      </c>
      <c r="C348" s="122">
        <v>0.003893514536762139</v>
      </c>
      <c r="D348" s="84" t="s">
        <v>1418</v>
      </c>
      <c r="E348" s="84" t="b">
        <v>0</v>
      </c>
      <c r="F348" s="84" t="b">
        <v>1</v>
      </c>
      <c r="G348" s="84" t="b">
        <v>0</v>
      </c>
    </row>
    <row r="349" spans="1:7" ht="15">
      <c r="A349" s="84" t="s">
        <v>2026</v>
      </c>
      <c r="B349" s="84">
        <v>2</v>
      </c>
      <c r="C349" s="122">
        <v>0.0032230691121207552</v>
      </c>
      <c r="D349" s="84" t="s">
        <v>1418</v>
      </c>
      <c r="E349" s="84" t="b">
        <v>0</v>
      </c>
      <c r="F349" s="84" t="b">
        <v>0</v>
      </c>
      <c r="G349" s="84" t="b">
        <v>0</v>
      </c>
    </row>
    <row r="350" spans="1:7" ht="15">
      <c r="A350" s="84" t="s">
        <v>1999</v>
      </c>
      <c r="B350" s="84">
        <v>2</v>
      </c>
      <c r="C350" s="122">
        <v>0.0032230691121207552</v>
      </c>
      <c r="D350" s="84" t="s">
        <v>1418</v>
      </c>
      <c r="E350" s="84" t="b">
        <v>1</v>
      </c>
      <c r="F350" s="84" t="b">
        <v>0</v>
      </c>
      <c r="G350" s="84" t="b">
        <v>0</v>
      </c>
    </row>
    <row r="351" spans="1:7" ht="15">
      <c r="A351" s="84" t="s">
        <v>1970</v>
      </c>
      <c r="B351" s="84">
        <v>2</v>
      </c>
      <c r="C351" s="122">
        <v>0.0032230691121207552</v>
      </c>
      <c r="D351" s="84" t="s">
        <v>1418</v>
      </c>
      <c r="E351" s="84" t="b">
        <v>0</v>
      </c>
      <c r="F351" s="84" t="b">
        <v>0</v>
      </c>
      <c r="G351" s="84" t="b">
        <v>0</v>
      </c>
    </row>
    <row r="352" spans="1:7" ht="15">
      <c r="A352" s="84" t="s">
        <v>1971</v>
      </c>
      <c r="B352" s="84">
        <v>2</v>
      </c>
      <c r="C352" s="122">
        <v>0.0032230691121207552</v>
      </c>
      <c r="D352" s="84" t="s">
        <v>1418</v>
      </c>
      <c r="E352" s="84" t="b">
        <v>0</v>
      </c>
      <c r="F352" s="84" t="b">
        <v>0</v>
      </c>
      <c r="G352" s="84" t="b">
        <v>0</v>
      </c>
    </row>
    <row r="353" spans="1:7" ht="15">
      <c r="A353" s="84" t="s">
        <v>1972</v>
      </c>
      <c r="B353" s="84">
        <v>2</v>
      </c>
      <c r="C353" s="122">
        <v>0.0032230691121207552</v>
      </c>
      <c r="D353" s="84" t="s">
        <v>1418</v>
      </c>
      <c r="E353" s="84" t="b">
        <v>0</v>
      </c>
      <c r="F353" s="84" t="b">
        <v>0</v>
      </c>
      <c r="G353" s="84" t="b">
        <v>0</v>
      </c>
    </row>
    <row r="354" spans="1:7" ht="15">
      <c r="A354" s="84" t="s">
        <v>1973</v>
      </c>
      <c r="B354" s="84">
        <v>2</v>
      </c>
      <c r="C354" s="122">
        <v>0.0032230691121207552</v>
      </c>
      <c r="D354" s="84" t="s">
        <v>1418</v>
      </c>
      <c r="E354" s="84" t="b">
        <v>0</v>
      </c>
      <c r="F354" s="84" t="b">
        <v>0</v>
      </c>
      <c r="G354" s="84" t="b">
        <v>0</v>
      </c>
    </row>
    <row r="355" spans="1:7" ht="15">
      <c r="A355" s="84" t="s">
        <v>1974</v>
      </c>
      <c r="B355" s="84">
        <v>2</v>
      </c>
      <c r="C355" s="122">
        <v>0.0032230691121207552</v>
      </c>
      <c r="D355" s="84" t="s">
        <v>1418</v>
      </c>
      <c r="E355" s="84" t="b">
        <v>0</v>
      </c>
      <c r="F355" s="84" t="b">
        <v>0</v>
      </c>
      <c r="G355" s="84" t="b">
        <v>0</v>
      </c>
    </row>
    <row r="356" spans="1:7" ht="15">
      <c r="A356" s="84" t="s">
        <v>1975</v>
      </c>
      <c r="B356" s="84">
        <v>2</v>
      </c>
      <c r="C356" s="122">
        <v>0.0032230691121207552</v>
      </c>
      <c r="D356" s="84" t="s">
        <v>1418</v>
      </c>
      <c r="E356" s="84" t="b">
        <v>0</v>
      </c>
      <c r="F356" s="84" t="b">
        <v>0</v>
      </c>
      <c r="G356" s="84" t="b">
        <v>0</v>
      </c>
    </row>
    <row r="357" spans="1:7" ht="15">
      <c r="A357" s="84" t="s">
        <v>1577</v>
      </c>
      <c r="B357" s="84">
        <v>2</v>
      </c>
      <c r="C357" s="122">
        <v>0.0032230691121207552</v>
      </c>
      <c r="D357" s="84" t="s">
        <v>1418</v>
      </c>
      <c r="E357" s="84" t="b">
        <v>0</v>
      </c>
      <c r="F357" s="84" t="b">
        <v>0</v>
      </c>
      <c r="G357" s="84" t="b">
        <v>0</v>
      </c>
    </row>
    <row r="358" spans="1:7" ht="15">
      <c r="A358" s="84" t="s">
        <v>1976</v>
      </c>
      <c r="B358" s="84">
        <v>2</v>
      </c>
      <c r="C358" s="122">
        <v>0.0032230691121207552</v>
      </c>
      <c r="D358" s="84" t="s">
        <v>1418</v>
      </c>
      <c r="E358" s="84" t="b">
        <v>0</v>
      </c>
      <c r="F358" s="84" t="b">
        <v>0</v>
      </c>
      <c r="G358" s="84" t="b">
        <v>0</v>
      </c>
    </row>
    <row r="359" spans="1:7" ht="15">
      <c r="A359" s="84" t="s">
        <v>1977</v>
      </c>
      <c r="B359" s="84">
        <v>2</v>
      </c>
      <c r="C359" s="122">
        <v>0.0032230691121207552</v>
      </c>
      <c r="D359" s="84" t="s">
        <v>1418</v>
      </c>
      <c r="E359" s="84" t="b">
        <v>0</v>
      </c>
      <c r="F359" s="84" t="b">
        <v>0</v>
      </c>
      <c r="G359" s="84" t="b">
        <v>0</v>
      </c>
    </row>
    <row r="360" spans="1:7" ht="15">
      <c r="A360" s="84" t="s">
        <v>1978</v>
      </c>
      <c r="B360" s="84">
        <v>2</v>
      </c>
      <c r="C360" s="122">
        <v>0.0032230691121207552</v>
      </c>
      <c r="D360" s="84" t="s">
        <v>1418</v>
      </c>
      <c r="E360" s="84" t="b">
        <v>0</v>
      </c>
      <c r="F360" s="84" t="b">
        <v>0</v>
      </c>
      <c r="G360" s="84" t="b">
        <v>0</v>
      </c>
    </row>
    <row r="361" spans="1:7" ht="15">
      <c r="A361" s="84" t="s">
        <v>1979</v>
      </c>
      <c r="B361" s="84">
        <v>2</v>
      </c>
      <c r="C361" s="122">
        <v>0.0032230691121207552</v>
      </c>
      <c r="D361" s="84" t="s">
        <v>1418</v>
      </c>
      <c r="E361" s="84" t="b">
        <v>0</v>
      </c>
      <c r="F361" s="84" t="b">
        <v>0</v>
      </c>
      <c r="G361" s="84" t="b">
        <v>0</v>
      </c>
    </row>
    <row r="362" spans="1:7" ht="15">
      <c r="A362" s="84" t="s">
        <v>285</v>
      </c>
      <c r="B362" s="84">
        <v>2</v>
      </c>
      <c r="C362" s="122">
        <v>0.0032230691121207552</v>
      </c>
      <c r="D362" s="84" t="s">
        <v>1418</v>
      </c>
      <c r="E362" s="84" t="b">
        <v>0</v>
      </c>
      <c r="F362" s="84" t="b">
        <v>0</v>
      </c>
      <c r="G362" s="84" t="b">
        <v>0</v>
      </c>
    </row>
    <row r="363" spans="1:7" ht="15">
      <c r="A363" s="84" t="s">
        <v>1962</v>
      </c>
      <c r="B363" s="84">
        <v>2</v>
      </c>
      <c r="C363" s="122">
        <v>0.003893514536762139</v>
      </c>
      <c r="D363" s="84" t="s">
        <v>1418</v>
      </c>
      <c r="E363" s="84" t="b">
        <v>0</v>
      </c>
      <c r="F363" s="84" t="b">
        <v>0</v>
      </c>
      <c r="G363" s="84" t="b">
        <v>0</v>
      </c>
    </row>
    <row r="364" spans="1:7" ht="15">
      <c r="A364" s="84" t="s">
        <v>1963</v>
      </c>
      <c r="B364" s="84">
        <v>2</v>
      </c>
      <c r="C364" s="122">
        <v>0.0032230691121207552</v>
      </c>
      <c r="D364" s="84" t="s">
        <v>1418</v>
      </c>
      <c r="E364" s="84" t="b">
        <v>0</v>
      </c>
      <c r="F364" s="84" t="b">
        <v>0</v>
      </c>
      <c r="G364" s="84" t="b">
        <v>0</v>
      </c>
    </row>
    <row r="365" spans="1:7" ht="15">
      <c r="A365" s="84" t="s">
        <v>1960</v>
      </c>
      <c r="B365" s="84">
        <v>2</v>
      </c>
      <c r="C365" s="122">
        <v>0.0032230691121207552</v>
      </c>
      <c r="D365" s="84" t="s">
        <v>1418</v>
      </c>
      <c r="E365" s="84" t="b">
        <v>0</v>
      </c>
      <c r="F365" s="84" t="b">
        <v>0</v>
      </c>
      <c r="G365" s="84" t="b">
        <v>0</v>
      </c>
    </row>
    <row r="366" spans="1:7" ht="15">
      <c r="A366" s="84" t="s">
        <v>296</v>
      </c>
      <c r="B366" s="84">
        <v>2</v>
      </c>
      <c r="C366" s="122">
        <v>0.003893514536762139</v>
      </c>
      <c r="D366" s="84" t="s">
        <v>1418</v>
      </c>
      <c r="E366" s="84" t="b">
        <v>0</v>
      </c>
      <c r="F366" s="84" t="b">
        <v>0</v>
      </c>
      <c r="G366" s="84" t="b">
        <v>0</v>
      </c>
    </row>
    <row r="367" spans="1:7" ht="15">
      <c r="A367" s="84" t="s">
        <v>1957</v>
      </c>
      <c r="B367" s="84">
        <v>2</v>
      </c>
      <c r="C367" s="122">
        <v>0.0032230691121207552</v>
      </c>
      <c r="D367" s="84" t="s">
        <v>1418</v>
      </c>
      <c r="E367" s="84" t="b">
        <v>0</v>
      </c>
      <c r="F367" s="84" t="b">
        <v>0</v>
      </c>
      <c r="G367" s="84" t="b">
        <v>0</v>
      </c>
    </row>
    <row r="368" spans="1:7" ht="15">
      <c r="A368" s="84" t="s">
        <v>1953</v>
      </c>
      <c r="B368" s="84">
        <v>2</v>
      </c>
      <c r="C368" s="122">
        <v>0.0032230691121207552</v>
      </c>
      <c r="D368" s="84" t="s">
        <v>1418</v>
      </c>
      <c r="E368" s="84" t="b">
        <v>0</v>
      </c>
      <c r="F368" s="84" t="b">
        <v>0</v>
      </c>
      <c r="G368" s="84" t="b">
        <v>0</v>
      </c>
    </row>
    <row r="369" spans="1:7" ht="15">
      <c r="A369" s="84" t="s">
        <v>1928</v>
      </c>
      <c r="B369" s="84">
        <v>2</v>
      </c>
      <c r="C369" s="122">
        <v>0.0032230691121207552</v>
      </c>
      <c r="D369" s="84" t="s">
        <v>1418</v>
      </c>
      <c r="E369" s="84" t="b">
        <v>0</v>
      </c>
      <c r="F369" s="84" t="b">
        <v>0</v>
      </c>
      <c r="G369" s="84" t="b">
        <v>0</v>
      </c>
    </row>
    <row r="370" spans="1:7" ht="15">
      <c r="A370" s="84" t="s">
        <v>1952</v>
      </c>
      <c r="B370" s="84">
        <v>2</v>
      </c>
      <c r="C370" s="122">
        <v>0.0032230691121207552</v>
      </c>
      <c r="D370" s="84" t="s">
        <v>1418</v>
      </c>
      <c r="E370" s="84" t="b">
        <v>0</v>
      </c>
      <c r="F370" s="84" t="b">
        <v>0</v>
      </c>
      <c r="G370" s="84" t="b">
        <v>0</v>
      </c>
    </row>
    <row r="371" spans="1:7" ht="15">
      <c r="A371" s="84" t="s">
        <v>1950</v>
      </c>
      <c r="B371" s="84">
        <v>2</v>
      </c>
      <c r="C371" s="122">
        <v>0.003893514536762139</v>
      </c>
      <c r="D371" s="84" t="s">
        <v>1418</v>
      </c>
      <c r="E371" s="84" t="b">
        <v>0</v>
      </c>
      <c r="F371" s="84" t="b">
        <v>0</v>
      </c>
      <c r="G371" s="84" t="b">
        <v>0</v>
      </c>
    </row>
    <row r="372" spans="1:7" ht="15">
      <c r="A372" s="84" t="s">
        <v>1967</v>
      </c>
      <c r="B372" s="84">
        <v>2</v>
      </c>
      <c r="C372" s="122">
        <v>0.0032230691121207552</v>
      </c>
      <c r="D372" s="84" t="s">
        <v>1418</v>
      </c>
      <c r="E372" s="84" t="b">
        <v>0</v>
      </c>
      <c r="F372" s="84" t="b">
        <v>0</v>
      </c>
      <c r="G372" s="84" t="b">
        <v>0</v>
      </c>
    </row>
    <row r="373" spans="1:7" ht="15">
      <c r="A373" s="84" t="s">
        <v>1986</v>
      </c>
      <c r="B373" s="84">
        <v>2</v>
      </c>
      <c r="C373" s="122">
        <v>0.0032230691121207552</v>
      </c>
      <c r="D373" s="84" t="s">
        <v>1418</v>
      </c>
      <c r="E373" s="84" t="b">
        <v>0</v>
      </c>
      <c r="F373" s="84" t="b">
        <v>0</v>
      </c>
      <c r="G373" s="84" t="b">
        <v>0</v>
      </c>
    </row>
    <row r="374" spans="1:7" ht="15">
      <c r="A374" s="84" t="s">
        <v>1987</v>
      </c>
      <c r="B374" s="84">
        <v>2</v>
      </c>
      <c r="C374" s="122">
        <v>0.0032230691121207552</v>
      </c>
      <c r="D374" s="84" t="s">
        <v>1418</v>
      </c>
      <c r="E374" s="84" t="b">
        <v>0</v>
      </c>
      <c r="F374" s="84" t="b">
        <v>0</v>
      </c>
      <c r="G374" s="84" t="b">
        <v>0</v>
      </c>
    </row>
    <row r="375" spans="1:7" ht="15">
      <c r="A375" s="84" t="s">
        <v>443</v>
      </c>
      <c r="B375" s="84">
        <v>2</v>
      </c>
      <c r="C375" s="122">
        <v>0.0032230691121207552</v>
      </c>
      <c r="D375" s="84" t="s">
        <v>1418</v>
      </c>
      <c r="E375" s="84" t="b">
        <v>0</v>
      </c>
      <c r="F375" s="84" t="b">
        <v>0</v>
      </c>
      <c r="G375" s="84" t="b">
        <v>0</v>
      </c>
    </row>
    <row r="376" spans="1:7" ht="15">
      <c r="A376" s="84" t="s">
        <v>1991</v>
      </c>
      <c r="B376" s="84">
        <v>2</v>
      </c>
      <c r="C376" s="122">
        <v>0.0032230691121207552</v>
      </c>
      <c r="D376" s="84" t="s">
        <v>1418</v>
      </c>
      <c r="E376" s="84" t="b">
        <v>0</v>
      </c>
      <c r="F376" s="84" t="b">
        <v>0</v>
      </c>
      <c r="G376" s="84" t="b">
        <v>0</v>
      </c>
    </row>
    <row r="377" spans="1:7" ht="15">
      <c r="A377" s="84" t="s">
        <v>231</v>
      </c>
      <c r="B377" s="84">
        <v>2</v>
      </c>
      <c r="C377" s="122">
        <v>0.0032230691121207552</v>
      </c>
      <c r="D377" s="84" t="s">
        <v>1418</v>
      </c>
      <c r="E377" s="84" t="b">
        <v>0</v>
      </c>
      <c r="F377" s="84" t="b">
        <v>0</v>
      </c>
      <c r="G377" s="84" t="b">
        <v>0</v>
      </c>
    </row>
    <row r="378" spans="1:7" ht="15">
      <c r="A378" s="84" t="s">
        <v>1992</v>
      </c>
      <c r="B378" s="84">
        <v>2</v>
      </c>
      <c r="C378" s="122">
        <v>0.0032230691121207552</v>
      </c>
      <c r="D378" s="84" t="s">
        <v>1418</v>
      </c>
      <c r="E378" s="84" t="b">
        <v>1</v>
      </c>
      <c r="F378" s="84" t="b">
        <v>0</v>
      </c>
      <c r="G378" s="84" t="b">
        <v>0</v>
      </c>
    </row>
    <row r="379" spans="1:7" ht="15">
      <c r="A379" s="84" t="s">
        <v>1993</v>
      </c>
      <c r="B379" s="84">
        <v>2</v>
      </c>
      <c r="C379" s="122">
        <v>0.0032230691121207552</v>
      </c>
      <c r="D379" s="84" t="s">
        <v>1418</v>
      </c>
      <c r="E379" s="84" t="b">
        <v>1</v>
      </c>
      <c r="F379" s="84" t="b">
        <v>0</v>
      </c>
      <c r="G379" s="84" t="b">
        <v>0</v>
      </c>
    </row>
    <row r="380" spans="1:7" ht="15">
      <c r="A380" s="84" t="s">
        <v>1994</v>
      </c>
      <c r="B380" s="84">
        <v>2</v>
      </c>
      <c r="C380" s="122">
        <v>0.0032230691121207552</v>
      </c>
      <c r="D380" s="84" t="s">
        <v>1418</v>
      </c>
      <c r="E380" s="84" t="b">
        <v>0</v>
      </c>
      <c r="F380" s="84" t="b">
        <v>0</v>
      </c>
      <c r="G380" s="84" t="b">
        <v>0</v>
      </c>
    </row>
    <row r="381" spans="1:7" ht="15">
      <c r="A381" s="84" t="s">
        <v>1995</v>
      </c>
      <c r="B381" s="84">
        <v>2</v>
      </c>
      <c r="C381" s="122">
        <v>0.0032230691121207552</v>
      </c>
      <c r="D381" s="84" t="s">
        <v>1418</v>
      </c>
      <c r="E381" s="84" t="b">
        <v>0</v>
      </c>
      <c r="F381" s="84" t="b">
        <v>0</v>
      </c>
      <c r="G381" s="84" t="b">
        <v>0</v>
      </c>
    </row>
    <row r="382" spans="1:7" ht="15">
      <c r="A382" s="84" t="s">
        <v>1996</v>
      </c>
      <c r="B382" s="84">
        <v>2</v>
      </c>
      <c r="C382" s="122">
        <v>0.0032230691121207552</v>
      </c>
      <c r="D382" s="84" t="s">
        <v>1418</v>
      </c>
      <c r="E382" s="84" t="b">
        <v>0</v>
      </c>
      <c r="F382" s="84" t="b">
        <v>0</v>
      </c>
      <c r="G382" s="84" t="b">
        <v>0</v>
      </c>
    </row>
    <row r="383" spans="1:7" ht="15">
      <c r="A383" s="84" t="s">
        <v>1997</v>
      </c>
      <c r="B383" s="84">
        <v>2</v>
      </c>
      <c r="C383" s="122">
        <v>0.0032230691121207552</v>
      </c>
      <c r="D383" s="84" t="s">
        <v>1418</v>
      </c>
      <c r="E383" s="84" t="b">
        <v>0</v>
      </c>
      <c r="F383" s="84" t="b">
        <v>0</v>
      </c>
      <c r="G383" s="84" t="b">
        <v>0</v>
      </c>
    </row>
    <row r="384" spans="1:7" ht="15">
      <c r="A384" s="84" t="s">
        <v>1998</v>
      </c>
      <c r="B384" s="84">
        <v>2</v>
      </c>
      <c r="C384" s="122">
        <v>0.0032230691121207552</v>
      </c>
      <c r="D384" s="84" t="s">
        <v>1418</v>
      </c>
      <c r="E384" s="84" t="b">
        <v>0</v>
      </c>
      <c r="F384" s="84" t="b">
        <v>0</v>
      </c>
      <c r="G384" s="84" t="b">
        <v>0</v>
      </c>
    </row>
    <row r="385" spans="1:7" ht="15">
      <c r="A385" s="84" t="s">
        <v>2001</v>
      </c>
      <c r="B385" s="84">
        <v>2</v>
      </c>
      <c r="C385" s="122">
        <v>0.0032230691121207552</v>
      </c>
      <c r="D385" s="84" t="s">
        <v>1418</v>
      </c>
      <c r="E385" s="84" t="b">
        <v>1</v>
      </c>
      <c r="F385" s="84" t="b">
        <v>0</v>
      </c>
      <c r="G385" s="84" t="b">
        <v>0</v>
      </c>
    </row>
    <row r="386" spans="1:7" ht="15">
      <c r="A386" s="84" t="s">
        <v>2012</v>
      </c>
      <c r="B386" s="84">
        <v>2</v>
      </c>
      <c r="C386" s="122">
        <v>0.0032230691121207552</v>
      </c>
      <c r="D386" s="84" t="s">
        <v>1418</v>
      </c>
      <c r="E386" s="84" t="b">
        <v>1</v>
      </c>
      <c r="F386" s="84" t="b">
        <v>0</v>
      </c>
      <c r="G386" s="84" t="b">
        <v>0</v>
      </c>
    </row>
    <row r="387" spans="1:7" ht="15">
      <c r="A387" s="84" t="s">
        <v>2013</v>
      </c>
      <c r="B387" s="84">
        <v>2</v>
      </c>
      <c r="C387" s="122">
        <v>0.0032230691121207552</v>
      </c>
      <c r="D387" s="84" t="s">
        <v>1418</v>
      </c>
      <c r="E387" s="84" t="b">
        <v>1</v>
      </c>
      <c r="F387" s="84" t="b">
        <v>0</v>
      </c>
      <c r="G387" s="84" t="b">
        <v>0</v>
      </c>
    </row>
    <row r="388" spans="1:7" ht="15">
      <c r="A388" s="84" t="s">
        <v>2014</v>
      </c>
      <c r="B388" s="84">
        <v>2</v>
      </c>
      <c r="C388" s="122">
        <v>0.0032230691121207552</v>
      </c>
      <c r="D388" s="84" t="s">
        <v>1418</v>
      </c>
      <c r="E388" s="84" t="b">
        <v>0</v>
      </c>
      <c r="F388" s="84" t="b">
        <v>0</v>
      </c>
      <c r="G388" s="84" t="b">
        <v>0</v>
      </c>
    </row>
    <row r="389" spans="1:7" ht="15">
      <c r="A389" s="84" t="s">
        <v>2015</v>
      </c>
      <c r="B389" s="84">
        <v>2</v>
      </c>
      <c r="C389" s="122">
        <v>0.0032230691121207552</v>
      </c>
      <c r="D389" s="84" t="s">
        <v>1418</v>
      </c>
      <c r="E389" s="84" t="b">
        <v>0</v>
      </c>
      <c r="F389" s="84" t="b">
        <v>0</v>
      </c>
      <c r="G389" s="84" t="b">
        <v>0</v>
      </c>
    </row>
    <row r="390" spans="1:7" ht="15">
      <c r="A390" s="84" t="s">
        <v>2016</v>
      </c>
      <c r="B390" s="84">
        <v>2</v>
      </c>
      <c r="C390" s="122">
        <v>0.0032230691121207552</v>
      </c>
      <c r="D390" s="84" t="s">
        <v>1418</v>
      </c>
      <c r="E390" s="84" t="b">
        <v>0</v>
      </c>
      <c r="F390" s="84" t="b">
        <v>0</v>
      </c>
      <c r="G390" s="84" t="b">
        <v>0</v>
      </c>
    </row>
    <row r="391" spans="1:7" ht="15">
      <c r="A391" s="84" t="s">
        <v>2017</v>
      </c>
      <c r="B391" s="84">
        <v>2</v>
      </c>
      <c r="C391" s="122">
        <v>0.0032230691121207552</v>
      </c>
      <c r="D391" s="84" t="s">
        <v>1418</v>
      </c>
      <c r="E391" s="84" t="b">
        <v>0</v>
      </c>
      <c r="F391" s="84" t="b">
        <v>0</v>
      </c>
      <c r="G391" s="84" t="b">
        <v>0</v>
      </c>
    </row>
    <row r="392" spans="1:7" ht="15">
      <c r="A392" s="84" t="s">
        <v>2011</v>
      </c>
      <c r="B392" s="84">
        <v>2</v>
      </c>
      <c r="C392" s="122">
        <v>0.0032230691121207552</v>
      </c>
      <c r="D392" s="84" t="s">
        <v>1418</v>
      </c>
      <c r="E392" s="84" t="b">
        <v>0</v>
      </c>
      <c r="F392" s="84" t="b">
        <v>0</v>
      </c>
      <c r="G392" s="84" t="b">
        <v>0</v>
      </c>
    </row>
    <row r="393" spans="1:7" ht="15">
      <c r="A393" s="84" t="s">
        <v>1546</v>
      </c>
      <c r="B393" s="84">
        <v>2</v>
      </c>
      <c r="C393" s="122">
        <v>0.0032230691121207552</v>
      </c>
      <c r="D393" s="84" t="s">
        <v>1418</v>
      </c>
      <c r="E393" s="84" t="b">
        <v>0</v>
      </c>
      <c r="F393" s="84" t="b">
        <v>0</v>
      </c>
      <c r="G393" s="84" t="b">
        <v>0</v>
      </c>
    </row>
    <row r="394" spans="1:7" ht="15">
      <c r="A394" s="84" t="s">
        <v>2025</v>
      </c>
      <c r="B394" s="84">
        <v>2</v>
      </c>
      <c r="C394" s="122">
        <v>0.003893514536762139</v>
      </c>
      <c r="D394" s="84" t="s">
        <v>1418</v>
      </c>
      <c r="E394" s="84" t="b">
        <v>0</v>
      </c>
      <c r="F394" s="84" t="b">
        <v>0</v>
      </c>
      <c r="G394" s="84" t="b">
        <v>0</v>
      </c>
    </row>
    <row r="395" spans="1:7" ht="15">
      <c r="A395" s="84" t="s">
        <v>266</v>
      </c>
      <c r="B395" s="84">
        <v>4</v>
      </c>
      <c r="C395" s="122">
        <v>0.006354754951347962</v>
      </c>
      <c r="D395" s="84" t="s">
        <v>1419</v>
      </c>
      <c r="E395" s="84" t="b">
        <v>0</v>
      </c>
      <c r="F395" s="84" t="b">
        <v>0</v>
      </c>
      <c r="G395" s="84" t="b">
        <v>0</v>
      </c>
    </row>
    <row r="396" spans="1:7" ht="15">
      <c r="A396" s="84" t="s">
        <v>279</v>
      </c>
      <c r="B396" s="84">
        <v>3</v>
      </c>
      <c r="C396" s="122">
        <v>0.010910594243427364</v>
      </c>
      <c r="D396" s="84" t="s">
        <v>1419</v>
      </c>
      <c r="E396" s="84" t="b">
        <v>0</v>
      </c>
      <c r="F396" s="84" t="b">
        <v>0</v>
      </c>
      <c r="G396" s="84" t="b">
        <v>0</v>
      </c>
    </row>
    <row r="397" spans="1:7" ht="15">
      <c r="A397" s="84" t="s">
        <v>1545</v>
      </c>
      <c r="B397" s="84">
        <v>2</v>
      </c>
      <c r="C397" s="122">
        <v>0.0130472133990832</v>
      </c>
      <c r="D397" s="84" t="s">
        <v>1419</v>
      </c>
      <c r="E397" s="84" t="b">
        <v>0</v>
      </c>
      <c r="F397" s="84" t="b">
        <v>0</v>
      </c>
      <c r="G397" s="84" t="b">
        <v>0</v>
      </c>
    </row>
    <row r="398" spans="1:7" ht="15">
      <c r="A398" s="84" t="s">
        <v>1546</v>
      </c>
      <c r="B398" s="84">
        <v>2</v>
      </c>
      <c r="C398" s="122">
        <v>0.0130472133990832</v>
      </c>
      <c r="D398" s="84" t="s">
        <v>1419</v>
      </c>
      <c r="E398" s="84" t="b">
        <v>0</v>
      </c>
      <c r="F398" s="84" t="b">
        <v>0</v>
      </c>
      <c r="G398" s="84" t="b">
        <v>0</v>
      </c>
    </row>
    <row r="399" spans="1:7" ht="15">
      <c r="A399" s="84" t="s">
        <v>1547</v>
      </c>
      <c r="B399" s="84">
        <v>2</v>
      </c>
      <c r="C399" s="122">
        <v>0.0130472133990832</v>
      </c>
      <c r="D399" s="84" t="s">
        <v>1419</v>
      </c>
      <c r="E399" s="84" t="b">
        <v>0</v>
      </c>
      <c r="F399" s="84" t="b">
        <v>0</v>
      </c>
      <c r="G399" s="84" t="b">
        <v>0</v>
      </c>
    </row>
    <row r="400" spans="1:7" ht="15">
      <c r="A400" s="84" t="s">
        <v>1548</v>
      </c>
      <c r="B400" s="84">
        <v>2</v>
      </c>
      <c r="C400" s="122">
        <v>0.0130472133990832</v>
      </c>
      <c r="D400" s="84" t="s">
        <v>1419</v>
      </c>
      <c r="E400" s="84" t="b">
        <v>0</v>
      </c>
      <c r="F400" s="84" t="b">
        <v>0</v>
      </c>
      <c r="G400" s="84" t="b">
        <v>0</v>
      </c>
    </row>
    <row r="401" spans="1:7" ht="15">
      <c r="A401" s="84" t="s">
        <v>1549</v>
      </c>
      <c r="B401" s="84">
        <v>2</v>
      </c>
      <c r="C401" s="122">
        <v>0.0130472133990832</v>
      </c>
      <c r="D401" s="84" t="s">
        <v>1419</v>
      </c>
      <c r="E401" s="84" t="b">
        <v>0</v>
      </c>
      <c r="F401" s="84" t="b">
        <v>0</v>
      </c>
      <c r="G401" s="84" t="b">
        <v>0</v>
      </c>
    </row>
    <row r="402" spans="1:7" ht="15">
      <c r="A402" s="84" t="s">
        <v>269</v>
      </c>
      <c r="B402" s="84">
        <v>2</v>
      </c>
      <c r="C402" s="122">
        <v>0.0130472133990832</v>
      </c>
      <c r="D402" s="84" t="s">
        <v>1419</v>
      </c>
      <c r="E402" s="84" t="b">
        <v>0</v>
      </c>
      <c r="F402" s="84" t="b">
        <v>0</v>
      </c>
      <c r="G402" s="84" t="b">
        <v>0</v>
      </c>
    </row>
    <row r="403" spans="1:7" ht="15">
      <c r="A403" s="84" t="s">
        <v>268</v>
      </c>
      <c r="B403" s="84">
        <v>2</v>
      </c>
      <c r="C403" s="122">
        <v>0.0130472133990832</v>
      </c>
      <c r="D403" s="84" t="s">
        <v>1419</v>
      </c>
      <c r="E403" s="84" t="b">
        <v>0</v>
      </c>
      <c r="F403" s="84" t="b">
        <v>0</v>
      </c>
      <c r="G403" s="84" t="b">
        <v>0</v>
      </c>
    </row>
    <row r="404" spans="1:7" ht="15">
      <c r="A404" s="84" t="s">
        <v>267</v>
      </c>
      <c r="B404" s="84">
        <v>2</v>
      </c>
      <c r="C404" s="122">
        <v>0.0130472133990832</v>
      </c>
      <c r="D404" s="84" t="s">
        <v>1419</v>
      </c>
      <c r="E404" s="84" t="b">
        <v>0</v>
      </c>
      <c r="F404" s="84" t="b">
        <v>0</v>
      </c>
      <c r="G404" s="84" t="b">
        <v>0</v>
      </c>
    </row>
    <row r="405" spans="1:7" ht="15">
      <c r="A405" s="84" t="s">
        <v>265</v>
      </c>
      <c r="B405" s="84">
        <v>2</v>
      </c>
      <c r="C405" s="122">
        <v>0.0130472133990832</v>
      </c>
      <c r="D405" s="84" t="s">
        <v>1419</v>
      </c>
      <c r="E405" s="84" t="b">
        <v>0</v>
      </c>
      <c r="F405" s="84" t="b">
        <v>0</v>
      </c>
      <c r="G405" s="84" t="b">
        <v>0</v>
      </c>
    </row>
    <row r="406" spans="1:7" ht="15">
      <c r="A406" s="84" t="s">
        <v>259</v>
      </c>
      <c r="B406" s="84">
        <v>2</v>
      </c>
      <c r="C406" s="122">
        <v>0.0130472133990832</v>
      </c>
      <c r="D406" s="84" t="s">
        <v>1419</v>
      </c>
      <c r="E406" s="84" t="b">
        <v>0</v>
      </c>
      <c r="F406" s="84" t="b">
        <v>0</v>
      </c>
      <c r="G406" s="84" t="b">
        <v>0</v>
      </c>
    </row>
    <row r="407" spans="1:7" ht="15">
      <c r="A407" s="84" t="s">
        <v>1538</v>
      </c>
      <c r="B407" s="84">
        <v>2</v>
      </c>
      <c r="C407" s="122">
        <v>0.0130472133990832</v>
      </c>
      <c r="D407" s="84" t="s">
        <v>1419</v>
      </c>
      <c r="E407" s="84" t="b">
        <v>1</v>
      </c>
      <c r="F407" s="84" t="b">
        <v>0</v>
      </c>
      <c r="G407" s="84" t="b">
        <v>0</v>
      </c>
    </row>
    <row r="408" spans="1:7" ht="15">
      <c r="A408" s="84" t="s">
        <v>259</v>
      </c>
      <c r="B408" s="84">
        <v>5</v>
      </c>
      <c r="C408" s="122">
        <v>0.009366556332749002</v>
      </c>
      <c r="D408" s="84" t="s">
        <v>1420</v>
      </c>
      <c r="E408" s="84" t="b">
        <v>0</v>
      </c>
      <c r="F408" s="84" t="b">
        <v>0</v>
      </c>
      <c r="G408" s="84" t="b">
        <v>0</v>
      </c>
    </row>
    <row r="409" spans="1:7" ht="15">
      <c r="A409" s="84" t="s">
        <v>1551</v>
      </c>
      <c r="B409" s="84">
        <v>5</v>
      </c>
      <c r="C409" s="122">
        <v>0.016012233811913894</v>
      </c>
      <c r="D409" s="84" t="s">
        <v>1420</v>
      </c>
      <c r="E409" s="84" t="b">
        <v>0</v>
      </c>
      <c r="F409" s="84" t="b">
        <v>0</v>
      </c>
      <c r="G409" s="84" t="b">
        <v>0</v>
      </c>
    </row>
    <row r="410" spans="1:7" ht="15">
      <c r="A410" s="84" t="s">
        <v>1552</v>
      </c>
      <c r="B410" s="84">
        <v>4</v>
      </c>
      <c r="C410" s="122">
        <v>0.020303032115730316</v>
      </c>
      <c r="D410" s="84" t="s">
        <v>1420</v>
      </c>
      <c r="E410" s="84" t="b">
        <v>1</v>
      </c>
      <c r="F410" s="84" t="b">
        <v>0</v>
      </c>
      <c r="G410" s="84" t="b">
        <v>0</v>
      </c>
    </row>
    <row r="411" spans="1:7" ht="15">
      <c r="A411" s="84" t="s">
        <v>1516</v>
      </c>
      <c r="B411" s="84">
        <v>3</v>
      </c>
      <c r="C411" s="122">
        <v>0.015227274086797736</v>
      </c>
      <c r="D411" s="84" t="s">
        <v>1420</v>
      </c>
      <c r="E411" s="84" t="b">
        <v>0</v>
      </c>
      <c r="F411" s="84" t="b">
        <v>0</v>
      </c>
      <c r="G411" s="84" t="b">
        <v>0</v>
      </c>
    </row>
    <row r="412" spans="1:7" ht="15">
      <c r="A412" s="84" t="s">
        <v>1519</v>
      </c>
      <c r="B412" s="84">
        <v>3</v>
      </c>
      <c r="C412" s="122">
        <v>0.015227274086797736</v>
      </c>
      <c r="D412" s="84" t="s">
        <v>1420</v>
      </c>
      <c r="E412" s="84" t="b">
        <v>0</v>
      </c>
      <c r="F412" s="84" t="b">
        <v>0</v>
      </c>
      <c r="G412" s="84" t="b">
        <v>0</v>
      </c>
    </row>
    <row r="413" spans="1:7" ht="15">
      <c r="A413" s="84" t="s">
        <v>450</v>
      </c>
      <c r="B413" s="84">
        <v>3</v>
      </c>
      <c r="C413" s="122">
        <v>0.009607340287148335</v>
      </c>
      <c r="D413" s="84" t="s">
        <v>1420</v>
      </c>
      <c r="E413" s="84" t="b">
        <v>0</v>
      </c>
      <c r="F413" s="84" t="b">
        <v>0</v>
      </c>
      <c r="G413" s="84" t="b">
        <v>0</v>
      </c>
    </row>
    <row r="414" spans="1:7" ht="15">
      <c r="A414" s="84" t="s">
        <v>1553</v>
      </c>
      <c r="B414" s="84">
        <v>3</v>
      </c>
      <c r="C414" s="122">
        <v>0.009607340287148335</v>
      </c>
      <c r="D414" s="84" t="s">
        <v>1420</v>
      </c>
      <c r="E414" s="84" t="b">
        <v>0</v>
      </c>
      <c r="F414" s="84" t="b">
        <v>0</v>
      </c>
      <c r="G414" s="84" t="b">
        <v>0</v>
      </c>
    </row>
    <row r="415" spans="1:7" ht="15">
      <c r="A415" s="84" t="s">
        <v>1554</v>
      </c>
      <c r="B415" s="84">
        <v>3</v>
      </c>
      <c r="C415" s="122">
        <v>0.009607340287148335</v>
      </c>
      <c r="D415" s="84" t="s">
        <v>1420</v>
      </c>
      <c r="E415" s="84" t="b">
        <v>0</v>
      </c>
      <c r="F415" s="84" t="b">
        <v>0</v>
      </c>
      <c r="G415" s="84" t="b">
        <v>0</v>
      </c>
    </row>
    <row r="416" spans="1:7" ht="15">
      <c r="A416" s="84" t="s">
        <v>1555</v>
      </c>
      <c r="B416" s="84">
        <v>3</v>
      </c>
      <c r="C416" s="122">
        <v>0.009607340287148335</v>
      </c>
      <c r="D416" s="84" t="s">
        <v>1420</v>
      </c>
      <c r="E416" s="84" t="b">
        <v>0</v>
      </c>
      <c r="F416" s="84" t="b">
        <v>0</v>
      </c>
      <c r="G416" s="84" t="b">
        <v>0</v>
      </c>
    </row>
    <row r="417" spans="1:7" ht="15">
      <c r="A417" s="84" t="s">
        <v>1556</v>
      </c>
      <c r="B417" s="84">
        <v>3</v>
      </c>
      <c r="C417" s="122">
        <v>0.015227274086797736</v>
      </c>
      <c r="D417" s="84" t="s">
        <v>1420</v>
      </c>
      <c r="E417" s="84" t="b">
        <v>0</v>
      </c>
      <c r="F417" s="84" t="b">
        <v>0</v>
      </c>
      <c r="G417" s="84" t="b">
        <v>0</v>
      </c>
    </row>
    <row r="418" spans="1:7" ht="15">
      <c r="A418" s="84" t="s">
        <v>282</v>
      </c>
      <c r="B418" s="84">
        <v>2</v>
      </c>
      <c r="C418" s="122">
        <v>0.016556409582630716</v>
      </c>
      <c r="D418" s="84" t="s">
        <v>1420</v>
      </c>
      <c r="E418" s="84" t="b">
        <v>0</v>
      </c>
      <c r="F418" s="84" t="b">
        <v>0</v>
      </c>
      <c r="G418" s="84" t="b">
        <v>0</v>
      </c>
    </row>
    <row r="419" spans="1:7" ht="15">
      <c r="A419" s="84" t="s">
        <v>281</v>
      </c>
      <c r="B419" s="84">
        <v>2</v>
      </c>
      <c r="C419" s="122">
        <v>0.016556409582630716</v>
      </c>
      <c r="D419" s="84" t="s">
        <v>1420</v>
      </c>
      <c r="E419" s="84" t="b">
        <v>0</v>
      </c>
      <c r="F419" s="84" t="b">
        <v>0</v>
      </c>
      <c r="G419" s="84" t="b">
        <v>0</v>
      </c>
    </row>
    <row r="420" spans="1:7" ht="15">
      <c r="A420" s="84" t="s">
        <v>280</v>
      </c>
      <c r="B420" s="84">
        <v>2</v>
      </c>
      <c r="C420" s="122">
        <v>0.016556409582630716</v>
      </c>
      <c r="D420" s="84" t="s">
        <v>1420</v>
      </c>
      <c r="E420" s="84" t="b">
        <v>0</v>
      </c>
      <c r="F420" s="84" t="b">
        <v>0</v>
      </c>
      <c r="G420" s="84" t="b">
        <v>0</v>
      </c>
    </row>
    <row r="421" spans="1:7" ht="15">
      <c r="A421" s="84" t="s">
        <v>2005</v>
      </c>
      <c r="B421" s="84">
        <v>2</v>
      </c>
      <c r="C421" s="122">
        <v>0.010151516057865158</v>
      </c>
      <c r="D421" s="84" t="s">
        <v>1420</v>
      </c>
      <c r="E421" s="84" t="b">
        <v>0</v>
      </c>
      <c r="F421" s="84" t="b">
        <v>0</v>
      </c>
      <c r="G421" s="84" t="b">
        <v>0</v>
      </c>
    </row>
    <row r="422" spans="1:7" ht="15">
      <c r="A422" s="84" t="s">
        <v>1583</v>
      </c>
      <c r="B422" s="84">
        <v>2</v>
      </c>
      <c r="C422" s="122">
        <v>0.010151516057865158</v>
      </c>
      <c r="D422" s="84" t="s">
        <v>1420</v>
      </c>
      <c r="E422" s="84" t="b">
        <v>0</v>
      </c>
      <c r="F422" s="84" t="b">
        <v>0</v>
      </c>
      <c r="G422" s="84" t="b">
        <v>0</v>
      </c>
    </row>
    <row r="423" spans="1:7" ht="15">
      <c r="A423" s="84" t="s">
        <v>2002</v>
      </c>
      <c r="B423" s="84">
        <v>2</v>
      </c>
      <c r="C423" s="122">
        <v>0.010151516057865158</v>
      </c>
      <c r="D423" s="84" t="s">
        <v>1420</v>
      </c>
      <c r="E423" s="84" t="b">
        <v>0</v>
      </c>
      <c r="F423" s="84" t="b">
        <v>0</v>
      </c>
      <c r="G423" s="84" t="b">
        <v>0</v>
      </c>
    </row>
    <row r="424" spans="1:7" ht="15">
      <c r="A424" s="84" t="s">
        <v>2003</v>
      </c>
      <c r="B424" s="84">
        <v>2</v>
      </c>
      <c r="C424" s="122">
        <v>0.010151516057865158</v>
      </c>
      <c r="D424" s="84" t="s">
        <v>1420</v>
      </c>
      <c r="E424" s="84" t="b">
        <v>0</v>
      </c>
      <c r="F424" s="84" t="b">
        <v>0</v>
      </c>
      <c r="G424" s="84" t="b">
        <v>0</v>
      </c>
    </row>
    <row r="425" spans="1:7" ht="15">
      <c r="A425" s="84" t="s">
        <v>2004</v>
      </c>
      <c r="B425" s="84">
        <v>2</v>
      </c>
      <c r="C425" s="122">
        <v>0.010151516057865158</v>
      </c>
      <c r="D425" s="84" t="s">
        <v>1420</v>
      </c>
      <c r="E425" s="84" t="b">
        <v>0</v>
      </c>
      <c r="F425" s="84" t="b">
        <v>0</v>
      </c>
      <c r="G425" s="84" t="b">
        <v>0</v>
      </c>
    </row>
    <row r="426" spans="1:7" ht="15">
      <c r="A426" s="84" t="s">
        <v>1558</v>
      </c>
      <c r="B426" s="84">
        <v>2</v>
      </c>
      <c r="C426" s="122">
        <v>0</v>
      </c>
      <c r="D426" s="84" t="s">
        <v>1421</v>
      </c>
      <c r="E426" s="84" t="b">
        <v>0</v>
      </c>
      <c r="F426" s="84" t="b">
        <v>0</v>
      </c>
      <c r="G426" s="84" t="b">
        <v>0</v>
      </c>
    </row>
    <row r="427" spans="1:7" ht="15">
      <c r="A427" s="84" t="s">
        <v>1559</v>
      </c>
      <c r="B427" s="84">
        <v>2</v>
      </c>
      <c r="C427" s="122">
        <v>0</v>
      </c>
      <c r="D427" s="84" t="s">
        <v>1421</v>
      </c>
      <c r="E427" s="84" t="b">
        <v>1</v>
      </c>
      <c r="F427" s="84" t="b">
        <v>0</v>
      </c>
      <c r="G427" s="84" t="b">
        <v>0</v>
      </c>
    </row>
    <row r="428" spans="1:7" ht="15">
      <c r="A428" s="84" t="s">
        <v>1539</v>
      </c>
      <c r="B428" s="84">
        <v>2</v>
      </c>
      <c r="C428" s="122">
        <v>0</v>
      </c>
      <c r="D428" s="84" t="s">
        <v>1421</v>
      </c>
      <c r="E428" s="84" t="b">
        <v>0</v>
      </c>
      <c r="F428" s="84" t="b">
        <v>0</v>
      </c>
      <c r="G428" s="84" t="b">
        <v>0</v>
      </c>
    </row>
    <row r="429" spans="1:7" ht="15">
      <c r="A429" s="84" t="s">
        <v>1560</v>
      </c>
      <c r="B429" s="84">
        <v>2</v>
      </c>
      <c r="C429" s="122">
        <v>0</v>
      </c>
      <c r="D429" s="84" t="s">
        <v>1421</v>
      </c>
      <c r="E429" s="84" t="b">
        <v>1</v>
      </c>
      <c r="F429" s="84" t="b">
        <v>0</v>
      </c>
      <c r="G429" s="84" t="b">
        <v>0</v>
      </c>
    </row>
    <row r="430" spans="1:7" ht="15">
      <c r="A430" s="84" t="s">
        <v>1546</v>
      </c>
      <c r="B430" s="84">
        <v>2</v>
      </c>
      <c r="C430" s="122">
        <v>0</v>
      </c>
      <c r="D430" s="84" t="s">
        <v>1421</v>
      </c>
      <c r="E430" s="84" t="b">
        <v>0</v>
      </c>
      <c r="F430" s="84" t="b">
        <v>0</v>
      </c>
      <c r="G430" s="84" t="b">
        <v>0</v>
      </c>
    </row>
    <row r="431" spans="1:7" ht="15">
      <c r="A431" s="84" t="s">
        <v>259</v>
      </c>
      <c r="B431" s="84">
        <v>2</v>
      </c>
      <c r="C431" s="122">
        <v>0</v>
      </c>
      <c r="D431" s="84" t="s">
        <v>1421</v>
      </c>
      <c r="E431" s="84" t="b">
        <v>0</v>
      </c>
      <c r="F431" s="84" t="b">
        <v>0</v>
      </c>
      <c r="G431" s="84" t="b">
        <v>0</v>
      </c>
    </row>
    <row r="432" spans="1:7" ht="15">
      <c r="A432" s="84" t="s">
        <v>276</v>
      </c>
      <c r="B432" s="84">
        <v>2</v>
      </c>
      <c r="C432" s="122">
        <v>0</v>
      </c>
      <c r="D432" s="84" t="s">
        <v>1421</v>
      </c>
      <c r="E432" s="84" t="b">
        <v>0</v>
      </c>
      <c r="F432" s="84" t="b">
        <v>0</v>
      </c>
      <c r="G432" s="84" t="b">
        <v>0</v>
      </c>
    </row>
    <row r="433" spans="1:7" ht="15">
      <c r="A433" s="84" t="s">
        <v>275</v>
      </c>
      <c r="B433" s="84">
        <v>2</v>
      </c>
      <c r="C433" s="122">
        <v>0</v>
      </c>
      <c r="D433" s="84" t="s">
        <v>1421</v>
      </c>
      <c r="E433" s="84" t="b">
        <v>0</v>
      </c>
      <c r="F433" s="84" t="b">
        <v>0</v>
      </c>
      <c r="G433" s="84" t="b">
        <v>0</v>
      </c>
    </row>
    <row r="434" spans="1:7" ht="15">
      <c r="A434" s="84" t="s">
        <v>1562</v>
      </c>
      <c r="B434" s="84">
        <v>2</v>
      </c>
      <c r="C434" s="122">
        <v>0</v>
      </c>
      <c r="D434" s="84" t="s">
        <v>1422</v>
      </c>
      <c r="E434" s="84" t="b">
        <v>0</v>
      </c>
      <c r="F434" s="84" t="b">
        <v>0</v>
      </c>
      <c r="G434" s="84" t="b">
        <v>0</v>
      </c>
    </row>
    <row r="435" spans="1:7" ht="15">
      <c r="A435" s="84" t="s">
        <v>1563</v>
      </c>
      <c r="B435" s="84">
        <v>2</v>
      </c>
      <c r="C435" s="122">
        <v>0</v>
      </c>
      <c r="D435" s="84" t="s">
        <v>1422</v>
      </c>
      <c r="E435" s="84" t="b">
        <v>0</v>
      </c>
      <c r="F435" s="84" t="b">
        <v>0</v>
      </c>
      <c r="G435" s="84" t="b">
        <v>0</v>
      </c>
    </row>
    <row r="436" spans="1:7" ht="15">
      <c r="A436" s="84" t="s">
        <v>1564</v>
      </c>
      <c r="B436" s="84">
        <v>2</v>
      </c>
      <c r="C436" s="122">
        <v>0</v>
      </c>
      <c r="D436" s="84" t="s">
        <v>1422</v>
      </c>
      <c r="E436" s="84" t="b">
        <v>1</v>
      </c>
      <c r="F436" s="84" t="b">
        <v>0</v>
      </c>
      <c r="G436" s="84" t="b">
        <v>0</v>
      </c>
    </row>
    <row r="437" spans="1:7" ht="15">
      <c r="A437" s="84" t="s">
        <v>1565</v>
      </c>
      <c r="B437" s="84">
        <v>2</v>
      </c>
      <c r="C437" s="122">
        <v>0</v>
      </c>
      <c r="D437" s="84" t="s">
        <v>1422</v>
      </c>
      <c r="E437" s="84" t="b">
        <v>0</v>
      </c>
      <c r="F437" s="84" t="b">
        <v>0</v>
      </c>
      <c r="G437" s="84" t="b">
        <v>0</v>
      </c>
    </row>
    <row r="438" spans="1:7" ht="15">
      <c r="A438" s="84" t="s">
        <v>259</v>
      </c>
      <c r="B438" s="84">
        <v>2</v>
      </c>
      <c r="C438" s="122">
        <v>0</v>
      </c>
      <c r="D438" s="84" t="s">
        <v>1422</v>
      </c>
      <c r="E438" s="84" t="b">
        <v>0</v>
      </c>
      <c r="F438" s="84" t="b">
        <v>0</v>
      </c>
      <c r="G438" s="84" t="b">
        <v>0</v>
      </c>
    </row>
    <row r="439" spans="1:7" ht="15">
      <c r="A439" s="84" t="s">
        <v>1566</v>
      </c>
      <c r="B439" s="84">
        <v>2</v>
      </c>
      <c r="C439" s="122">
        <v>0</v>
      </c>
      <c r="D439" s="84" t="s">
        <v>1422</v>
      </c>
      <c r="E439" s="84" t="b">
        <v>0</v>
      </c>
      <c r="F439" s="84" t="b">
        <v>0</v>
      </c>
      <c r="G439" s="84" t="b">
        <v>0</v>
      </c>
    </row>
    <row r="440" spans="1:7" ht="15">
      <c r="A440" s="84" t="s">
        <v>1537</v>
      </c>
      <c r="B440" s="84">
        <v>2</v>
      </c>
      <c r="C440" s="122">
        <v>0</v>
      </c>
      <c r="D440" s="84" t="s">
        <v>1422</v>
      </c>
      <c r="E440" s="84" t="b">
        <v>1</v>
      </c>
      <c r="F440" s="84" t="b">
        <v>0</v>
      </c>
      <c r="G440" s="84" t="b">
        <v>0</v>
      </c>
    </row>
    <row r="441" spans="1:7" ht="15">
      <c r="A441" s="84" t="s">
        <v>1567</v>
      </c>
      <c r="B441" s="84">
        <v>2</v>
      </c>
      <c r="C441" s="122">
        <v>0</v>
      </c>
      <c r="D441" s="84" t="s">
        <v>1422</v>
      </c>
      <c r="E441" s="84" t="b">
        <v>0</v>
      </c>
      <c r="F441" s="84" t="b">
        <v>0</v>
      </c>
      <c r="G441" s="84" t="b">
        <v>0</v>
      </c>
    </row>
    <row r="442" spans="1:7" ht="15">
      <c r="A442" s="84" t="s">
        <v>284</v>
      </c>
      <c r="B442" s="84">
        <v>2</v>
      </c>
      <c r="C442" s="122">
        <v>0</v>
      </c>
      <c r="D442" s="84" t="s">
        <v>1422</v>
      </c>
      <c r="E442" s="84" t="b">
        <v>0</v>
      </c>
      <c r="F442" s="84" t="b">
        <v>0</v>
      </c>
      <c r="G442" s="84" t="b">
        <v>0</v>
      </c>
    </row>
    <row r="443" spans="1:7" ht="15">
      <c r="A443" s="84" t="s">
        <v>1568</v>
      </c>
      <c r="B443" s="84">
        <v>2</v>
      </c>
      <c r="C443" s="122">
        <v>0</v>
      </c>
      <c r="D443" s="84" t="s">
        <v>1422</v>
      </c>
      <c r="E443" s="84" t="b">
        <v>0</v>
      </c>
      <c r="F443" s="84" t="b">
        <v>0</v>
      </c>
      <c r="G443" s="84" t="b">
        <v>0</v>
      </c>
    </row>
    <row r="444" spans="1:7" ht="15">
      <c r="A444" s="84" t="s">
        <v>1968</v>
      </c>
      <c r="B444" s="84">
        <v>2</v>
      </c>
      <c r="C444" s="122">
        <v>0</v>
      </c>
      <c r="D444" s="84" t="s">
        <v>1422</v>
      </c>
      <c r="E444" s="84" t="b">
        <v>0</v>
      </c>
      <c r="F444" s="84" t="b">
        <v>0</v>
      </c>
      <c r="G444" s="84" t="b">
        <v>0</v>
      </c>
    </row>
    <row r="445" spans="1:7" ht="15">
      <c r="A445" s="84" t="s">
        <v>1933</v>
      </c>
      <c r="B445" s="84">
        <v>2</v>
      </c>
      <c r="C445" s="122">
        <v>0</v>
      </c>
      <c r="D445" s="84" t="s">
        <v>1422</v>
      </c>
      <c r="E445" s="84" t="b">
        <v>0</v>
      </c>
      <c r="F445" s="84" t="b">
        <v>0</v>
      </c>
      <c r="G445" s="84" t="b">
        <v>0</v>
      </c>
    </row>
    <row r="446" spans="1:7" ht="15">
      <c r="A446" s="84" t="s">
        <v>259</v>
      </c>
      <c r="B446" s="84">
        <v>2</v>
      </c>
      <c r="C446" s="122">
        <v>0</v>
      </c>
      <c r="D446" s="84" t="s">
        <v>1423</v>
      </c>
      <c r="E446" s="84" t="b">
        <v>0</v>
      </c>
      <c r="F446" s="84" t="b">
        <v>0</v>
      </c>
      <c r="G446" s="84" t="b">
        <v>0</v>
      </c>
    </row>
    <row r="447" spans="1:7" ht="15">
      <c r="A447" s="84" t="s">
        <v>1571</v>
      </c>
      <c r="B447" s="84">
        <v>5</v>
      </c>
      <c r="C447" s="122">
        <v>0</v>
      </c>
      <c r="D447" s="84" t="s">
        <v>1424</v>
      </c>
      <c r="E447" s="84" t="b">
        <v>0</v>
      </c>
      <c r="F447" s="84" t="b">
        <v>0</v>
      </c>
      <c r="G447" s="84" t="b">
        <v>0</v>
      </c>
    </row>
    <row r="448" spans="1:7" ht="15">
      <c r="A448" s="84" t="s">
        <v>1572</v>
      </c>
      <c r="B448" s="84">
        <v>3</v>
      </c>
      <c r="C448" s="122">
        <v>0</v>
      </c>
      <c r="D448" s="84" t="s">
        <v>1424</v>
      </c>
      <c r="E448" s="84" t="b">
        <v>0</v>
      </c>
      <c r="F448" s="84" t="b">
        <v>0</v>
      </c>
      <c r="G448" s="84" t="b">
        <v>0</v>
      </c>
    </row>
    <row r="449" spans="1:7" ht="15">
      <c r="A449" s="84" t="s">
        <v>1573</v>
      </c>
      <c r="B449" s="84">
        <v>3</v>
      </c>
      <c r="C449" s="122">
        <v>0</v>
      </c>
      <c r="D449" s="84" t="s">
        <v>1424</v>
      </c>
      <c r="E449" s="84" t="b">
        <v>0</v>
      </c>
      <c r="F449" s="84" t="b">
        <v>0</v>
      </c>
      <c r="G449" s="84" t="b">
        <v>0</v>
      </c>
    </row>
    <row r="450" spans="1:7" ht="15">
      <c r="A450" s="84" t="s">
        <v>1574</v>
      </c>
      <c r="B450" s="84">
        <v>3</v>
      </c>
      <c r="C450" s="122">
        <v>0</v>
      </c>
      <c r="D450" s="84" t="s">
        <v>1424</v>
      </c>
      <c r="E450" s="84" t="b">
        <v>0</v>
      </c>
      <c r="F450" s="84" t="b">
        <v>0</v>
      </c>
      <c r="G450" s="84" t="b">
        <v>0</v>
      </c>
    </row>
    <row r="451" spans="1:7" ht="15">
      <c r="A451" s="84" t="s">
        <v>1575</v>
      </c>
      <c r="B451" s="84">
        <v>3</v>
      </c>
      <c r="C451" s="122">
        <v>0</v>
      </c>
      <c r="D451" s="84" t="s">
        <v>1424</v>
      </c>
      <c r="E451" s="84" t="b">
        <v>0</v>
      </c>
      <c r="F451" s="84" t="b">
        <v>0</v>
      </c>
      <c r="G451" s="84" t="b">
        <v>0</v>
      </c>
    </row>
    <row r="452" spans="1:7" ht="15">
      <c r="A452" s="84" t="s">
        <v>1576</v>
      </c>
      <c r="B452" s="84">
        <v>3</v>
      </c>
      <c r="C452" s="122">
        <v>0</v>
      </c>
      <c r="D452" s="84" t="s">
        <v>1424</v>
      </c>
      <c r="E452" s="84" t="b">
        <v>0</v>
      </c>
      <c r="F452" s="84" t="b">
        <v>0</v>
      </c>
      <c r="G452" s="84" t="b">
        <v>0</v>
      </c>
    </row>
    <row r="453" spans="1:7" ht="15">
      <c r="A453" s="84" t="s">
        <v>1577</v>
      </c>
      <c r="B453" s="84">
        <v>3</v>
      </c>
      <c r="C453" s="122">
        <v>0</v>
      </c>
      <c r="D453" s="84" t="s">
        <v>1424</v>
      </c>
      <c r="E453" s="84" t="b">
        <v>0</v>
      </c>
      <c r="F453" s="84" t="b">
        <v>0</v>
      </c>
      <c r="G453" s="84" t="b">
        <v>0</v>
      </c>
    </row>
    <row r="454" spans="1:7" ht="15">
      <c r="A454" s="84" t="s">
        <v>1578</v>
      </c>
      <c r="B454" s="84">
        <v>3</v>
      </c>
      <c r="C454" s="122">
        <v>0</v>
      </c>
      <c r="D454" s="84" t="s">
        <v>1424</v>
      </c>
      <c r="E454" s="84" t="b">
        <v>0</v>
      </c>
      <c r="F454" s="84" t="b">
        <v>0</v>
      </c>
      <c r="G454" s="84" t="b">
        <v>0</v>
      </c>
    </row>
    <row r="455" spans="1:7" ht="15">
      <c r="A455" s="84" t="s">
        <v>1579</v>
      </c>
      <c r="B455" s="84">
        <v>3</v>
      </c>
      <c r="C455" s="122">
        <v>0</v>
      </c>
      <c r="D455" s="84" t="s">
        <v>1424</v>
      </c>
      <c r="E455" s="84" t="b">
        <v>0</v>
      </c>
      <c r="F455" s="84" t="b">
        <v>0</v>
      </c>
      <c r="G455" s="84" t="b">
        <v>0</v>
      </c>
    </row>
    <row r="456" spans="1:7" ht="15">
      <c r="A456" s="84" t="s">
        <v>1580</v>
      </c>
      <c r="B456" s="84">
        <v>3</v>
      </c>
      <c r="C456" s="122">
        <v>0</v>
      </c>
      <c r="D456" s="84" t="s">
        <v>1424</v>
      </c>
      <c r="E456" s="84" t="b">
        <v>0</v>
      </c>
      <c r="F456" s="84" t="b">
        <v>0</v>
      </c>
      <c r="G456" s="84" t="b">
        <v>0</v>
      </c>
    </row>
    <row r="457" spans="1:7" ht="15">
      <c r="A457" s="84" t="s">
        <v>446</v>
      </c>
      <c r="B457" s="84">
        <v>3</v>
      </c>
      <c r="C457" s="122">
        <v>0</v>
      </c>
      <c r="D457" s="84" t="s">
        <v>1424</v>
      </c>
      <c r="E457" s="84" t="b">
        <v>0</v>
      </c>
      <c r="F457" s="84" t="b">
        <v>0</v>
      </c>
      <c r="G457" s="84" t="b">
        <v>0</v>
      </c>
    </row>
    <row r="458" spans="1:7" ht="15">
      <c r="A458" s="84" t="s">
        <v>248</v>
      </c>
      <c r="B458" s="84">
        <v>2</v>
      </c>
      <c r="C458" s="122">
        <v>0.009518446435442229</v>
      </c>
      <c r="D458" s="84" t="s">
        <v>1424</v>
      </c>
      <c r="E458" s="84" t="b">
        <v>0</v>
      </c>
      <c r="F458" s="84" t="b">
        <v>0</v>
      </c>
      <c r="G458" s="84" t="b">
        <v>0</v>
      </c>
    </row>
    <row r="459" spans="1:7" ht="15">
      <c r="A459" s="84" t="s">
        <v>259</v>
      </c>
      <c r="B459" s="84">
        <v>3</v>
      </c>
      <c r="C459" s="122">
        <v>0</v>
      </c>
      <c r="D459" s="84" t="s">
        <v>1425</v>
      </c>
      <c r="E459" s="84" t="b">
        <v>0</v>
      </c>
      <c r="F459" s="84" t="b">
        <v>0</v>
      </c>
      <c r="G459" s="84" t="b">
        <v>0</v>
      </c>
    </row>
    <row r="460" spans="1:7" ht="15">
      <c r="A460" s="84" t="s">
        <v>239</v>
      </c>
      <c r="B460" s="84">
        <v>2</v>
      </c>
      <c r="C460" s="122">
        <v>0.013043796967087498</v>
      </c>
      <c r="D460" s="84" t="s">
        <v>1425</v>
      </c>
      <c r="E460" s="84" t="b">
        <v>0</v>
      </c>
      <c r="F460" s="84" t="b">
        <v>0</v>
      </c>
      <c r="G460" s="84" t="b">
        <v>0</v>
      </c>
    </row>
    <row r="461" spans="1:7" ht="15">
      <c r="A461" s="84" t="s">
        <v>444</v>
      </c>
      <c r="B461" s="84">
        <v>2</v>
      </c>
      <c r="C461" s="122">
        <v>0.013043796967087498</v>
      </c>
      <c r="D461" s="84" t="s">
        <v>1425</v>
      </c>
      <c r="E461" s="84" t="b">
        <v>0</v>
      </c>
      <c r="F461" s="84" t="b">
        <v>0</v>
      </c>
      <c r="G461" s="84" t="b">
        <v>0</v>
      </c>
    </row>
    <row r="462" spans="1:7" ht="15">
      <c r="A462" s="84" t="s">
        <v>1582</v>
      </c>
      <c r="B462" s="84">
        <v>2</v>
      </c>
      <c r="C462" s="122">
        <v>0.013043796967087498</v>
      </c>
      <c r="D462" s="84" t="s">
        <v>1425</v>
      </c>
      <c r="E462" s="84" t="b">
        <v>0</v>
      </c>
      <c r="F462" s="84" t="b">
        <v>0</v>
      </c>
      <c r="G462" s="84" t="b">
        <v>0</v>
      </c>
    </row>
    <row r="463" spans="1:7" ht="15">
      <c r="A463" s="84" t="s">
        <v>1583</v>
      </c>
      <c r="B463" s="84">
        <v>2</v>
      </c>
      <c r="C463" s="122">
        <v>0.013043796967087498</v>
      </c>
      <c r="D463" s="84" t="s">
        <v>1425</v>
      </c>
      <c r="E463" s="84" t="b">
        <v>0</v>
      </c>
      <c r="F463" s="84" t="b">
        <v>0</v>
      </c>
      <c r="G463" s="84" t="b">
        <v>0</v>
      </c>
    </row>
    <row r="464" spans="1:7" ht="15">
      <c r="A464" s="84" t="s">
        <v>1584</v>
      </c>
      <c r="B464" s="84">
        <v>2</v>
      </c>
      <c r="C464" s="122">
        <v>0.013043796967087498</v>
      </c>
      <c r="D464" s="84" t="s">
        <v>1425</v>
      </c>
      <c r="E464" s="84" t="b">
        <v>0</v>
      </c>
      <c r="F464" s="84" t="b">
        <v>0</v>
      </c>
      <c r="G464" s="84" t="b">
        <v>0</v>
      </c>
    </row>
    <row r="465" spans="1:7" ht="15">
      <c r="A465" s="84" t="s">
        <v>1585</v>
      </c>
      <c r="B465" s="84">
        <v>2</v>
      </c>
      <c r="C465" s="122">
        <v>0.013043796967087498</v>
      </c>
      <c r="D465" s="84" t="s">
        <v>1425</v>
      </c>
      <c r="E465" s="84" t="b">
        <v>0</v>
      </c>
      <c r="F465" s="84" t="b">
        <v>0</v>
      </c>
      <c r="G465" s="84" t="b">
        <v>0</v>
      </c>
    </row>
    <row r="466" spans="1:7" ht="15">
      <c r="A466" s="84" t="s">
        <v>1586</v>
      </c>
      <c r="B466" s="84">
        <v>2</v>
      </c>
      <c r="C466" s="122">
        <v>0.013043796967087498</v>
      </c>
      <c r="D466" s="84" t="s">
        <v>1425</v>
      </c>
      <c r="E466" s="84" t="b">
        <v>0</v>
      </c>
      <c r="F466" s="84" t="b">
        <v>0</v>
      </c>
      <c r="G466" s="84" t="b">
        <v>0</v>
      </c>
    </row>
    <row r="467" spans="1:7" ht="15">
      <c r="A467" s="84" t="s">
        <v>1587</v>
      </c>
      <c r="B467" s="84">
        <v>2</v>
      </c>
      <c r="C467" s="122">
        <v>0.013043796967087498</v>
      </c>
      <c r="D467" s="84" t="s">
        <v>1425</v>
      </c>
      <c r="E467" s="84" t="b">
        <v>0</v>
      </c>
      <c r="F467" s="84" t="b">
        <v>0</v>
      </c>
      <c r="G467" s="84" t="b">
        <v>0</v>
      </c>
    </row>
    <row r="468" spans="1:7" ht="15">
      <c r="A468" s="84" t="s">
        <v>1588</v>
      </c>
      <c r="B468" s="84">
        <v>2</v>
      </c>
      <c r="C468" s="122">
        <v>0.013043796967087498</v>
      </c>
      <c r="D468" s="84" t="s">
        <v>1425</v>
      </c>
      <c r="E468" s="84" t="b">
        <v>0</v>
      </c>
      <c r="F468" s="84" t="b">
        <v>0</v>
      </c>
      <c r="G468" s="84" t="b">
        <v>0</v>
      </c>
    </row>
    <row r="469" spans="1:7" ht="15">
      <c r="A469" s="84" t="s">
        <v>1988</v>
      </c>
      <c r="B469" s="84">
        <v>2</v>
      </c>
      <c r="C469" s="122">
        <v>0.013043796967087498</v>
      </c>
      <c r="D469" s="84" t="s">
        <v>1425</v>
      </c>
      <c r="E469" s="84" t="b">
        <v>0</v>
      </c>
      <c r="F469" s="84" t="b">
        <v>0</v>
      </c>
      <c r="G469" s="84" t="b">
        <v>0</v>
      </c>
    </row>
    <row r="470" spans="1:7" ht="15">
      <c r="A470" s="84" t="s">
        <v>1989</v>
      </c>
      <c r="B470" s="84">
        <v>2</v>
      </c>
      <c r="C470" s="122">
        <v>0.013043796967087498</v>
      </c>
      <c r="D470" s="84" t="s">
        <v>1425</v>
      </c>
      <c r="E470" s="84" t="b">
        <v>0</v>
      </c>
      <c r="F470" s="84" t="b">
        <v>0</v>
      </c>
      <c r="G470" s="84" t="b">
        <v>0</v>
      </c>
    </row>
    <row r="471" spans="1:7" ht="15">
      <c r="A471" s="84" t="s">
        <v>1902</v>
      </c>
      <c r="B471" s="84">
        <v>2</v>
      </c>
      <c r="C471" s="122">
        <v>0.013043796967087498</v>
      </c>
      <c r="D471" s="84" t="s">
        <v>1425</v>
      </c>
      <c r="E471" s="84" t="b">
        <v>0</v>
      </c>
      <c r="F471" s="84" t="b">
        <v>0</v>
      </c>
      <c r="G471" s="84" t="b">
        <v>0</v>
      </c>
    </row>
    <row r="472" spans="1:7" ht="15">
      <c r="A472" s="84" t="s">
        <v>1590</v>
      </c>
      <c r="B472" s="84">
        <v>2</v>
      </c>
      <c r="C472" s="122">
        <v>0.012542916485999216</v>
      </c>
      <c r="D472" s="84" t="s">
        <v>1426</v>
      </c>
      <c r="E472" s="84" t="b">
        <v>0</v>
      </c>
      <c r="F472" s="84" t="b">
        <v>0</v>
      </c>
      <c r="G472" s="84" t="b">
        <v>0</v>
      </c>
    </row>
    <row r="473" spans="1:7" ht="15">
      <c r="A473" s="84" t="s">
        <v>259</v>
      </c>
      <c r="B473" s="84">
        <v>2</v>
      </c>
      <c r="C473" s="122">
        <v>0</v>
      </c>
      <c r="D473" s="84" t="s">
        <v>1426</v>
      </c>
      <c r="E473" s="84" t="b">
        <v>0</v>
      </c>
      <c r="F473" s="84" t="b">
        <v>0</v>
      </c>
      <c r="G473" s="84" t="b">
        <v>0</v>
      </c>
    </row>
    <row r="474" spans="1:7" ht="15">
      <c r="A474" s="84" t="s">
        <v>1591</v>
      </c>
      <c r="B474" s="84">
        <v>2</v>
      </c>
      <c r="C474" s="122">
        <v>0</v>
      </c>
      <c r="D474" s="84" t="s">
        <v>1426</v>
      </c>
      <c r="E474" s="84" t="b">
        <v>0</v>
      </c>
      <c r="F474" s="84" t="b">
        <v>0</v>
      </c>
      <c r="G474" s="84" t="b">
        <v>0</v>
      </c>
    </row>
    <row r="475" spans="1:7" ht="15">
      <c r="A475" s="84" t="s">
        <v>1592</v>
      </c>
      <c r="B475" s="84">
        <v>2</v>
      </c>
      <c r="C475" s="122">
        <v>0</v>
      </c>
      <c r="D475" s="84" t="s">
        <v>1426</v>
      </c>
      <c r="E475" s="84" t="b">
        <v>0</v>
      </c>
      <c r="F475" s="84" t="b">
        <v>0</v>
      </c>
      <c r="G475" s="84" t="b">
        <v>0</v>
      </c>
    </row>
    <row r="476" spans="1:7" ht="15">
      <c r="A476" s="84" t="s">
        <v>1593</v>
      </c>
      <c r="B476" s="84">
        <v>2</v>
      </c>
      <c r="C476" s="122">
        <v>0.012542916485999216</v>
      </c>
      <c r="D476" s="84" t="s">
        <v>1426</v>
      </c>
      <c r="E476" s="84" t="b">
        <v>0</v>
      </c>
      <c r="F476" s="84" t="b">
        <v>0</v>
      </c>
      <c r="G476" s="84" t="b">
        <v>0</v>
      </c>
    </row>
    <row r="477" spans="1:7" ht="15">
      <c r="A477" s="84" t="s">
        <v>1594</v>
      </c>
      <c r="B477" s="84">
        <v>2</v>
      </c>
      <c r="C477" s="122">
        <v>0.012542916485999216</v>
      </c>
      <c r="D477" s="84" t="s">
        <v>1426</v>
      </c>
      <c r="E477" s="84" t="b">
        <v>0</v>
      </c>
      <c r="F477" s="84" t="b">
        <v>0</v>
      </c>
      <c r="G477" s="84" t="b">
        <v>0</v>
      </c>
    </row>
    <row r="478" spans="1:7" ht="15">
      <c r="A478" s="84" t="s">
        <v>1595</v>
      </c>
      <c r="B478" s="84">
        <v>2</v>
      </c>
      <c r="C478" s="122">
        <v>0.012542916485999216</v>
      </c>
      <c r="D478" s="84" t="s">
        <v>1426</v>
      </c>
      <c r="E478" s="84" t="b">
        <v>0</v>
      </c>
      <c r="F478" s="84" t="b">
        <v>0</v>
      </c>
      <c r="G478" s="84" t="b">
        <v>0</v>
      </c>
    </row>
    <row r="479" spans="1:7" ht="15">
      <c r="A479" s="84" t="s">
        <v>1540</v>
      </c>
      <c r="B479" s="84">
        <v>2</v>
      </c>
      <c r="C479" s="122">
        <v>0.012542916485999216</v>
      </c>
      <c r="D479" s="84" t="s">
        <v>1426</v>
      </c>
      <c r="E479" s="84" t="b">
        <v>0</v>
      </c>
      <c r="F479" s="84" t="b">
        <v>0</v>
      </c>
      <c r="G479" s="84" t="b">
        <v>0</v>
      </c>
    </row>
    <row r="480" spans="1:7" ht="15">
      <c r="A480" s="84" t="s">
        <v>1597</v>
      </c>
      <c r="B480" s="84">
        <v>2</v>
      </c>
      <c r="C480" s="122">
        <v>0</v>
      </c>
      <c r="D480" s="84" t="s">
        <v>1427</v>
      </c>
      <c r="E480" s="84" t="b">
        <v>1</v>
      </c>
      <c r="F480" s="84" t="b">
        <v>0</v>
      </c>
      <c r="G480" s="84" t="b">
        <v>0</v>
      </c>
    </row>
    <row r="481" spans="1:7" ht="15">
      <c r="A481" s="84" t="s">
        <v>1607</v>
      </c>
      <c r="B481" s="84">
        <v>2</v>
      </c>
      <c r="C481" s="122">
        <v>0</v>
      </c>
      <c r="D481" s="84" t="s">
        <v>1428</v>
      </c>
      <c r="E481" s="84" t="b">
        <v>0</v>
      </c>
      <c r="F481" s="84" t="b">
        <v>0</v>
      </c>
      <c r="G481" s="84" t="b">
        <v>0</v>
      </c>
    </row>
    <row r="482" spans="1:7" ht="15">
      <c r="A482" s="84" t="s">
        <v>1923</v>
      </c>
      <c r="B482" s="84">
        <v>3</v>
      </c>
      <c r="C482" s="122">
        <v>0</v>
      </c>
      <c r="D482" s="84" t="s">
        <v>1429</v>
      </c>
      <c r="E482" s="84" t="b">
        <v>0</v>
      </c>
      <c r="F482" s="84" t="b">
        <v>0</v>
      </c>
      <c r="G482" s="84" t="b">
        <v>0</v>
      </c>
    </row>
    <row r="483" spans="1:7" ht="15">
      <c r="A483" s="84" t="s">
        <v>1906</v>
      </c>
      <c r="B483" s="84">
        <v>3</v>
      </c>
      <c r="C483" s="122">
        <v>0</v>
      </c>
      <c r="D483" s="84" t="s">
        <v>1429</v>
      </c>
      <c r="E483" s="84" t="b">
        <v>1</v>
      </c>
      <c r="F483" s="84" t="b">
        <v>0</v>
      </c>
      <c r="G483" s="84" t="b">
        <v>0</v>
      </c>
    </row>
    <row r="484" spans="1:7" ht="15">
      <c r="A484" s="84" t="s">
        <v>1891</v>
      </c>
      <c r="B484" s="84">
        <v>3</v>
      </c>
      <c r="C484" s="122">
        <v>0.010358309356216544</v>
      </c>
      <c r="D484" s="84" t="s">
        <v>1429</v>
      </c>
      <c r="E484" s="84" t="b">
        <v>0</v>
      </c>
      <c r="F484" s="84" t="b">
        <v>0</v>
      </c>
      <c r="G484" s="84" t="b">
        <v>0</v>
      </c>
    </row>
    <row r="485" spans="1:7" ht="15">
      <c r="A485" s="84" t="s">
        <v>1579</v>
      </c>
      <c r="B485" s="84">
        <v>2</v>
      </c>
      <c r="C485" s="122">
        <v>0.006905539570811029</v>
      </c>
      <c r="D485" s="84" t="s">
        <v>1429</v>
      </c>
      <c r="E485" s="84" t="b">
        <v>0</v>
      </c>
      <c r="F485" s="84" t="b">
        <v>0</v>
      </c>
      <c r="G485" s="84" t="b">
        <v>0</v>
      </c>
    </row>
    <row r="486" spans="1:7" ht="15">
      <c r="A486" s="84" t="s">
        <v>2018</v>
      </c>
      <c r="B486" s="84">
        <v>2</v>
      </c>
      <c r="C486" s="122">
        <v>0.006905539570811029</v>
      </c>
      <c r="D486" s="84" t="s">
        <v>1429</v>
      </c>
      <c r="E486" s="84" t="b">
        <v>0</v>
      </c>
      <c r="F486" s="84" t="b">
        <v>0</v>
      </c>
      <c r="G486" s="84" t="b">
        <v>0</v>
      </c>
    </row>
    <row r="487" spans="1:7" ht="15">
      <c r="A487" s="84" t="s">
        <v>1597</v>
      </c>
      <c r="B487" s="84">
        <v>2</v>
      </c>
      <c r="C487" s="122">
        <v>0.006905539570811029</v>
      </c>
      <c r="D487" s="84" t="s">
        <v>1429</v>
      </c>
      <c r="E487" s="84" t="b">
        <v>1</v>
      </c>
      <c r="F487" s="84" t="b">
        <v>0</v>
      </c>
      <c r="G487" s="84" t="b">
        <v>0</v>
      </c>
    </row>
    <row r="488" spans="1:7" ht="15">
      <c r="A488" s="84" t="s">
        <v>1936</v>
      </c>
      <c r="B488" s="84">
        <v>2</v>
      </c>
      <c r="C488" s="122">
        <v>0.006905539570811029</v>
      </c>
      <c r="D488" s="84" t="s">
        <v>1429</v>
      </c>
      <c r="E488" s="84" t="b">
        <v>0</v>
      </c>
      <c r="F488" s="84" t="b">
        <v>0</v>
      </c>
      <c r="G488" s="84" t="b">
        <v>0</v>
      </c>
    </row>
    <row r="489" spans="1:7" ht="15">
      <c r="A489" s="84" t="s">
        <v>2019</v>
      </c>
      <c r="B489" s="84">
        <v>2</v>
      </c>
      <c r="C489" s="122">
        <v>0.006905539570811029</v>
      </c>
      <c r="D489" s="84" t="s">
        <v>1429</v>
      </c>
      <c r="E489" s="84" t="b">
        <v>0</v>
      </c>
      <c r="F489" s="84" t="b">
        <v>0</v>
      </c>
      <c r="G489" s="84" t="b">
        <v>0</v>
      </c>
    </row>
    <row r="490" spans="1:7" ht="15">
      <c r="A490" s="84" t="s">
        <v>2020</v>
      </c>
      <c r="B490" s="84">
        <v>2</v>
      </c>
      <c r="C490" s="122">
        <v>0.006905539570811029</v>
      </c>
      <c r="D490" s="84" t="s">
        <v>1429</v>
      </c>
      <c r="E490" s="84" t="b">
        <v>0</v>
      </c>
      <c r="F490" s="84" t="b">
        <v>0</v>
      </c>
      <c r="G490" s="84" t="b">
        <v>0</v>
      </c>
    </row>
    <row r="491" spans="1:7" ht="15">
      <c r="A491" s="84" t="s">
        <v>1905</v>
      </c>
      <c r="B491" s="84">
        <v>2</v>
      </c>
      <c r="C491" s="122">
        <v>0.006905539570811029</v>
      </c>
      <c r="D491" s="84" t="s">
        <v>1429</v>
      </c>
      <c r="E491" s="84" t="b">
        <v>0</v>
      </c>
      <c r="F491" s="84" t="b">
        <v>0</v>
      </c>
      <c r="G491" s="84" t="b">
        <v>0</v>
      </c>
    </row>
    <row r="492" spans="1:7" ht="15">
      <c r="A492" s="84" t="s">
        <v>1904</v>
      </c>
      <c r="B492" s="84">
        <v>2</v>
      </c>
      <c r="C492" s="122">
        <v>0.006905539570811029</v>
      </c>
      <c r="D492" s="84" t="s">
        <v>1429</v>
      </c>
      <c r="E492" s="84" t="b">
        <v>1</v>
      </c>
      <c r="F492" s="84" t="b">
        <v>0</v>
      </c>
      <c r="G492" s="84" t="b">
        <v>0</v>
      </c>
    </row>
    <row r="493" spans="1:7" ht="15">
      <c r="A493" s="84" t="s">
        <v>259</v>
      </c>
      <c r="B493" s="84">
        <v>2</v>
      </c>
      <c r="C493" s="122">
        <v>0.006905539570811029</v>
      </c>
      <c r="D493" s="84" t="s">
        <v>1429</v>
      </c>
      <c r="E493" s="84" t="b">
        <v>0</v>
      </c>
      <c r="F493" s="84" t="b">
        <v>0</v>
      </c>
      <c r="G493" s="84" t="b">
        <v>0</v>
      </c>
    </row>
    <row r="494" spans="1:7" ht="15">
      <c r="A494" s="84" t="s">
        <v>1899</v>
      </c>
      <c r="B494" s="84">
        <v>2</v>
      </c>
      <c r="C494" s="122">
        <v>0.006905539570811029</v>
      </c>
      <c r="D494" s="84" t="s">
        <v>1429</v>
      </c>
      <c r="E494" s="84" t="b">
        <v>0</v>
      </c>
      <c r="F494" s="84" t="b">
        <v>0</v>
      </c>
      <c r="G494" s="84" t="b">
        <v>0</v>
      </c>
    </row>
    <row r="495" spans="1:7" ht="15">
      <c r="A495" s="84" t="s">
        <v>1945</v>
      </c>
      <c r="B495" s="84">
        <v>2</v>
      </c>
      <c r="C495" s="122">
        <v>0.006905539570811029</v>
      </c>
      <c r="D495" s="84" t="s">
        <v>1429</v>
      </c>
      <c r="E495" s="84" t="b">
        <v>0</v>
      </c>
      <c r="F495" s="84" t="b">
        <v>0</v>
      </c>
      <c r="G49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2043</v>
      </c>
      <c r="B1" s="13" t="s">
        <v>2044</v>
      </c>
      <c r="C1" s="13" t="s">
        <v>2037</v>
      </c>
      <c r="D1" s="13" t="s">
        <v>2038</v>
      </c>
      <c r="E1" s="13" t="s">
        <v>2045</v>
      </c>
      <c r="F1" s="13" t="s">
        <v>144</v>
      </c>
      <c r="G1" s="13" t="s">
        <v>2046</v>
      </c>
      <c r="H1" s="13" t="s">
        <v>2047</v>
      </c>
      <c r="I1" s="13" t="s">
        <v>2048</v>
      </c>
      <c r="J1" s="13" t="s">
        <v>2049</v>
      </c>
      <c r="K1" s="13" t="s">
        <v>2050</v>
      </c>
      <c r="L1" s="13" t="s">
        <v>2051</v>
      </c>
    </row>
    <row r="2" spans="1:12" ht="15">
      <c r="A2" s="84" t="s">
        <v>1543</v>
      </c>
      <c r="B2" s="84" t="s">
        <v>1537</v>
      </c>
      <c r="C2" s="84">
        <v>11</v>
      </c>
      <c r="D2" s="122">
        <v>0.007441190904053467</v>
      </c>
      <c r="E2" s="122">
        <v>1.8171128525257136</v>
      </c>
      <c r="F2" s="84" t="s">
        <v>2039</v>
      </c>
      <c r="G2" s="84" t="b">
        <v>0</v>
      </c>
      <c r="H2" s="84" t="b">
        <v>0</v>
      </c>
      <c r="I2" s="84" t="b">
        <v>0</v>
      </c>
      <c r="J2" s="84" t="b">
        <v>1</v>
      </c>
      <c r="K2" s="84" t="b">
        <v>0</v>
      </c>
      <c r="L2" s="84" t="b">
        <v>0</v>
      </c>
    </row>
    <row r="3" spans="1:12" ht="15">
      <c r="A3" s="84" t="s">
        <v>1537</v>
      </c>
      <c r="B3" s="84" t="s">
        <v>1539</v>
      </c>
      <c r="C3" s="84">
        <v>11</v>
      </c>
      <c r="D3" s="122">
        <v>0.007441190904053467</v>
      </c>
      <c r="E3" s="122">
        <v>1.6824142786282574</v>
      </c>
      <c r="F3" s="84" t="s">
        <v>2039</v>
      </c>
      <c r="G3" s="84" t="b">
        <v>1</v>
      </c>
      <c r="H3" s="84" t="b">
        <v>0</v>
      </c>
      <c r="I3" s="84" t="b">
        <v>0</v>
      </c>
      <c r="J3" s="84" t="b">
        <v>0</v>
      </c>
      <c r="K3" s="84" t="b">
        <v>0</v>
      </c>
      <c r="L3" s="84" t="b">
        <v>0</v>
      </c>
    </row>
    <row r="4" spans="1:12" ht="15">
      <c r="A4" s="84" t="s">
        <v>1503</v>
      </c>
      <c r="B4" s="84" t="s">
        <v>1504</v>
      </c>
      <c r="C4" s="84">
        <v>11</v>
      </c>
      <c r="D4" s="122">
        <v>0.007441190904053467</v>
      </c>
      <c r="E4" s="122">
        <v>2.0544737683203174</v>
      </c>
      <c r="F4" s="84" t="s">
        <v>2039</v>
      </c>
      <c r="G4" s="84" t="b">
        <v>0</v>
      </c>
      <c r="H4" s="84" t="b">
        <v>0</v>
      </c>
      <c r="I4" s="84" t="b">
        <v>0</v>
      </c>
      <c r="J4" s="84" t="b">
        <v>0</v>
      </c>
      <c r="K4" s="84" t="b">
        <v>0</v>
      </c>
      <c r="L4" s="84" t="b">
        <v>0</v>
      </c>
    </row>
    <row r="5" spans="1:12" ht="15">
      <c r="A5" s="84" t="s">
        <v>1538</v>
      </c>
      <c r="B5" s="84" t="s">
        <v>1543</v>
      </c>
      <c r="C5" s="84">
        <v>10</v>
      </c>
      <c r="D5" s="122">
        <v>0.007074776570413248</v>
      </c>
      <c r="E5" s="122">
        <v>1.8240248469420437</v>
      </c>
      <c r="F5" s="84" t="s">
        <v>2039</v>
      </c>
      <c r="G5" s="84" t="b">
        <v>1</v>
      </c>
      <c r="H5" s="84" t="b">
        <v>0</v>
      </c>
      <c r="I5" s="84" t="b">
        <v>0</v>
      </c>
      <c r="J5" s="84" t="b">
        <v>0</v>
      </c>
      <c r="K5" s="84" t="b">
        <v>0</v>
      </c>
      <c r="L5" s="84" t="b">
        <v>0</v>
      </c>
    </row>
    <row r="6" spans="1:12" ht="15">
      <c r="A6" s="84" t="s">
        <v>1539</v>
      </c>
      <c r="B6" s="84" t="s">
        <v>259</v>
      </c>
      <c r="C6" s="84">
        <v>10</v>
      </c>
      <c r="D6" s="122">
        <v>0.007074776570413248</v>
      </c>
      <c r="E6" s="122">
        <v>1.171587167416661</v>
      </c>
      <c r="F6" s="84" t="s">
        <v>2039</v>
      </c>
      <c r="G6" s="84" t="b">
        <v>0</v>
      </c>
      <c r="H6" s="84" t="b">
        <v>0</v>
      </c>
      <c r="I6" s="84" t="b">
        <v>0</v>
      </c>
      <c r="J6" s="84" t="b">
        <v>0</v>
      </c>
      <c r="K6" s="84" t="b">
        <v>0</v>
      </c>
      <c r="L6" s="84" t="b">
        <v>0</v>
      </c>
    </row>
    <row r="7" spans="1:12" ht="15">
      <c r="A7" s="84" t="s">
        <v>259</v>
      </c>
      <c r="B7" s="84" t="s">
        <v>1893</v>
      </c>
      <c r="C7" s="84">
        <v>10</v>
      </c>
      <c r="D7" s="122">
        <v>0.007074776570413248</v>
      </c>
      <c r="E7" s="122">
        <v>1.3882962773806062</v>
      </c>
      <c r="F7" s="84" t="s">
        <v>2039</v>
      </c>
      <c r="G7" s="84" t="b">
        <v>0</v>
      </c>
      <c r="H7" s="84" t="b">
        <v>0</v>
      </c>
      <c r="I7" s="84" t="b">
        <v>0</v>
      </c>
      <c r="J7" s="84" t="b">
        <v>0</v>
      </c>
      <c r="K7" s="84" t="b">
        <v>0</v>
      </c>
      <c r="L7" s="84" t="b">
        <v>0</v>
      </c>
    </row>
    <row r="8" spans="1:12" ht="15">
      <c r="A8" s="84" t="s">
        <v>1893</v>
      </c>
      <c r="B8" s="84" t="s">
        <v>1892</v>
      </c>
      <c r="C8" s="84">
        <v>10</v>
      </c>
      <c r="D8" s="122">
        <v>0.007074776570413248</v>
      </c>
      <c r="E8" s="122">
        <v>2.054473768320318</v>
      </c>
      <c r="F8" s="84" t="s">
        <v>2039</v>
      </c>
      <c r="G8" s="84" t="b">
        <v>0</v>
      </c>
      <c r="H8" s="84" t="b">
        <v>0</v>
      </c>
      <c r="I8" s="84" t="b">
        <v>0</v>
      </c>
      <c r="J8" s="84" t="b">
        <v>0</v>
      </c>
      <c r="K8" s="84" t="b">
        <v>0</v>
      </c>
      <c r="L8" s="84" t="b">
        <v>0</v>
      </c>
    </row>
    <row r="9" spans="1:12" ht="15">
      <c r="A9" s="84" t="s">
        <v>1892</v>
      </c>
      <c r="B9" s="84" t="s">
        <v>1894</v>
      </c>
      <c r="C9" s="84">
        <v>10</v>
      </c>
      <c r="D9" s="122">
        <v>0.007074776570413248</v>
      </c>
      <c r="E9" s="122">
        <v>2.054473768320318</v>
      </c>
      <c r="F9" s="84" t="s">
        <v>2039</v>
      </c>
      <c r="G9" s="84" t="b">
        <v>0</v>
      </c>
      <c r="H9" s="84" t="b">
        <v>0</v>
      </c>
      <c r="I9" s="84" t="b">
        <v>0</v>
      </c>
      <c r="J9" s="84" t="b">
        <v>0</v>
      </c>
      <c r="K9" s="84" t="b">
        <v>0</v>
      </c>
      <c r="L9" s="84" t="b">
        <v>0</v>
      </c>
    </row>
    <row r="10" spans="1:12" ht="15">
      <c r="A10" s="84" t="s">
        <v>1894</v>
      </c>
      <c r="B10" s="84" t="s">
        <v>1895</v>
      </c>
      <c r="C10" s="84">
        <v>10</v>
      </c>
      <c r="D10" s="122">
        <v>0.007074776570413248</v>
      </c>
      <c r="E10" s="122">
        <v>2.0958664534785427</v>
      </c>
      <c r="F10" s="84" t="s">
        <v>2039</v>
      </c>
      <c r="G10" s="84" t="b">
        <v>0</v>
      </c>
      <c r="H10" s="84" t="b">
        <v>0</v>
      </c>
      <c r="I10" s="84" t="b">
        <v>0</v>
      </c>
      <c r="J10" s="84" t="b">
        <v>0</v>
      </c>
      <c r="K10" s="84" t="b">
        <v>0</v>
      </c>
      <c r="L10" s="84" t="b">
        <v>0</v>
      </c>
    </row>
    <row r="11" spans="1:12" ht="15">
      <c r="A11" s="84" t="s">
        <v>1896</v>
      </c>
      <c r="B11" s="84" t="s">
        <v>1542</v>
      </c>
      <c r="C11" s="84">
        <v>10</v>
      </c>
      <c r="D11" s="122">
        <v>0.007074776570413248</v>
      </c>
      <c r="E11" s="122">
        <v>1.9819231011717058</v>
      </c>
      <c r="F11" s="84" t="s">
        <v>2039</v>
      </c>
      <c r="G11" s="84" t="b">
        <v>0</v>
      </c>
      <c r="H11" s="84" t="b">
        <v>0</v>
      </c>
      <c r="I11" s="84" t="b">
        <v>0</v>
      </c>
      <c r="J11" s="84" t="b">
        <v>0</v>
      </c>
      <c r="K11" s="84" t="b">
        <v>0</v>
      </c>
      <c r="L11" s="84" t="b">
        <v>0</v>
      </c>
    </row>
    <row r="12" spans="1:12" ht="15">
      <c r="A12" s="84" t="s">
        <v>1895</v>
      </c>
      <c r="B12" s="84" t="s">
        <v>1896</v>
      </c>
      <c r="C12" s="84">
        <v>7</v>
      </c>
      <c r="D12" s="122">
        <v>0.005764563614195793</v>
      </c>
      <c r="E12" s="122">
        <v>1.9409644934927994</v>
      </c>
      <c r="F12" s="84" t="s">
        <v>2039</v>
      </c>
      <c r="G12" s="84" t="b">
        <v>0</v>
      </c>
      <c r="H12" s="84" t="b">
        <v>0</v>
      </c>
      <c r="I12" s="84" t="b">
        <v>0</v>
      </c>
      <c r="J12" s="84" t="b">
        <v>0</v>
      </c>
      <c r="K12" s="84" t="b">
        <v>0</v>
      </c>
      <c r="L12" s="84" t="b">
        <v>0</v>
      </c>
    </row>
    <row r="13" spans="1:12" ht="15">
      <c r="A13" s="84" t="s">
        <v>1542</v>
      </c>
      <c r="B13" s="84" t="s">
        <v>1898</v>
      </c>
      <c r="C13" s="84">
        <v>7</v>
      </c>
      <c r="D13" s="122">
        <v>0.005764563614195793</v>
      </c>
      <c r="E13" s="122">
        <v>1.9819231011717058</v>
      </c>
      <c r="F13" s="84" t="s">
        <v>2039</v>
      </c>
      <c r="G13" s="84" t="b">
        <v>0</v>
      </c>
      <c r="H13" s="84" t="b">
        <v>0</v>
      </c>
      <c r="I13" s="84" t="b">
        <v>0</v>
      </c>
      <c r="J13" s="84" t="b">
        <v>0</v>
      </c>
      <c r="K13" s="84" t="b">
        <v>0</v>
      </c>
      <c r="L13" s="84" t="b">
        <v>0</v>
      </c>
    </row>
    <row r="14" spans="1:12" ht="15">
      <c r="A14" s="84" t="s">
        <v>1505</v>
      </c>
      <c r="B14" s="84" t="s">
        <v>1507</v>
      </c>
      <c r="C14" s="84">
        <v>7</v>
      </c>
      <c r="D14" s="122">
        <v>0.005764563614195793</v>
      </c>
      <c r="E14" s="122">
        <v>2.0544737683203174</v>
      </c>
      <c r="F14" s="84" t="s">
        <v>2039</v>
      </c>
      <c r="G14" s="84" t="b">
        <v>0</v>
      </c>
      <c r="H14" s="84" t="b">
        <v>0</v>
      </c>
      <c r="I14" s="84" t="b">
        <v>0</v>
      </c>
      <c r="J14" s="84" t="b">
        <v>0</v>
      </c>
      <c r="K14" s="84" t="b">
        <v>0</v>
      </c>
      <c r="L14" s="84" t="b">
        <v>0</v>
      </c>
    </row>
    <row r="15" spans="1:12" ht="15">
      <c r="A15" s="84" t="s">
        <v>1507</v>
      </c>
      <c r="B15" s="84" t="s">
        <v>1506</v>
      </c>
      <c r="C15" s="84">
        <v>7</v>
      </c>
      <c r="D15" s="122">
        <v>0.005764563614195793</v>
      </c>
      <c r="E15" s="122">
        <v>2.0958664534785427</v>
      </c>
      <c r="F15" s="84" t="s">
        <v>2039</v>
      </c>
      <c r="G15" s="84" t="b">
        <v>0</v>
      </c>
      <c r="H15" s="84" t="b">
        <v>0</v>
      </c>
      <c r="I15" s="84" t="b">
        <v>0</v>
      </c>
      <c r="J15" s="84" t="b">
        <v>0</v>
      </c>
      <c r="K15" s="84" t="b">
        <v>0</v>
      </c>
      <c r="L15" s="84" t="b">
        <v>0</v>
      </c>
    </row>
    <row r="16" spans="1:12" ht="15">
      <c r="A16" s="84" t="s">
        <v>1504</v>
      </c>
      <c r="B16" s="84" t="s">
        <v>1505</v>
      </c>
      <c r="C16" s="84">
        <v>7</v>
      </c>
      <c r="D16" s="122">
        <v>0.005764563614195793</v>
      </c>
      <c r="E16" s="122">
        <v>1.8581791231763494</v>
      </c>
      <c r="F16" s="84" t="s">
        <v>2039</v>
      </c>
      <c r="G16" s="84" t="b">
        <v>0</v>
      </c>
      <c r="H16" s="84" t="b">
        <v>0</v>
      </c>
      <c r="I16" s="84" t="b">
        <v>0</v>
      </c>
      <c r="J16" s="84" t="b">
        <v>0</v>
      </c>
      <c r="K16" s="84" t="b">
        <v>0</v>
      </c>
      <c r="L16" s="84" t="b">
        <v>0</v>
      </c>
    </row>
    <row r="17" spans="1:12" ht="15">
      <c r="A17" s="84" t="s">
        <v>1506</v>
      </c>
      <c r="B17" s="84" t="s">
        <v>1508</v>
      </c>
      <c r="C17" s="84">
        <v>6</v>
      </c>
      <c r="D17" s="122">
        <v>0.005241938974231574</v>
      </c>
      <c r="E17" s="122">
        <v>2.1838216238336727</v>
      </c>
      <c r="F17" s="84" t="s">
        <v>2039</v>
      </c>
      <c r="G17" s="84" t="b">
        <v>0</v>
      </c>
      <c r="H17" s="84" t="b">
        <v>0</v>
      </c>
      <c r="I17" s="84" t="b">
        <v>0</v>
      </c>
      <c r="J17" s="84" t="b">
        <v>0</v>
      </c>
      <c r="K17" s="84" t="b">
        <v>0</v>
      </c>
      <c r="L17" s="84" t="b">
        <v>0</v>
      </c>
    </row>
    <row r="18" spans="1:12" ht="15">
      <c r="A18" s="84" t="s">
        <v>1509</v>
      </c>
      <c r="B18" s="84" t="s">
        <v>1503</v>
      </c>
      <c r="C18" s="84">
        <v>5</v>
      </c>
      <c r="D18" s="122">
        <v>0.004664841452487453</v>
      </c>
      <c r="E18" s="122">
        <v>2.054473768320318</v>
      </c>
      <c r="F18" s="84" t="s">
        <v>2039</v>
      </c>
      <c r="G18" s="84" t="b">
        <v>0</v>
      </c>
      <c r="H18" s="84" t="b">
        <v>0</v>
      </c>
      <c r="I18" s="84" t="b">
        <v>0</v>
      </c>
      <c r="J18" s="84" t="b">
        <v>0</v>
      </c>
      <c r="K18" s="84" t="b">
        <v>0</v>
      </c>
      <c r="L18" s="84" t="b">
        <v>0</v>
      </c>
    </row>
    <row r="19" spans="1:12" ht="15">
      <c r="A19" s="84" t="s">
        <v>1540</v>
      </c>
      <c r="B19" s="84" t="s">
        <v>1540</v>
      </c>
      <c r="C19" s="84">
        <v>5</v>
      </c>
      <c r="D19" s="122">
        <v>0.006155253469985721</v>
      </c>
      <c r="E19" s="122">
        <v>1.6487084221363233</v>
      </c>
      <c r="F19" s="84" t="s">
        <v>2039</v>
      </c>
      <c r="G19" s="84" t="b">
        <v>0</v>
      </c>
      <c r="H19" s="84" t="b">
        <v>0</v>
      </c>
      <c r="I19" s="84" t="b">
        <v>0</v>
      </c>
      <c r="J19" s="84" t="b">
        <v>0</v>
      </c>
      <c r="K19" s="84" t="b">
        <v>0</v>
      </c>
      <c r="L19" s="84" t="b">
        <v>0</v>
      </c>
    </row>
    <row r="20" spans="1:12" ht="15">
      <c r="A20" s="84" t="s">
        <v>1511</v>
      </c>
      <c r="B20" s="84" t="s">
        <v>1512</v>
      </c>
      <c r="C20" s="84">
        <v>5</v>
      </c>
      <c r="D20" s="122">
        <v>0.004664841452487453</v>
      </c>
      <c r="E20" s="122">
        <v>2.396896449142524</v>
      </c>
      <c r="F20" s="84" t="s">
        <v>2039</v>
      </c>
      <c r="G20" s="84" t="b">
        <v>0</v>
      </c>
      <c r="H20" s="84" t="b">
        <v>0</v>
      </c>
      <c r="I20" s="84" t="b">
        <v>0</v>
      </c>
      <c r="J20" s="84" t="b">
        <v>0</v>
      </c>
      <c r="K20" s="84" t="b">
        <v>0</v>
      </c>
      <c r="L20" s="84" t="b">
        <v>0</v>
      </c>
    </row>
    <row r="21" spans="1:12" ht="15">
      <c r="A21" s="84" t="s">
        <v>1584</v>
      </c>
      <c r="B21" s="84" t="s">
        <v>1585</v>
      </c>
      <c r="C21" s="84">
        <v>4</v>
      </c>
      <c r="D21" s="122">
        <v>0.004022240242163914</v>
      </c>
      <c r="E21" s="122">
        <v>2.0544737683203174</v>
      </c>
      <c r="F21" s="84" t="s">
        <v>2039</v>
      </c>
      <c r="G21" s="84" t="b">
        <v>0</v>
      </c>
      <c r="H21" s="84" t="b">
        <v>0</v>
      </c>
      <c r="I21" s="84" t="b">
        <v>0</v>
      </c>
      <c r="J21" s="84" t="b">
        <v>0</v>
      </c>
      <c r="K21" s="84" t="b">
        <v>0</v>
      </c>
      <c r="L21" s="84" t="b">
        <v>0</v>
      </c>
    </row>
    <row r="22" spans="1:12" ht="15">
      <c r="A22" s="84" t="s">
        <v>1504</v>
      </c>
      <c r="B22" s="84" t="s">
        <v>1913</v>
      </c>
      <c r="C22" s="84">
        <v>4</v>
      </c>
      <c r="D22" s="122">
        <v>0.004022240242163914</v>
      </c>
      <c r="E22" s="122">
        <v>2.0544737683203174</v>
      </c>
      <c r="F22" s="84" t="s">
        <v>2039</v>
      </c>
      <c r="G22" s="84" t="b">
        <v>0</v>
      </c>
      <c r="H22" s="84" t="b">
        <v>0</v>
      </c>
      <c r="I22" s="84" t="b">
        <v>0</v>
      </c>
      <c r="J22" s="84" t="b">
        <v>0</v>
      </c>
      <c r="K22" s="84" t="b">
        <v>0</v>
      </c>
      <c r="L22" s="84" t="b">
        <v>0</v>
      </c>
    </row>
    <row r="23" spans="1:12" ht="15">
      <c r="A23" s="84" t="s">
        <v>1913</v>
      </c>
      <c r="B23" s="84" t="s">
        <v>1505</v>
      </c>
      <c r="C23" s="84">
        <v>4</v>
      </c>
      <c r="D23" s="122">
        <v>0.004022240242163914</v>
      </c>
      <c r="E23" s="122">
        <v>2.0544737683203174</v>
      </c>
      <c r="F23" s="84" t="s">
        <v>2039</v>
      </c>
      <c r="G23" s="84" t="b">
        <v>0</v>
      </c>
      <c r="H23" s="84" t="b">
        <v>0</v>
      </c>
      <c r="I23" s="84" t="b">
        <v>0</v>
      </c>
      <c r="J23" s="84" t="b">
        <v>0</v>
      </c>
      <c r="K23" s="84" t="b">
        <v>0</v>
      </c>
      <c r="L23" s="84" t="b">
        <v>0</v>
      </c>
    </row>
    <row r="24" spans="1:12" ht="15">
      <c r="A24" s="84" t="s">
        <v>1916</v>
      </c>
      <c r="B24" s="84" t="s">
        <v>1917</v>
      </c>
      <c r="C24" s="84">
        <v>4</v>
      </c>
      <c r="D24" s="122">
        <v>0.004022240242163914</v>
      </c>
      <c r="E24" s="122">
        <v>2.49380646215058</v>
      </c>
      <c r="F24" s="84" t="s">
        <v>2039</v>
      </c>
      <c r="G24" s="84" t="b">
        <v>0</v>
      </c>
      <c r="H24" s="84" t="b">
        <v>0</v>
      </c>
      <c r="I24" s="84" t="b">
        <v>0</v>
      </c>
      <c r="J24" s="84" t="b">
        <v>0</v>
      </c>
      <c r="K24" s="84" t="b">
        <v>0</v>
      </c>
      <c r="L24" s="84" t="b">
        <v>0</v>
      </c>
    </row>
    <row r="25" spans="1:12" ht="15">
      <c r="A25" s="84" t="s">
        <v>1919</v>
      </c>
      <c r="B25" s="84" t="s">
        <v>1899</v>
      </c>
      <c r="C25" s="84">
        <v>4</v>
      </c>
      <c r="D25" s="122">
        <v>0.004022240242163914</v>
      </c>
      <c r="E25" s="122">
        <v>2.250768413464286</v>
      </c>
      <c r="F25" s="84" t="s">
        <v>2039</v>
      </c>
      <c r="G25" s="84" t="b">
        <v>0</v>
      </c>
      <c r="H25" s="84" t="b">
        <v>0</v>
      </c>
      <c r="I25" s="84" t="b">
        <v>0</v>
      </c>
      <c r="J25" s="84" t="b">
        <v>0</v>
      </c>
      <c r="K25" s="84" t="b">
        <v>0</v>
      </c>
      <c r="L25" s="84" t="b">
        <v>0</v>
      </c>
    </row>
    <row r="26" spans="1:12" ht="15">
      <c r="A26" s="84" t="s">
        <v>1571</v>
      </c>
      <c r="B26" s="84" t="s">
        <v>1572</v>
      </c>
      <c r="C26" s="84">
        <v>4</v>
      </c>
      <c r="D26" s="122">
        <v>0.004022240242163914</v>
      </c>
      <c r="E26" s="122">
        <v>2.0746771544086045</v>
      </c>
      <c r="F26" s="84" t="s">
        <v>2039</v>
      </c>
      <c r="G26" s="84" t="b">
        <v>0</v>
      </c>
      <c r="H26" s="84" t="b">
        <v>0</v>
      </c>
      <c r="I26" s="84" t="b">
        <v>0</v>
      </c>
      <c r="J26" s="84" t="b">
        <v>0</v>
      </c>
      <c r="K26" s="84" t="b">
        <v>0</v>
      </c>
      <c r="L26" s="84" t="b">
        <v>0</v>
      </c>
    </row>
    <row r="27" spans="1:12" ht="15">
      <c r="A27" s="84" t="s">
        <v>1902</v>
      </c>
      <c r="B27" s="84" t="s">
        <v>259</v>
      </c>
      <c r="C27" s="84">
        <v>4</v>
      </c>
      <c r="D27" s="122">
        <v>0.004022240242163914</v>
      </c>
      <c r="E27" s="122">
        <v>1.171587167416661</v>
      </c>
      <c r="F27" s="84" t="s">
        <v>2039</v>
      </c>
      <c r="G27" s="84" t="b">
        <v>0</v>
      </c>
      <c r="H27" s="84" t="b">
        <v>0</v>
      </c>
      <c r="I27" s="84" t="b">
        <v>0</v>
      </c>
      <c r="J27" s="84" t="b">
        <v>0</v>
      </c>
      <c r="K27" s="84" t="b">
        <v>0</v>
      </c>
      <c r="L27" s="84" t="b">
        <v>0</v>
      </c>
    </row>
    <row r="28" spans="1:12" ht="15">
      <c r="A28" s="84" t="s">
        <v>1508</v>
      </c>
      <c r="B28" s="84" t="s">
        <v>1511</v>
      </c>
      <c r="C28" s="84">
        <v>4</v>
      </c>
      <c r="D28" s="122">
        <v>0.004022240242163914</v>
      </c>
      <c r="E28" s="122">
        <v>2.2999864361344673</v>
      </c>
      <c r="F28" s="84" t="s">
        <v>2039</v>
      </c>
      <c r="G28" s="84" t="b">
        <v>0</v>
      </c>
      <c r="H28" s="84" t="b">
        <v>0</v>
      </c>
      <c r="I28" s="84" t="b">
        <v>0</v>
      </c>
      <c r="J28" s="84" t="b">
        <v>0</v>
      </c>
      <c r="K28" s="84" t="b">
        <v>0</v>
      </c>
      <c r="L28" s="84" t="b">
        <v>0</v>
      </c>
    </row>
    <row r="29" spans="1:12" ht="15">
      <c r="A29" s="84" t="s">
        <v>1924</v>
      </c>
      <c r="B29" s="84" t="s">
        <v>1925</v>
      </c>
      <c r="C29" s="84">
        <v>4</v>
      </c>
      <c r="D29" s="122">
        <v>0.004022240242163914</v>
      </c>
      <c r="E29" s="122">
        <v>2.49380646215058</v>
      </c>
      <c r="F29" s="84" t="s">
        <v>2039</v>
      </c>
      <c r="G29" s="84" t="b">
        <v>0</v>
      </c>
      <c r="H29" s="84" t="b">
        <v>0</v>
      </c>
      <c r="I29" s="84" t="b">
        <v>0</v>
      </c>
      <c r="J29" s="84" t="b">
        <v>0</v>
      </c>
      <c r="K29" s="84" t="b">
        <v>0</v>
      </c>
      <c r="L29" s="84" t="b">
        <v>0</v>
      </c>
    </row>
    <row r="30" spans="1:12" ht="15">
      <c r="A30" s="84" t="s">
        <v>1925</v>
      </c>
      <c r="B30" s="84" t="s">
        <v>1926</v>
      </c>
      <c r="C30" s="84">
        <v>4</v>
      </c>
      <c r="D30" s="122">
        <v>0.004022240242163914</v>
      </c>
      <c r="E30" s="122">
        <v>2.49380646215058</v>
      </c>
      <c r="F30" s="84" t="s">
        <v>2039</v>
      </c>
      <c r="G30" s="84" t="b">
        <v>0</v>
      </c>
      <c r="H30" s="84" t="b">
        <v>0</v>
      </c>
      <c r="I30" s="84" t="b">
        <v>0</v>
      </c>
      <c r="J30" s="84" t="b">
        <v>0</v>
      </c>
      <c r="K30" s="84" t="b">
        <v>0</v>
      </c>
      <c r="L30" s="84" t="b">
        <v>0</v>
      </c>
    </row>
    <row r="31" spans="1:12" ht="15">
      <c r="A31" s="84" t="s">
        <v>1898</v>
      </c>
      <c r="B31" s="84" t="s">
        <v>1900</v>
      </c>
      <c r="C31" s="84">
        <v>3</v>
      </c>
      <c r="D31" s="122">
        <v>0.0032974413874842837</v>
      </c>
      <c r="E31" s="122">
        <v>2.192776466486599</v>
      </c>
      <c r="F31" s="84" t="s">
        <v>2039</v>
      </c>
      <c r="G31" s="84" t="b">
        <v>0</v>
      </c>
      <c r="H31" s="84" t="b">
        <v>0</v>
      </c>
      <c r="I31" s="84" t="b">
        <v>0</v>
      </c>
      <c r="J31" s="84" t="b">
        <v>0</v>
      </c>
      <c r="K31" s="84" t="b">
        <v>0</v>
      </c>
      <c r="L31" s="84" t="b">
        <v>0</v>
      </c>
    </row>
    <row r="32" spans="1:12" ht="15">
      <c r="A32" s="84" t="s">
        <v>1901</v>
      </c>
      <c r="B32" s="84" t="s">
        <v>1891</v>
      </c>
      <c r="C32" s="84">
        <v>3</v>
      </c>
      <c r="D32" s="122">
        <v>0.0032974413874842837</v>
      </c>
      <c r="E32" s="122">
        <v>1.7534437726563363</v>
      </c>
      <c r="F32" s="84" t="s">
        <v>2039</v>
      </c>
      <c r="G32" s="84" t="b">
        <v>0</v>
      </c>
      <c r="H32" s="84" t="b">
        <v>0</v>
      </c>
      <c r="I32" s="84" t="b">
        <v>0</v>
      </c>
      <c r="J32" s="84" t="b">
        <v>0</v>
      </c>
      <c r="K32" s="84" t="b">
        <v>0</v>
      </c>
      <c r="L32" s="84" t="b">
        <v>0</v>
      </c>
    </row>
    <row r="33" spans="1:12" ht="15">
      <c r="A33" s="84" t="s">
        <v>1917</v>
      </c>
      <c r="B33" s="84" t="s">
        <v>1918</v>
      </c>
      <c r="C33" s="84">
        <v>3</v>
      </c>
      <c r="D33" s="122">
        <v>0.0032974413874842837</v>
      </c>
      <c r="E33" s="122">
        <v>2.3688677255422803</v>
      </c>
      <c r="F33" s="84" t="s">
        <v>2039</v>
      </c>
      <c r="G33" s="84" t="b">
        <v>0</v>
      </c>
      <c r="H33" s="84" t="b">
        <v>0</v>
      </c>
      <c r="I33" s="84" t="b">
        <v>0</v>
      </c>
      <c r="J33" s="84" t="b">
        <v>0</v>
      </c>
      <c r="K33" s="84" t="b">
        <v>0</v>
      </c>
      <c r="L33" s="84" t="b">
        <v>0</v>
      </c>
    </row>
    <row r="34" spans="1:12" ht="15">
      <c r="A34" s="84" t="s">
        <v>1918</v>
      </c>
      <c r="B34" s="84" t="s">
        <v>1932</v>
      </c>
      <c r="C34" s="84">
        <v>3</v>
      </c>
      <c r="D34" s="122">
        <v>0.0032974413874842837</v>
      </c>
      <c r="E34" s="122">
        <v>2.49380646215058</v>
      </c>
      <c r="F34" s="84" t="s">
        <v>2039</v>
      </c>
      <c r="G34" s="84" t="b">
        <v>0</v>
      </c>
      <c r="H34" s="84" t="b">
        <v>0</v>
      </c>
      <c r="I34" s="84" t="b">
        <v>0</v>
      </c>
      <c r="J34" s="84" t="b">
        <v>0</v>
      </c>
      <c r="K34" s="84" t="b">
        <v>0</v>
      </c>
      <c r="L34" s="84" t="b">
        <v>0</v>
      </c>
    </row>
    <row r="35" spans="1:12" ht="15">
      <c r="A35" s="84" t="s">
        <v>1932</v>
      </c>
      <c r="B35" s="84" t="s">
        <v>1503</v>
      </c>
      <c r="C35" s="84">
        <v>3</v>
      </c>
      <c r="D35" s="122">
        <v>0.0032974413874842837</v>
      </c>
      <c r="E35" s="122">
        <v>2.054473768320318</v>
      </c>
      <c r="F35" s="84" t="s">
        <v>2039</v>
      </c>
      <c r="G35" s="84" t="b">
        <v>0</v>
      </c>
      <c r="H35" s="84" t="b">
        <v>0</v>
      </c>
      <c r="I35" s="84" t="b">
        <v>0</v>
      </c>
      <c r="J35" s="84" t="b">
        <v>0</v>
      </c>
      <c r="K35" s="84" t="b">
        <v>0</v>
      </c>
      <c r="L35" s="84" t="b">
        <v>0</v>
      </c>
    </row>
    <row r="36" spans="1:12" ht="15">
      <c r="A36" s="84" t="s">
        <v>269</v>
      </c>
      <c r="B36" s="84" t="s">
        <v>268</v>
      </c>
      <c r="C36" s="84">
        <v>3</v>
      </c>
      <c r="D36" s="122">
        <v>0.0032974413874842837</v>
      </c>
      <c r="E36" s="122">
        <v>2.61874519875888</v>
      </c>
      <c r="F36" s="84" t="s">
        <v>2039</v>
      </c>
      <c r="G36" s="84" t="b">
        <v>0</v>
      </c>
      <c r="H36" s="84" t="b">
        <v>0</v>
      </c>
      <c r="I36" s="84" t="b">
        <v>0</v>
      </c>
      <c r="J36" s="84" t="b">
        <v>0</v>
      </c>
      <c r="K36" s="84" t="b">
        <v>0</v>
      </c>
      <c r="L36" s="84" t="b">
        <v>0</v>
      </c>
    </row>
    <row r="37" spans="1:12" ht="15">
      <c r="A37" s="84" t="s">
        <v>268</v>
      </c>
      <c r="B37" s="84" t="s">
        <v>267</v>
      </c>
      <c r="C37" s="84">
        <v>3</v>
      </c>
      <c r="D37" s="122">
        <v>0.0032974413874842837</v>
      </c>
      <c r="E37" s="122">
        <v>2.61874519875888</v>
      </c>
      <c r="F37" s="84" t="s">
        <v>2039</v>
      </c>
      <c r="G37" s="84" t="b">
        <v>0</v>
      </c>
      <c r="H37" s="84" t="b">
        <v>0</v>
      </c>
      <c r="I37" s="84" t="b">
        <v>0</v>
      </c>
      <c r="J37" s="84" t="b">
        <v>0</v>
      </c>
      <c r="K37" s="84" t="b">
        <v>0</v>
      </c>
      <c r="L37" s="84" t="b">
        <v>0</v>
      </c>
    </row>
    <row r="38" spans="1:12" ht="15">
      <c r="A38" s="84" t="s">
        <v>267</v>
      </c>
      <c r="B38" s="84" t="s">
        <v>266</v>
      </c>
      <c r="C38" s="84">
        <v>3</v>
      </c>
      <c r="D38" s="122">
        <v>0.0032974413874842837</v>
      </c>
      <c r="E38" s="122">
        <v>2.396896449142524</v>
      </c>
      <c r="F38" s="84" t="s">
        <v>2039</v>
      </c>
      <c r="G38" s="84" t="b">
        <v>0</v>
      </c>
      <c r="H38" s="84" t="b">
        <v>0</v>
      </c>
      <c r="I38" s="84" t="b">
        <v>0</v>
      </c>
      <c r="J38" s="84" t="b">
        <v>0</v>
      </c>
      <c r="K38" s="84" t="b">
        <v>0</v>
      </c>
      <c r="L38" s="84" t="b">
        <v>0</v>
      </c>
    </row>
    <row r="39" spans="1:12" ht="15">
      <c r="A39" s="84" t="s">
        <v>266</v>
      </c>
      <c r="B39" s="84" t="s">
        <v>265</v>
      </c>
      <c r="C39" s="84">
        <v>3</v>
      </c>
      <c r="D39" s="122">
        <v>0.0032974413874842837</v>
      </c>
      <c r="E39" s="122">
        <v>2.396896449142524</v>
      </c>
      <c r="F39" s="84" t="s">
        <v>2039</v>
      </c>
      <c r="G39" s="84" t="b">
        <v>0</v>
      </c>
      <c r="H39" s="84" t="b">
        <v>0</v>
      </c>
      <c r="I39" s="84" t="b">
        <v>0</v>
      </c>
      <c r="J39" s="84" t="b">
        <v>0</v>
      </c>
      <c r="K39" s="84" t="b">
        <v>0</v>
      </c>
      <c r="L39" s="84" t="b">
        <v>0</v>
      </c>
    </row>
    <row r="40" spans="1:12" ht="15">
      <c r="A40" s="84" t="s">
        <v>1564</v>
      </c>
      <c r="B40" s="84" t="s">
        <v>1565</v>
      </c>
      <c r="C40" s="84">
        <v>3</v>
      </c>
      <c r="D40" s="122">
        <v>0.0032974413874842837</v>
      </c>
      <c r="E40" s="122">
        <v>2.396896449142524</v>
      </c>
      <c r="F40" s="84" t="s">
        <v>2039</v>
      </c>
      <c r="G40" s="84" t="b">
        <v>1</v>
      </c>
      <c r="H40" s="84" t="b">
        <v>0</v>
      </c>
      <c r="I40" s="84" t="b">
        <v>0</v>
      </c>
      <c r="J40" s="84" t="b">
        <v>0</v>
      </c>
      <c r="K40" s="84" t="b">
        <v>0</v>
      </c>
      <c r="L40" s="84" t="b">
        <v>0</v>
      </c>
    </row>
    <row r="41" spans="1:12" ht="15">
      <c r="A41" s="84" t="s">
        <v>1565</v>
      </c>
      <c r="B41" s="84" t="s">
        <v>259</v>
      </c>
      <c r="C41" s="84">
        <v>3</v>
      </c>
      <c r="D41" s="122">
        <v>0.0032974413874842837</v>
      </c>
      <c r="E41" s="122">
        <v>1.3476784264723423</v>
      </c>
      <c r="F41" s="84" t="s">
        <v>2039</v>
      </c>
      <c r="G41" s="84" t="b">
        <v>0</v>
      </c>
      <c r="H41" s="84" t="b">
        <v>0</v>
      </c>
      <c r="I41" s="84" t="b">
        <v>0</v>
      </c>
      <c r="J41" s="84" t="b">
        <v>0</v>
      </c>
      <c r="K41" s="84" t="b">
        <v>0</v>
      </c>
      <c r="L41" s="84" t="b">
        <v>0</v>
      </c>
    </row>
    <row r="42" spans="1:12" ht="15">
      <c r="A42" s="84" t="s">
        <v>259</v>
      </c>
      <c r="B42" s="84" t="s">
        <v>1585</v>
      </c>
      <c r="C42" s="84">
        <v>3</v>
      </c>
      <c r="D42" s="122">
        <v>0.0032974413874842837</v>
      </c>
      <c r="E42" s="122">
        <v>0.8240248469420437</v>
      </c>
      <c r="F42" s="84" t="s">
        <v>2039</v>
      </c>
      <c r="G42" s="84" t="b">
        <v>0</v>
      </c>
      <c r="H42" s="84" t="b">
        <v>0</v>
      </c>
      <c r="I42" s="84" t="b">
        <v>0</v>
      </c>
      <c r="J42" s="84" t="b">
        <v>0</v>
      </c>
      <c r="K42" s="84" t="b">
        <v>0</v>
      </c>
      <c r="L42" s="84" t="b">
        <v>0</v>
      </c>
    </row>
    <row r="43" spans="1:12" ht="15">
      <c r="A43" s="84" t="s">
        <v>1585</v>
      </c>
      <c r="B43" s="84" t="s">
        <v>1934</v>
      </c>
      <c r="C43" s="84">
        <v>3</v>
      </c>
      <c r="D43" s="122">
        <v>0.0032974413874842837</v>
      </c>
      <c r="E43" s="122">
        <v>2.054473768320318</v>
      </c>
      <c r="F43" s="84" t="s">
        <v>2039</v>
      </c>
      <c r="G43" s="84" t="b">
        <v>0</v>
      </c>
      <c r="H43" s="84" t="b">
        <v>0</v>
      </c>
      <c r="I43" s="84" t="b">
        <v>0</v>
      </c>
      <c r="J43" s="84" t="b">
        <v>0</v>
      </c>
      <c r="K43" s="84" t="b">
        <v>0</v>
      </c>
      <c r="L43" s="84" t="b">
        <v>0</v>
      </c>
    </row>
    <row r="44" spans="1:12" ht="15">
      <c r="A44" s="84" t="s">
        <v>1572</v>
      </c>
      <c r="B44" s="84" t="s">
        <v>1573</v>
      </c>
      <c r="C44" s="84">
        <v>3</v>
      </c>
      <c r="D44" s="122">
        <v>0.0032974413874842837</v>
      </c>
      <c r="E44" s="122">
        <v>2.250768413464286</v>
      </c>
      <c r="F44" s="84" t="s">
        <v>2039</v>
      </c>
      <c r="G44" s="84" t="b">
        <v>0</v>
      </c>
      <c r="H44" s="84" t="b">
        <v>0</v>
      </c>
      <c r="I44" s="84" t="b">
        <v>0</v>
      </c>
      <c r="J44" s="84" t="b">
        <v>0</v>
      </c>
      <c r="K44" s="84" t="b">
        <v>0</v>
      </c>
      <c r="L44" s="84" t="b">
        <v>0</v>
      </c>
    </row>
    <row r="45" spans="1:12" ht="15">
      <c r="A45" s="84" t="s">
        <v>1573</v>
      </c>
      <c r="B45" s="84" t="s">
        <v>1574</v>
      </c>
      <c r="C45" s="84">
        <v>3</v>
      </c>
      <c r="D45" s="122">
        <v>0.0032974413874842837</v>
      </c>
      <c r="E45" s="122">
        <v>2.61874519875888</v>
      </c>
      <c r="F45" s="84" t="s">
        <v>2039</v>
      </c>
      <c r="G45" s="84" t="b">
        <v>0</v>
      </c>
      <c r="H45" s="84" t="b">
        <v>0</v>
      </c>
      <c r="I45" s="84" t="b">
        <v>0</v>
      </c>
      <c r="J45" s="84" t="b">
        <v>0</v>
      </c>
      <c r="K45" s="84" t="b">
        <v>0</v>
      </c>
      <c r="L45" s="84" t="b">
        <v>0</v>
      </c>
    </row>
    <row r="46" spans="1:12" ht="15">
      <c r="A46" s="84" t="s">
        <v>1574</v>
      </c>
      <c r="B46" s="84" t="s">
        <v>1575</v>
      </c>
      <c r="C46" s="84">
        <v>3</v>
      </c>
      <c r="D46" s="122">
        <v>0.0032974413874842837</v>
      </c>
      <c r="E46" s="122">
        <v>2.61874519875888</v>
      </c>
      <c r="F46" s="84" t="s">
        <v>2039</v>
      </c>
      <c r="G46" s="84" t="b">
        <v>0</v>
      </c>
      <c r="H46" s="84" t="b">
        <v>0</v>
      </c>
      <c r="I46" s="84" t="b">
        <v>0</v>
      </c>
      <c r="J46" s="84" t="b">
        <v>0</v>
      </c>
      <c r="K46" s="84" t="b">
        <v>0</v>
      </c>
      <c r="L46" s="84" t="b">
        <v>0</v>
      </c>
    </row>
    <row r="47" spans="1:12" ht="15">
      <c r="A47" s="84" t="s">
        <v>1575</v>
      </c>
      <c r="B47" s="84" t="s">
        <v>1576</v>
      </c>
      <c r="C47" s="84">
        <v>3</v>
      </c>
      <c r="D47" s="122">
        <v>0.0032974413874842837</v>
      </c>
      <c r="E47" s="122">
        <v>2.61874519875888</v>
      </c>
      <c r="F47" s="84" t="s">
        <v>2039</v>
      </c>
      <c r="G47" s="84" t="b">
        <v>0</v>
      </c>
      <c r="H47" s="84" t="b">
        <v>0</v>
      </c>
      <c r="I47" s="84" t="b">
        <v>0</v>
      </c>
      <c r="J47" s="84" t="b">
        <v>0</v>
      </c>
      <c r="K47" s="84" t="b">
        <v>0</v>
      </c>
      <c r="L47" s="84" t="b">
        <v>0</v>
      </c>
    </row>
    <row r="48" spans="1:12" ht="15">
      <c r="A48" s="84" t="s">
        <v>1576</v>
      </c>
      <c r="B48" s="84" t="s">
        <v>1577</v>
      </c>
      <c r="C48" s="84">
        <v>3</v>
      </c>
      <c r="D48" s="122">
        <v>0.0032974413874842837</v>
      </c>
      <c r="E48" s="122">
        <v>2.396896449142524</v>
      </c>
      <c r="F48" s="84" t="s">
        <v>2039</v>
      </c>
      <c r="G48" s="84" t="b">
        <v>0</v>
      </c>
      <c r="H48" s="84" t="b">
        <v>0</v>
      </c>
      <c r="I48" s="84" t="b">
        <v>0</v>
      </c>
      <c r="J48" s="84" t="b">
        <v>0</v>
      </c>
      <c r="K48" s="84" t="b">
        <v>0</v>
      </c>
      <c r="L48" s="84" t="b">
        <v>0</v>
      </c>
    </row>
    <row r="49" spans="1:12" ht="15">
      <c r="A49" s="84" t="s">
        <v>1577</v>
      </c>
      <c r="B49" s="84" t="s">
        <v>1578</v>
      </c>
      <c r="C49" s="84">
        <v>3</v>
      </c>
      <c r="D49" s="122">
        <v>0.0032974413874842837</v>
      </c>
      <c r="E49" s="122">
        <v>2.396896449142524</v>
      </c>
      <c r="F49" s="84" t="s">
        <v>2039</v>
      </c>
      <c r="G49" s="84" t="b">
        <v>0</v>
      </c>
      <c r="H49" s="84" t="b">
        <v>0</v>
      </c>
      <c r="I49" s="84" t="b">
        <v>0</v>
      </c>
      <c r="J49" s="84" t="b">
        <v>0</v>
      </c>
      <c r="K49" s="84" t="b">
        <v>0</v>
      </c>
      <c r="L49" s="84" t="b">
        <v>0</v>
      </c>
    </row>
    <row r="50" spans="1:12" ht="15">
      <c r="A50" s="84" t="s">
        <v>1578</v>
      </c>
      <c r="B50" s="84" t="s">
        <v>1579</v>
      </c>
      <c r="C50" s="84">
        <v>3</v>
      </c>
      <c r="D50" s="122">
        <v>0.0032974413874842837</v>
      </c>
      <c r="E50" s="122">
        <v>2.250768413464286</v>
      </c>
      <c r="F50" s="84" t="s">
        <v>2039</v>
      </c>
      <c r="G50" s="84" t="b">
        <v>0</v>
      </c>
      <c r="H50" s="84" t="b">
        <v>0</v>
      </c>
      <c r="I50" s="84" t="b">
        <v>0</v>
      </c>
      <c r="J50" s="84" t="b">
        <v>0</v>
      </c>
      <c r="K50" s="84" t="b">
        <v>0</v>
      </c>
      <c r="L50" s="84" t="b">
        <v>0</v>
      </c>
    </row>
    <row r="51" spans="1:12" ht="15">
      <c r="A51" s="84" t="s">
        <v>1579</v>
      </c>
      <c r="B51" s="84" t="s">
        <v>1580</v>
      </c>
      <c r="C51" s="84">
        <v>3</v>
      </c>
      <c r="D51" s="122">
        <v>0.0032974413874842837</v>
      </c>
      <c r="E51" s="122">
        <v>2.192776466486599</v>
      </c>
      <c r="F51" s="84" t="s">
        <v>2039</v>
      </c>
      <c r="G51" s="84" t="b">
        <v>0</v>
      </c>
      <c r="H51" s="84" t="b">
        <v>0</v>
      </c>
      <c r="I51" s="84" t="b">
        <v>0</v>
      </c>
      <c r="J51" s="84" t="b">
        <v>0</v>
      </c>
      <c r="K51" s="84" t="b">
        <v>0</v>
      </c>
      <c r="L51" s="84" t="b">
        <v>0</v>
      </c>
    </row>
    <row r="52" spans="1:12" ht="15">
      <c r="A52" s="84" t="s">
        <v>1580</v>
      </c>
      <c r="B52" s="84" t="s">
        <v>446</v>
      </c>
      <c r="C52" s="84">
        <v>3</v>
      </c>
      <c r="D52" s="122">
        <v>0.0032974413874842837</v>
      </c>
      <c r="E52" s="122">
        <v>2.61874519875888</v>
      </c>
      <c r="F52" s="84" t="s">
        <v>2039</v>
      </c>
      <c r="G52" s="84" t="b">
        <v>0</v>
      </c>
      <c r="H52" s="84" t="b">
        <v>0</v>
      </c>
      <c r="I52" s="84" t="b">
        <v>0</v>
      </c>
      <c r="J52" s="84" t="b">
        <v>0</v>
      </c>
      <c r="K52" s="84" t="b">
        <v>0</v>
      </c>
      <c r="L52" s="84" t="b">
        <v>0</v>
      </c>
    </row>
    <row r="53" spans="1:12" ht="15">
      <c r="A53" s="84" t="s">
        <v>1597</v>
      </c>
      <c r="B53" s="84" t="s">
        <v>1936</v>
      </c>
      <c r="C53" s="84">
        <v>3</v>
      </c>
      <c r="D53" s="122">
        <v>0.0032974413874842837</v>
      </c>
      <c r="E53" s="122">
        <v>2.192776466486599</v>
      </c>
      <c r="F53" s="84" t="s">
        <v>2039</v>
      </c>
      <c r="G53" s="84" t="b">
        <v>1</v>
      </c>
      <c r="H53" s="84" t="b">
        <v>0</v>
      </c>
      <c r="I53" s="84" t="b">
        <v>0</v>
      </c>
      <c r="J53" s="84" t="b">
        <v>0</v>
      </c>
      <c r="K53" s="84" t="b">
        <v>0</v>
      </c>
      <c r="L53" s="84" t="b">
        <v>0</v>
      </c>
    </row>
    <row r="54" spans="1:12" ht="15">
      <c r="A54" s="84" t="s">
        <v>1582</v>
      </c>
      <c r="B54" s="84" t="s">
        <v>1583</v>
      </c>
      <c r="C54" s="84">
        <v>3</v>
      </c>
      <c r="D54" s="122">
        <v>0.0032974413874842837</v>
      </c>
      <c r="E54" s="122">
        <v>2.0958664534785427</v>
      </c>
      <c r="F54" s="84" t="s">
        <v>2039</v>
      </c>
      <c r="G54" s="84" t="b">
        <v>0</v>
      </c>
      <c r="H54" s="84" t="b">
        <v>0</v>
      </c>
      <c r="I54" s="84" t="b">
        <v>0</v>
      </c>
      <c r="J54" s="84" t="b">
        <v>0</v>
      </c>
      <c r="K54" s="84" t="b">
        <v>0</v>
      </c>
      <c r="L54" s="84" t="b">
        <v>0</v>
      </c>
    </row>
    <row r="55" spans="1:12" ht="15">
      <c r="A55" s="84" t="s">
        <v>1585</v>
      </c>
      <c r="B55" s="84" t="s">
        <v>1586</v>
      </c>
      <c r="C55" s="84">
        <v>3</v>
      </c>
      <c r="D55" s="122">
        <v>0.0032974413874842837</v>
      </c>
      <c r="E55" s="122">
        <v>2.054473768320318</v>
      </c>
      <c r="F55" s="84" t="s">
        <v>2039</v>
      </c>
      <c r="G55" s="84" t="b">
        <v>0</v>
      </c>
      <c r="H55" s="84" t="b">
        <v>0</v>
      </c>
      <c r="I55" s="84" t="b">
        <v>0</v>
      </c>
      <c r="J55" s="84" t="b">
        <v>0</v>
      </c>
      <c r="K55" s="84" t="b">
        <v>0</v>
      </c>
      <c r="L55" s="84" t="b">
        <v>0</v>
      </c>
    </row>
    <row r="56" spans="1:12" ht="15">
      <c r="A56" s="84" t="s">
        <v>1940</v>
      </c>
      <c r="B56" s="84" t="s">
        <v>1941</v>
      </c>
      <c r="C56" s="84">
        <v>3</v>
      </c>
      <c r="D56" s="122">
        <v>0.0036931520819914326</v>
      </c>
      <c r="E56" s="122">
        <v>2.61874519875888</v>
      </c>
      <c r="F56" s="84" t="s">
        <v>2039</v>
      </c>
      <c r="G56" s="84" t="b">
        <v>0</v>
      </c>
      <c r="H56" s="84" t="b">
        <v>0</v>
      </c>
      <c r="I56" s="84" t="b">
        <v>0</v>
      </c>
      <c r="J56" s="84" t="b">
        <v>0</v>
      </c>
      <c r="K56" s="84" t="b">
        <v>0</v>
      </c>
      <c r="L56" s="84" t="b">
        <v>0</v>
      </c>
    </row>
    <row r="57" spans="1:12" ht="15">
      <c r="A57" s="84" t="s">
        <v>1891</v>
      </c>
      <c r="B57" s="84" t="s">
        <v>1899</v>
      </c>
      <c r="C57" s="84">
        <v>3</v>
      </c>
      <c r="D57" s="122">
        <v>0.0032974413874842837</v>
      </c>
      <c r="E57" s="122">
        <v>1.6487084221363233</v>
      </c>
      <c r="F57" s="84" t="s">
        <v>2039</v>
      </c>
      <c r="G57" s="84" t="b">
        <v>0</v>
      </c>
      <c r="H57" s="84" t="b">
        <v>0</v>
      </c>
      <c r="I57" s="84" t="b">
        <v>0</v>
      </c>
      <c r="J57" s="84" t="b">
        <v>0</v>
      </c>
      <c r="K57" s="84" t="b">
        <v>0</v>
      </c>
      <c r="L57" s="84" t="b">
        <v>0</v>
      </c>
    </row>
    <row r="58" spans="1:12" ht="15">
      <c r="A58" s="84" t="s">
        <v>1555</v>
      </c>
      <c r="B58" s="84" t="s">
        <v>1551</v>
      </c>
      <c r="C58" s="84">
        <v>3</v>
      </c>
      <c r="D58" s="122">
        <v>0.0032974413874842837</v>
      </c>
      <c r="E58" s="122">
        <v>2.396896449142524</v>
      </c>
      <c r="F58" s="84" t="s">
        <v>2039</v>
      </c>
      <c r="G58" s="84" t="b">
        <v>0</v>
      </c>
      <c r="H58" s="84" t="b">
        <v>0</v>
      </c>
      <c r="I58" s="84" t="b">
        <v>0</v>
      </c>
      <c r="J58" s="84" t="b">
        <v>0</v>
      </c>
      <c r="K58" s="84" t="b">
        <v>0</v>
      </c>
      <c r="L58" s="84" t="b">
        <v>0</v>
      </c>
    </row>
    <row r="59" spans="1:12" ht="15">
      <c r="A59" s="84" t="s">
        <v>1905</v>
      </c>
      <c r="B59" s="84" t="s">
        <v>259</v>
      </c>
      <c r="C59" s="84">
        <v>3</v>
      </c>
      <c r="D59" s="122">
        <v>0.0032974413874842837</v>
      </c>
      <c r="E59" s="122">
        <v>1.046648430808361</v>
      </c>
      <c r="F59" s="84" t="s">
        <v>2039</v>
      </c>
      <c r="G59" s="84" t="b">
        <v>0</v>
      </c>
      <c r="H59" s="84" t="b">
        <v>0</v>
      </c>
      <c r="I59" s="84" t="b">
        <v>0</v>
      </c>
      <c r="J59" s="84" t="b">
        <v>0</v>
      </c>
      <c r="K59" s="84" t="b">
        <v>0</v>
      </c>
      <c r="L59" s="84" t="b">
        <v>0</v>
      </c>
    </row>
    <row r="60" spans="1:12" ht="15">
      <c r="A60" s="84" t="s">
        <v>1512</v>
      </c>
      <c r="B60" s="84" t="s">
        <v>1924</v>
      </c>
      <c r="C60" s="84">
        <v>3</v>
      </c>
      <c r="D60" s="122">
        <v>0.0032974413874842837</v>
      </c>
      <c r="E60" s="122">
        <v>2.3688677255422803</v>
      </c>
      <c r="F60" s="84" t="s">
        <v>2039</v>
      </c>
      <c r="G60" s="84" t="b">
        <v>0</v>
      </c>
      <c r="H60" s="84" t="b">
        <v>0</v>
      </c>
      <c r="I60" s="84" t="b">
        <v>0</v>
      </c>
      <c r="J60" s="84" t="b">
        <v>0</v>
      </c>
      <c r="K60" s="84" t="b">
        <v>0</v>
      </c>
      <c r="L60" s="84" t="b">
        <v>0</v>
      </c>
    </row>
    <row r="61" spans="1:12" ht="15">
      <c r="A61" s="84" t="s">
        <v>1926</v>
      </c>
      <c r="B61" s="84" t="s">
        <v>1946</v>
      </c>
      <c r="C61" s="84">
        <v>3</v>
      </c>
      <c r="D61" s="122">
        <v>0.0032974413874842837</v>
      </c>
      <c r="E61" s="122">
        <v>2.61874519875888</v>
      </c>
      <c r="F61" s="84" t="s">
        <v>2039</v>
      </c>
      <c r="G61" s="84" t="b">
        <v>0</v>
      </c>
      <c r="H61" s="84" t="b">
        <v>0</v>
      </c>
      <c r="I61" s="84" t="b">
        <v>0</v>
      </c>
      <c r="J61" s="84" t="b">
        <v>0</v>
      </c>
      <c r="K61" s="84" t="b">
        <v>0</v>
      </c>
      <c r="L61" s="84" t="b">
        <v>0</v>
      </c>
    </row>
    <row r="62" spans="1:12" ht="15">
      <c r="A62" s="84" t="s">
        <v>1505</v>
      </c>
      <c r="B62" s="84" t="s">
        <v>1506</v>
      </c>
      <c r="C62" s="84">
        <v>3</v>
      </c>
      <c r="D62" s="122">
        <v>0.0032974413874842837</v>
      </c>
      <c r="E62" s="122">
        <v>1.5315950230399802</v>
      </c>
      <c r="F62" s="84" t="s">
        <v>2039</v>
      </c>
      <c r="G62" s="84" t="b">
        <v>0</v>
      </c>
      <c r="H62" s="84" t="b">
        <v>0</v>
      </c>
      <c r="I62" s="84" t="b">
        <v>0</v>
      </c>
      <c r="J62" s="84" t="b">
        <v>0</v>
      </c>
      <c r="K62" s="84" t="b">
        <v>0</v>
      </c>
      <c r="L62" s="84" t="b">
        <v>0</v>
      </c>
    </row>
    <row r="63" spans="1:12" ht="15">
      <c r="A63" s="84" t="s">
        <v>1585</v>
      </c>
      <c r="B63" s="84" t="s">
        <v>1949</v>
      </c>
      <c r="C63" s="84">
        <v>2</v>
      </c>
      <c r="D63" s="122">
        <v>0.0024621013879942886</v>
      </c>
      <c r="E63" s="122">
        <v>2.0544737683203174</v>
      </c>
      <c r="F63" s="84" t="s">
        <v>2039</v>
      </c>
      <c r="G63" s="84" t="b">
        <v>0</v>
      </c>
      <c r="H63" s="84" t="b">
        <v>0</v>
      </c>
      <c r="I63" s="84" t="b">
        <v>0</v>
      </c>
      <c r="J63" s="84" t="b">
        <v>0</v>
      </c>
      <c r="K63" s="84" t="b">
        <v>0</v>
      </c>
      <c r="L63" s="84" t="b">
        <v>0</v>
      </c>
    </row>
    <row r="64" spans="1:12" ht="15">
      <c r="A64" s="84" t="s">
        <v>1895</v>
      </c>
      <c r="B64" s="84" t="s">
        <v>1953</v>
      </c>
      <c r="C64" s="84">
        <v>2</v>
      </c>
      <c r="D64" s="122">
        <v>0.0024621013879942886</v>
      </c>
      <c r="E64" s="122">
        <v>2.0958664534785427</v>
      </c>
      <c r="F64" s="84" t="s">
        <v>2039</v>
      </c>
      <c r="G64" s="84" t="b">
        <v>0</v>
      </c>
      <c r="H64" s="84" t="b">
        <v>0</v>
      </c>
      <c r="I64" s="84" t="b">
        <v>0</v>
      </c>
      <c r="J64" s="84" t="b">
        <v>0</v>
      </c>
      <c r="K64" s="84" t="b">
        <v>0</v>
      </c>
      <c r="L64" s="84" t="b">
        <v>0</v>
      </c>
    </row>
    <row r="65" spans="1:12" ht="15">
      <c r="A65" s="84" t="s">
        <v>1953</v>
      </c>
      <c r="B65" s="84" t="s">
        <v>1901</v>
      </c>
      <c r="C65" s="84">
        <v>2</v>
      </c>
      <c r="D65" s="122">
        <v>0.0024621013879942886</v>
      </c>
      <c r="E65" s="122">
        <v>2.317715203094899</v>
      </c>
      <c r="F65" s="84" t="s">
        <v>2039</v>
      </c>
      <c r="G65" s="84" t="b">
        <v>0</v>
      </c>
      <c r="H65" s="84" t="b">
        <v>0</v>
      </c>
      <c r="I65" s="84" t="b">
        <v>0</v>
      </c>
      <c r="J65" s="84" t="b">
        <v>0</v>
      </c>
      <c r="K65" s="84" t="b">
        <v>0</v>
      </c>
      <c r="L65" s="84" t="b">
        <v>0</v>
      </c>
    </row>
    <row r="66" spans="1:12" ht="15">
      <c r="A66" s="84" t="s">
        <v>1891</v>
      </c>
      <c r="B66" s="84" t="s">
        <v>1928</v>
      </c>
      <c r="C66" s="84">
        <v>2</v>
      </c>
      <c r="D66" s="122">
        <v>0.0024621013879942886</v>
      </c>
      <c r="E66" s="122">
        <v>1.8405939483752365</v>
      </c>
      <c r="F66" s="84" t="s">
        <v>2039</v>
      </c>
      <c r="G66" s="84" t="b">
        <v>0</v>
      </c>
      <c r="H66" s="84" t="b">
        <v>0</v>
      </c>
      <c r="I66" s="84" t="b">
        <v>0</v>
      </c>
      <c r="J66" s="84" t="b">
        <v>0</v>
      </c>
      <c r="K66" s="84" t="b">
        <v>0</v>
      </c>
      <c r="L66" s="84" t="b">
        <v>0</v>
      </c>
    </row>
    <row r="67" spans="1:12" ht="15">
      <c r="A67" s="84" t="s">
        <v>1955</v>
      </c>
      <c r="B67" s="84" t="s">
        <v>1956</v>
      </c>
      <c r="C67" s="84">
        <v>2</v>
      </c>
      <c r="D67" s="122">
        <v>0.0024621013879942886</v>
      </c>
      <c r="E67" s="122">
        <v>2.7948364578145615</v>
      </c>
      <c r="F67" s="84" t="s">
        <v>2039</v>
      </c>
      <c r="G67" s="84" t="b">
        <v>0</v>
      </c>
      <c r="H67" s="84" t="b">
        <v>0</v>
      </c>
      <c r="I67" s="84" t="b">
        <v>0</v>
      </c>
      <c r="J67" s="84" t="b">
        <v>0</v>
      </c>
      <c r="K67" s="84" t="b">
        <v>0</v>
      </c>
      <c r="L67" s="84" t="b">
        <v>0</v>
      </c>
    </row>
    <row r="68" spans="1:12" ht="15">
      <c r="A68" s="84" t="s">
        <v>1912</v>
      </c>
      <c r="B68" s="84" t="s">
        <v>1595</v>
      </c>
      <c r="C68" s="84">
        <v>2</v>
      </c>
      <c r="D68" s="122">
        <v>0.0024621013879942886</v>
      </c>
      <c r="E68" s="122">
        <v>1.9497384178003045</v>
      </c>
      <c r="F68" s="84" t="s">
        <v>2039</v>
      </c>
      <c r="G68" s="84" t="b">
        <v>0</v>
      </c>
      <c r="H68" s="84" t="b">
        <v>0</v>
      </c>
      <c r="I68" s="84" t="b">
        <v>0</v>
      </c>
      <c r="J68" s="84" t="b">
        <v>0</v>
      </c>
      <c r="K68" s="84" t="b">
        <v>0</v>
      </c>
      <c r="L68" s="84" t="b">
        <v>0</v>
      </c>
    </row>
    <row r="69" spans="1:12" ht="15">
      <c r="A69" s="84" t="s">
        <v>1930</v>
      </c>
      <c r="B69" s="84" t="s">
        <v>1903</v>
      </c>
      <c r="C69" s="84">
        <v>2</v>
      </c>
      <c r="D69" s="122">
        <v>0.0024621013879942886</v>
      </c>
      <c r="E69" s="122">
        <v>2.2208051900868426</v>
      </c>
      <c r="F69" s="84" t="s">
        <v>2039</v>
      </c>
      <c r="G69" s="84" t="b">
        <v>0</v>
      </c>
      <c r="H69" s="84" t="b">
        <v>0</v>
      </c>
      <c r="I69" s="84" t="b">
        <v>0</v>
      </c>
      <c r="J69" s="84" t="b">
        <v>0</v>
      </c>
      <c r="K69" s="84" t="b">
        <v>0</v>
      </c>
      <c r="L69" s="84" t="b">
        <v>0</v>
      </c>
    </row>
    <row r="70" spans="1:12" ht="15">
      <c r="A70" s="84" t="s">
        <v>1537</v>
      </c>
      <c r="B70" s="84" t="s">
        <v>1927</v>
      </c>
      <c r="C70" s="84">
        <v>2</v>
      </c>
      <c r="D70" s="122">
        <v>0.00291308265490662</v>
      </c>
      <c r="E70" s="122">
        <v>1.6410215934700325</v>
      </c>
      <c r="F70" s="84" t="s">
        <v>2039</v>
      </c>
      <c r="G70" s="84" t="b">
        <v>1</v>
      </c>
      <c r="H70" s="84" t="b">
        <v>0</v>
      </c>
      <c r="I70" s="84" t="b">
        <v>0</v>
      </c>
      <c r="J70" s="84" t="b">
        <v>0</v>
      </c>
      <c r="K70" s="84" t="b">
        <v>0</v>
      </c>
      <c r="L70" s="84" t="b">
        <v>0</v>
      </c>
    </row>
    <row r="71" spans="1:12" ht="15">
      <c r="A71" s="84" t="s">
        <v>265</v>
      </c>
      <c r="B71" s="84" t="s">
        <v>292</v>
      </c>
      <c r="C71" s="84">
        <v>2</v>
      </c>
      <c r="D71" s="122">
        <v>0.0024621013879942886</v>
      </c>
      <c r="E71" s="122">
        <v>2.61874519875888</v>
      </c>
      <c r="F71" s="84" t="s">
        <v>2039</v>
      </c>
      <c r="G71" s="84" t="b">
        <v>0</v>
      </c>
      <c r="H71" s="84" t="b">
        <v>0</v>
      </c>
      <c r="I71" s="84" t="b">
        <v>0</v>
      </c>
      <c r="J71" s="84" t="b">
        <v>0</v>
      </c>
      <c r="K71" s="84" t="b">
        <v>0</v>
      </c>
      <c r="L71" s="84" t="b">
        <v>0</v>
      </c>
    </row>
    <row r="72" spans="1:12" ht="15">
      <c r="A72" s="84" t="s">
        <v>292</v>
      </c>
      <c r="B72" s="84" t="s">
        <v>291</v>
      </c>
      <c r="C72" s="84">
        <v>2</v>
      </c>
      <c r="D72" s="122">
        <v>0.0024621013879942886</v>
      </c>
      <c r="E72" s="122">
        <v>2.7948364578145615</v>
      </c>
      <c r="F72" s="84" t="s">
        <v>2039</v>
      </c>
      <c r="G72" s="84" t="b">
        <v>0</v>
      </c>
      <c r="H72" s="84" t="b">
        <v>0</v>
      </c>
      <c r="I72" s="84" t="b">
        <v>0</v>
      </c>
      <c r="J72" s="84" t="b">
        <v>0</v>
      </c>
      <c r="K72" s="84" t="b">
        <v>0</v>
      </c>
      <c r="L72" s="84" t="b">
        <v>0</v>
      </c>
    </row>
    <row r="73" spans="1:12" ht="15">
      <c r="A73" s="84" t="s">
        <v>291</v>
      </c>
      <c r="B73" s="84" t="s">
        <v>279</v>
      </c>
      <c r="C73" s="84">
        <v>2</v>
      </c>
      <c r="D73" s="122">
        <v>0.0024621013879942886</v>
      </c>
      <c r="E73" s="122">
        <v>2.49380646215058</v>
      </c>
      <c r="F73" s="84" t="s">
        <v>2039</v>
      </c>
      <c r="G73" s="84" t="b">
        <v>0</v>
      </c>
      <c r="H73" s="84" t="b">
        <v>0</v>
      </c>
      <c r="I73" s="84" t="b">
        <v>0</v>
      </c>
      <c r="J73" s="84" t="b">
        <v>0</v>
      </c>
      <c r="K73" s="84" t="b">
        <v>0</v>
      </c>
      <c r="L73" s="84" t="b">
        <v>0</v>
      </c>
    </row>
    <row r="74" spans="1:12" ht="15">
      <c r="A74" s="84" t="s">
        <v>279</v>
      </c>
      <c r="B74" s="84" t="s">
        <v>290</v>
      </c>
      <c r="C74" s="84">
        <v>2</v>
      </c>
      <c r="D74" s="122">
        <v>0.0024621013879942886</v>
      </c>
      <c r="E74" s="122">
        <v>2.61874519875888</v>
      </c>
      <c r="F74" s="84" t="s">
        <v>2039</v>
      </c>
      <c r="G74" s="84" t="b">
        <v>0</v>
      </c>
      <c r="H74" s="84" t="b">
        <v>0</v>
      </c>
      <c r="I74" s="84" t="b">
        <v>0</v>
      </c>
      <c r="J74" s="84" t="b">
        <v>0</v>
      </c>
      <c r="K74" s="84" t="b">
        <v>0</v>
      </c>
      <c r="L74" s="84" t="b">
        <v>0</v>
      </c>
    </row>
    <row r="75" spans="1:12" ht="15">
      <c r="A75" s="84" t="s">
        <v>290</v>
      </c>
      <c r="B75" s="84" t="s">
        <v>289</v>
      </c>
      <c r="C75" s="84">
        <v>2</v>
      </c>
      <c r="D75" s="122">
        <v>0.0024621013879942886</v>
      </c>
      <c r="E75" s="122">
        <v>2.7948364578145615</v>
      </c>
      <c r="F75" s="84" t="s">
        <v>2039</v>
      </c>
      <c r="G75" s="84" t="b">
        <v>0</v>
      </c>
      <c r="H75" s="84" t="b">
        <v>0</v>
      </c>
      <c r="I75" s="84" t="b">
        <v>0</v>
      </c>
      <c r="J75" s="84" t="b">
        <v>0</v>
      </c>
      <c r="K75" s="84" t="b">
        <v>0</v>
      </c>
      <c r="L75" s="84" t="b">
        <v>0</v>
      </c>
    </row>
    <row r="76" spans="1:12" ht="15">
      <c r="A76" s="84" t="s">
        <v>289</v>
      </c>
      <c r="B76" s="84" t="s">
        <v>288</v>
      </c>
      <c r="C76" s="84">
        <v>2</v>
      </c>
      <c r="D76" s="122">
        <v>0.0024621013879942886</v>
      </c>
      <c r="E76" s="122">
        <v>2.7948364578145615</v>
      </c>
      <c r="F76" s="84" t="s">
        <v>2039</v>
      </c>
      <c r="G76" s="84" t="b">
        <v>0</v>
      </c>
      <c r="H76" s="84" t="b">
        <v>0</v>
      </c>
      <c r="I76" s="84" t="b">
        <v>0</v>
      </c>
      <c r="J76" s="84" t="b">
        <v>0</v>
      </c>
      <c r="K76" s="84" t="b">
        <v>0</v>
      </c>
      <c r="L76" s="84" t="b">
        <v>0</v>
      </c>
    </row>
    <row r="77" spans="1:12" ht="15">
      <c r="A77" s="84" t="s">
        <v>288</v>
      </c>
      <c r="B77" s="84" t="s">
        <v>287</v>
      </c>
      <c r="C77" s="84">
        <v>2</v>
      </c>
      <c r="D77" s="122">
        <v>0.0024621013879942886</v>
      </c>
      <c r="E77" s="122">
        <v>2.7948364578145615</v>
      </c>
      <c r="F77" s="84" t="s">
        <v>2039</v>
      </c>
      <c r="G77" s="84" t="b">
        <v>0</v>
      </c>
      <c r="H77" s="84" t="b">
        <v>0</v>
      </c>
      <c r="I77" s="84" t="b">
        <v>0</v>
      </c>
      <c r="J77" s="84" t="b">
        <v>0</v>
      </c>
      <c r="K77" s="84" t="b">
        <v>0</v>
      </c>
      <c r="L77" s="84" t="b">
        <v>0</v>
      </c>
    </row>
    <row r="78" spans="1:12" ht="15">
      <c r="A78" s="84" t="s">
        <v>1545</v>
      </c>
      <c r="B78" s="84" t="s">
        <v>1546</v>
      </c>
      <c r="C78" s="84">
        <v>2</v>
      </c>
      <c r="D78" s="122">
        <v>0.0024621013879942886</v>
      </c>
      <c r="E78" s="122">
        <v>2.192776466486599</v>
      </c>
      <c r="F78" s="84" t="s">
        <v>2039</v>
      </c>
      <c r="G78" s="84" t="b">
        <v>0</v>
      </c>
      <c r="H78" s="84" t="b">
        <v>0</v>
      </c>
      <c r="I78" s="84" t="b">
        <v>0</v>
      </c>
      <c r="J78" s="84" t="b">
        <v>0</v>
      </c>
      <c r="K78" s="84" t="b">
        <v>0</v>
      </c>
      <c r="L78" s="84" t="b">
        <v>0</v>
      </c>
    </row>
    <row r="79" spans="1:12" ht="15">
      <c r="A79" s="84" t="s">
        <v>1546</v>
      </c>
      <c r="B79" s="84" t="s">
        <v>1547</v>
      </c>
      <c r="C79" s="84">
        <v>2</v>
      </c>
      <c r="D79" s="122">
        <v>0.0024621013879942886</v>
      </c>
      <c r="E79" s="122">
        <v>2.192776466486599</v>
      </c>
      <c r="F79" s="84" t="s">
        <v>2039</v>
      </c>
      <c r="G79" s="84" t="b">
        <v>0</v>
      </c>
      <c r="H79" s="84" t="b">
        <v>0</v>
      </c>
      <c r="I79" s="84" t="b">
        <v>0</v>
      </c>
      <c r="J79" s="84" t="b">
        <v>0</v>
      </c>
      <c r="K79" s="84" t="b">
        <v>0</v>
      </c>
      <c r="L79" s="84" t="b">
        <v>0</v>
      </c>
    </row>
    <row r="80" spans="1:12" ht="15">
      <c r="A80" s="84" t="s">
        <v>1547</v>
      </c>
      <c r="B80" s="84" t="s">
        <v>1548</v>
      </c>
      <c r="C80" s="84">
        <v>2</v>
      </c>
      <c r="D80" s="122">
        <v>0.0024621013879942886</v>
      </c>
      <c r="E80" s="122">
        <v>2.7948364578145615</v>
      </c>
      <c r="F80" s="84" t="s">
        <v>2039</v>
      </c>
      <c r="G80" s="84" t="b">
        <v>0</v>
      </c>
      <c r="H80" s="84" t="b">
        <v>0</v>
      </c>
      <c r="I80" s="84" t="b">
        <v>0</v>
      </c>
      <c r="J80" s="84" t="b">
        <v>0</v>
      </c>
      <c r="K80" s="84" t="b">
        <v>0</v>
      </c>
      <c r="L80" s="84" t="b">
        <v>0</v>
      </c>
    </row>
    <row r="81" spans="1:12" ht="15">
      <c r="A81" s="84" t="s">
        <v>1548</v>
      </c>
      <c r="B81" s="84" t="s">
        <v>1549</v>
      </c>
      <c r="C81" s="84">
        <v>2</v>
      </c>
      <c r="D81" s="122">
        <v>0.0024621013879942886</v>
      </c>
      <c r="E81" s="122">
        <v>2.7948364578145615</v>
      </c>
      <c r="F81" s="84" t="s">
        <v>2039</v>
      </c>
      <c r="G81" s="84" t="b">
        <v>0</v>
      </c>
      <c r="H81" s="84" t="b">
        <v>0</v>
      </c>
      <c r="I81" s="84" t="b">
        <v>0</v>
      </c>
      <c r="J81" s="84" t="b">
        <v>0</v>
      </c>
      <c r="K81" s="84" t="b">
        <v>0</v>
      </c>
      <c r="L81" s="84" t="b">
        <v>0</v>
      </c>
    </row>
    <row r="82" spans="1:12" ht="15">
      <c r="A82" s="84" t="s">
        <v>1549</v>
      </c>
      <c r="B82" s="84" t="s">
        <v>269</v>
      </c>
      <c r="C82" s="84">
        <v>2</v>
      </c>
      <c r="D82" s="122">
        <v>0.0024621013879942886</v>
      </c>
      <c r="E82" s="122">
        <v>2.61874519875888</v>
      </c>
      <c r="F82" s="84" t="s">
        <v>2039</v>
      </c>
      <c r="G82" s="84" t="b">
        <v>0</v>
      </c>
      <c r="H82" s="84" t="b">
        <v>0</v>
      </c>
      <c r="I82" s="84" t="b">
        <v>0</v>
      </c>
      <c r="J82" s="84" t="b">
        <v>0</v>
      </c>
      <c r="K82" s="84" t="b">
        <v>0</v>
      </c>
      <c r="L82" s="84" t="b">
        <v>0</v>
      </c>
    </row>
    <row r="83" spans="1:12" ht="15">
      <c r="A83" s="84" t="s">
        <v>1562</v>
      </c>
      <c r="B83" s="84" t="s">
        <v>1563</v>
      </c>
      <c r="C83" s="84">
        <v>2</v>
      </c>
      <c r="D83" s="122">
        <v>0.0024621013879942886</v>
      </c>
      <c r="E83" s="122">
        <v>2.317715203094899</v>
      </c>
      <c r="F83" s="84" t="s">
        <v>2039</v>
      </c>
      <c r="G83" s="84" t="b">
        <v>0</v>
      </c>
      <c r="H83" s="84" t="b">
        <v>0</v>
      </c>
      <c r="I83" s="84" t="b">
        <v>0</v>
      </c>
      <c r="J83" s="84" t="b">
        <v>0</v>
      </c>
      <c r="K83" s="84" t="b">
        <v>0</v>
      </c>
      <c r="L83" s="84" t="b">
        <v>0</v>
      </c>
    </row>
    <row r="84" spans="1:12" ht="15">
      <c r="A84" s="84" t="s">
        <v>1563</v>
      </c>
      <c r="B84" s="84" t="s">
        <v>1564</v>
      </c>
      <c r="C84" s="84">
        <v>2</v>
      </c>
      <c r="D84" s="122">
        <v>0.0024621013879942886</v>
      </c>
      <c r="E84" s="122">
        <v>2.192776466486599</v>
      </c>
      <c r="F84" s="84" t="s">
        <v>2039</v>
      </c>
      <c r="G84" s="84" t="b">
        <v>0</v>
      </c>
      <c r="H84" s="84" t="b">
        <v>0</v>
      </c>
      <c r="I84" s="84" t="b">
        <v>0</v>
      </c>
      <c r="J84" s="84" t="b">
        <v>1</v>
      </c>
      <c r="K84" s="84" t="b">
        <v>0</v>
      </c>
      <c r="L84" s="84" t="b">
        <v>0</v>
      </c>
    </row>
    <row r="85" spans="1:12" ht="15">
      <c r="A85" s="84" t="s">
        <v>259</v>
      </c>
      <c r="B85" s="84" t="s">
        <v>1566</v>
      </c>
      <c r="C85" s="84">
        <v>2</v>
      </c>
      <c r="D85" s="122">
        <v>0.0024621013879942886</v>
      </c>
      <c r="E85" s="122">
        <v>1.3882962773806062</v>
      </c>
      <c r="F85" s="84" t="s">
        <v>2039</v>
      </c>
      <c r="G85" s="84" t="b">
        <v>0</v>
      </c>
      <c r="H85" s="84" t="b">
        <v>0</v>
      </c>
      <c r="I85" s="84" t="b">
        <v>0</v>
      </c>
      <c r="J85" s="84" t="b">
        <v>0</v>
      </c>
      <c r="K85" s="84" t="b">
        <v>0</v>
      </c>
      <c r="L85" s="84" t="b">
        <v>0</v>
      </c>
    </row>
    <row r="86" spans="1:12" ht="15">
      <c r="A86" s="84" t="s">
        <v>1566</v>
      </c>
      <c r="B86" s="84" t="s">
        <v>1537</v>
      </c>
      <c r="C86" s="84">
        <v>2</v>
      </c>
      <c r="D86" s="122">
        <v>0.0024621013879942886</v>
      </c>
      <c r="E86" s="122">
        <v>1.8171128525257136</v>
      </c>
      <c r="F86" s="84" t="s">
        <v>2039</v>
      </c>
      <c r="G86" s="84" t="b">
        <v>0</v>
      </c>
      <c r="H86" s="84" t="b">
        <v>0</v>
      </c>
      <c r="I86" s="84" t="b">
        <v>0</v>
      </c>
      <c r="J86" s="84" t="b">
        <v>1</v>
      </c>
      <c r="K86" s="84" t="b">
        <v>0</v>
      </c>
      <c r="L86" s="84" t="b">
        <v>0</v>
      </c>
    </row>
    <row r="87" spans="1:12" ht="15">
      <c r="A87" s="84" t="s">
        <v>1537</v>
      </c>
      <c r="B87" s="84" t="s">
        <v>1567</v>
      </c>
      <c r="C87" s="84">
        <v>2</v>
      </c>
      <c r="D87" s="122">
        <v>0.0024621013879942886</v>
      </c>
      <c r="E87" s="122">
        <v>1.6410215934700325</v>
      </c>
      <c r="F87" s="84" t="s">
        <v>2039</v>
      </c>
      <c r="G87" s="84" t="b">
        <v>1</v>
      </c>
      <c r="H87" s="84" t="b">
        <v>0</v>
      </c>
      <c r="I87" s="84" t="b">
        <v>0</v>
      </c>
      <c r="J87" s="84" t="b">
        <v>0</v>
      </c>
      <c r="K87" s="84" t="b">
        <v>0</v>
      </c>
      <c r="L87" s="84" t="b">
        <v>0</v>
      </c>
    </row>
    <row r="88" spans="1:12" ht="15">
      <c r="A88" s="84" t="s">
        <v>1567</v>
      </c>
      <c r="B88" s="84" t="s">
        <v>284</v>
      </c>
      <c r="C88" s="84">
        <v>2</v>
      </c>
      <c r="D88" s="122">
        <v>0.0024621013879942886</v>
      </c>
      <c r="E88" s="122">
        <v>2.61874519875888</v>
      </c>
      <c r="F88" s="84" t="s">
        <v>2039</v>
      </c>
      <c r="G88" s="84" t="b">
        <v>0</v>
      </c>
      <c r="H88" s="84" t="b">
        <v>0</v>
      </c>
      <c r="I88" s="84" t="b">
        <v>0</v>
      </c>
      <c r="J88" s="84" t="b">
        <v>0</v>
      </c>
      <c r="K88" s="84" t="b">
        <v>0</v>
      </c>
      <c r="L88" s="84" t="b">
        <v>0</v>
      </c>
    </row>
    <row r="89" spans="1:12" ht="15">
      <c r="A89" s="84" t="s">
        <v>284</v>
      </c>
      <c r="B89" s="84" t="s">
        <v>1568</v>
      </c>
      <c r="C89" s="84">
        <v>2</v>
      </c>
      <c r="D89" s="122">
        <v>0.0024621013879942886</v>
      </c>
      <c r="E89" s="122">
        <v>2.7948364578145615</v>
      </c>
      <c r="F89" s="84" t="s">
        <v>2039</v>
      </c>
      <c r="G89" s="84" t="b">
        <v>0</v>
      </c>
      <c r="H89" s="84" t="b">
        <v>0</v>
      </c>
      <c r="I89" s="84" t="b">
        <v>0</v>
      </c>
      <c r="J89" s="84" t="b">
        <v>0</v>
      </c>
      <c r="K89" s="84" t="b">
        <v>0</v>
      </c>
      <c r="L89" s="84" t="b">
        <v>0</v>
      </c>
    </row>
    <row r="90" spans="1:12" ht="15">
      <c r="A90" s="84" t="s">
        <v>1568</v>
      </c>
      <c r="B90" s="84" t="s">
        <v>1968</v>
      </c>
      <c r="C90" s="84">
        <v>2</v>
      </c>
      <c r="D90" s="122">
        <v>0.0024621013879942886</v>
      </c>
      <c r="E90" s="122">
        <v>2.7948364578145615</v>
      </c>
      <c r="F90" s="84" t="s">
        <v>2039</v>
      </c>
      <c r="G90" s="84" t="b">
        <v>0</v>
      </c>
      <c r="H90" s="84" t="b">
        <v>0</v>
      </c>
      <c r="I90" s="84" t="b">
        <v>0</v>
      </c>
      <c r="J90" s="84" t="b">
        <v>0</v>
      </c>
      <c r="K90" s="84" t="b">
        <v>0</v>
      </c>
      <c r="L90" s="84" t="b">
        <v>0</v>
      </c>
    </row>
    <row r="91" spans="1:12" ht="15">
      <c r="A91" s="84" t="s">
        <v>1968</v>
      </c>
      <c r="B91" s="84" t="s">
        <v>1933</v>
      </c>
      <c r="C91" s="84">
        <v>2</v>
      </c>
      <c r="D91" s="122">
        <v>0.0024621013879942886</v>
      </c>
      <c r="E91" s="122">
        <v>2.61874519875888</v>
      </c>
      <c r="F91" s="84" t="s">
        <v>2039</v>
      </c>
      <c r="G91" s="84" t="b">
        <v>0</v>
      </c>
      <c r="H91" s="84" t="b">
        <v>0</v>
      </c>
      <c r="I91" s="84" t="b">
        <v>0</v>
      </c>
      <c r="J91" s="84" t="b">
        <v>0</v>
      </c>
      <c r="K91" s="84" t="b">
        <v>0</v>
      </c>
      <c r="L91" s="84" t="b">
        <v>0</v>
      </c>
    </row>
    <row r="92" spans="1:12" ht="15">
      <c r="A92" s="84" t="s">
        <v>1583</v>
      </c>
      <c r="B92" s="84" t="s">
        <v>1969</v>
      </c>
      <c r="C92" s="84">
        <v>2</v>
      </c>
      <c r="D92" s="122">
        <v>0.0024621013879942886</v>
      </c>
      <c r="E92" s="122">
        <v>2.0958664534785427</v>
      </c>
      <c r="F92" s="84" t="s">
        <v>2039</v>
      </c>
      <c r="G92" s="84" t="b">
        <v>0</v>
      </c>
      <c r="H92" s="84" t="b">
        <v>0</v>
      </c>
      <c r="I92" s="84" t="b">
        <v>0</v>
      </c>
      <c r="J92" s="84" t="b">
        <v>0</v>
      </c>
      <c r="K92" s="84" t="b">
        <v>0</v>
      </c>
      <c r="L92" s="84" t="b">
        <v>0</v>
      </c>
    </row>
    <row r="93" spans="1:12" ht="15">
      <c r="A93" s="84" t="s">
        <v>1970</v>
      </c>
      <c r="B93" s="84" t="s">
        <v>1971</v>
      </c>
      <c r="C93" s="84">
        <v>2</v>
      </c>
      <c r="D93" s="122">
        <v>0.0024621013879942886</v>
      </c>
      <c r="E93" s="122">
        <v>2.7948364578145615</v>
      </c>
      <c r="F93" s="84" t="s">
        <v>2039</v>
      </c>
      <c r="G93" s="84" t="b">
        <v>0</v>
      </c>
      <c r="H93" s="84" t="b">
        <v>0</v>
      </c>
      <c r="I93" s="84" t="b">
        <v>0</v>
      </c>
      <c r="J93" s="84" t="b">
        <v>0</v>
      </c>
      <c r="K93" s="84" t="b">
        <v>0</v>
      </c>
      <c r="L93" s="84" t="b">
        <v>0</v>
      </c>
    </row>
    <row r="94" spans="1:12" ht="15">
      <c r="A94" s="84" t="s">
        <v>1971</v>
      </c>
      <c r="B94" s="84" t="s">
        <v>1972</v>
      </c>
      <c r="C94" s="84">
        <v>2</v>
      </c>
      <c r="D94" s="122">
        <v>0.0024621013879942886</v>
      </c>
      <c r="E94" s="122">
        <v>2.7948364578145615</v>
      </c>
      <c r="F94" s="84" t="s">
        <v>2039</v>
      </c>
      <c r="G94" s="84" t="b">
        <v>0</v>
      </c>
      <c r="H94" s="84" t="b">
        <v>0</v>
      </c>
      <c r="I94" s="84" t="b">
        <v>0</v>
      </c>
      <c r="J94" s="84" t="b">
        <v>0</v>
      </c>
      <c r="K94" s="84" t="b">
        <v>0</v>
      </c>
      <c r="L94" s="84" t="b">
        <v>0</v>
      </c>
    </row>
    <row r="95" spans="1:12" ht="15">
      <c r="A95" s="84" t="s">
        <v>1972</v>
      </c>
      <c r="B95" s="84" t="s">
        <v>1919</v>
      </c>
      <c r="C95" s="84">
        <v>2</v>
      </c>
      <c r="D95" s="122">
        <v>0.0024621013879942886</v>
      </c>
      <c r="E95" s="122">
        <v>2.49380646215058</v>
      </c>
      <c r="F95" s="84" t="s">
        <v>2039</v>
      </c>
      <c r="G95" s="84" t="b">
        <v>0</v>
      </c>
      <c r="H95" s="84" t="b">
        <v>0</v>
      </c>
      <c r="I95" s="84" t="b">
        <v>0</v>
      </c>
      <c r="J95" s="84" t="b">
        <v>0</v>
      </c>
      <c r="K95" s="84" t="b">
        <v>0</v>
      </c>
      <c r="L95" s="84" t="b">
        <v>0</v>
      </c>
    </row>
    <row r="96" spans="1:12" ht="15">
      <c r="A96" s="84" t="s">
        <v>1899</v>
      </c>
      <c r="B96" s="84" t="s">
        <v>1973</v>
      </c>
      <c r="C96" s="84">
        <v>2</v>
      </c>
      <c r="D96" s="122">
        <v>0.0024621013879942886</v>
      </c>
      <c r="E96" s="122">
        <v>2.250768413464286</v>
      </c>
      <c r="F96" s="84" t="s">
        <v>2039</v>
      </c>
      <c r="G96" s="84" t="b">
        <v>0</v>
      </c>
      <c r="H96" s="84" t="b">
        <v>0</v>
      </c>
      <c r="I96" s="84" t="b">
        <v>0</v>
      </c>
      <c r="J96" s="84" t="b">
        <v>0</v>
      </c>
      <c r="K96" s="84" t="b">
        <v>0</v>
      </c>
      <c r="L96" s="84" t="b">
        <v>0</v>
      </c>
    </row>
    <row r="97" spans="1:12" ht="15">
      <c r="A97" s="84" t="s">
        <v>1973</v>
      </c>
      <c r="B97" s="84" t="s">
        <v>1974</v>
      </c>
      <c r="C97" s="84">
        <v>2</v>
      </c>
      <c r="D97" s="122">
        <v>0.0024621013879942886</v>
      </c>
      <c r="E97" s="122">
        <v>2.7948364578145615</v>
      </c>
      <c r="F97" s="84" t="s">
        <v>2039</v>
      </c>
      <c r="G97" s="84" t="b">
        <v>0</v>
      </c>
      <c r="H97" s="84" t="b">
        <v>0</v>
      </c>
      <c r="I97" s="84" t="b">
        <v>0</v>
      </c>
      <c r="J97" s="84" t="b">
        <v>0</v>
      </c>
      <c r="K97" s="84" t="b">
        <v>0</v>
      </c>
      <c r="L97" s="84" t="b">
        <v>0</v>
      </c>
    </row>
    <row r="98" spans="1:12" ht="15">
      <c r="A98" s="84" t="s">
        <v>1974</v>
      </c>
      <c r="B98" s="84" t="s">
        <v>1975</v>
      </c>
      <c r="C98" s="84">
        <v>2</v>
      </c>
      <c r="D98" s="122">
        <v>0.0024621013879942886</v>
      </c>
      <c r="E98" s="122">
        <v>2.7948364578145615</v>
      </c>
      <c r="F98" s="84" t="s">
        <v>2039</v>
      </c>
      <c r="G98" s="84" t="b">
        <v>0</v>
      </c>
      <c r="H98" s="84" t="b">
        <v>0</v>
      </c>
      <c r="I98" s="84" t="b">
        <v>0</v>
      </c>
      <c r="J98" s="84" t="b">
        <v>0</v>
      </c>
      <c r="K98" s="84" t="b">
        <v>0</v>
      </c>
      <c r="L98" s="84" t="b">
        <v>0</v>
      </c>
    </row>
    <row r="99" spans="1:12" ht="15">
      <c r="A99" s="84" t="s">
        <v>1975</v>
      </c>
      <c r="B99" s="84" t="s">
        <v>1577</v>
      </c>
      <c r="C99" s="84">
        <v>2</v>
      </c>
      <c r="D99" s="122">
        <v>0.0024621013879942886</v>
      </c>
      <c r="E99" s="122">
        <v>2.396896449142524</v>
      </c>
      <c r="F99" s="84" t="s">
        <v>2039</v>
      </c>
      <c r="G99" s="84" t="b">
        <v>0</v>
      </c>
      <c r="H99" s="84" t="b">
        <v>0</v>
      </c>
      <c r="I99" s="84" t="b">
        <v>0</v>
      </c>
      <c r="J99" s="84" t="b">
        <v>0</v>
      </c>
      <c r="K99" s="84" t="b">
        <v>0</v>
      </c>
      <c r="L99" s="84" t="b">
        <v>0</v>
      </c>
    </row>
    <row r="100" spans="1:12" ht="15">
      <c r="A100" s="84" t="s">
        <v>1577</v>
      </c>
      <c r="B100" s="84" t="s">
        <v>1976</v>
      </c>
      <c r="C100" s="84">
        <v>2</v>
      </c>
      <c r="D100" s="122">
        <v>0.0024621013879942886</v>
      </c>
      <c r="E100" s="122">
        <v>2.396896449142524</v>
      </c>
      <c r="F100" s="84" t="s">
        <v>2039</v>
      </c>
      <c r="G100" s="84" t="b">
        <v>0</v>
      </c>
      <c r="H100" s="84" t="b">
        <v>0</v>
      </c>
      <c r="I100" s="84" t="b">
        <v>0</v>
      </c>
      <c r="J100" s="84" t="b">
        <v>0</v>
      </c>
      <c r="K100" s="84" t="b">
        <v>0</v>
      </c>
      <c r="L100" s="84" t="b">
        <v>0</v>
      </c>
    </row>
    <row r="101" spans="1:12" ht="15">
      <c r="A101" s="84" t="s">
        <v>1976</v>
      </c>
      <c r="B101" s="84" t="s">
        <v>1977</v>
      </c>
      <c r="C101" s="84">
        <v>2</v>
      </c>
      <c r="D101" s="122">
        <v>0.0024621013879942886</v>
      </c>
      <c r="E101" s="122">
        <v>2.7948364578145615</v>
      </c>
      <c r="F101" s="84" t="s">
        <v>2039</v>
      </c>
      <c r="G101" s="84" t="b">
        <v>0</v>
      </c>
      <c r="H101" s="84" t="b">
        <v>0</v>
      </c>
      <c r="I101" s="84" t="b">
        <v>0</v>
      </c>
      <c r="J101" s="84" t="b">
        <v>0</v>
      </c>
      <c r="K101" s="84" t="b">
        <v>0</v>
      </c>
      <c r="L101" s="84" t="b">
        <v>0</v>
      </c>
    </row>
    <row r="102" spans="1:12" ht="15">
      <c r="A102" s="84" t="s">
        <v>1977</v>
      </c>
      <c r="B102" s="84" t="s">
        <v>1583</v>
      </c>
      <c r="C102" s="84">
        <v>2</v>
      </c>
      <c r="D102" s="122">
        <v>0.0024621013879942886</v>
      </c>
      <c r="E102" s="122">
        <v>2.0958664534785427</v>
      </c>
      <c r="F102" s="84" t="s">
        <v>2039</v>
      </c>
      <c r="G102" s="84" t="b">
        <v>0</v>
      </c>
      <c r="H102" s="84" t="b">
        <v>0</v>
      </c>
      <c r="I102" s="84" t="b">
        <v>0</v>
      </c>
      <c r="J102" s="84" t="b">
        <v>0</v>
      </c>
      <c r="K102" s="84" t="b">
        <v>0</v>
      </c>
      <c r="L102" s="84" t="b">
        <v>0</v>
      </c>
    </row>
    <row r="103" spans="1:12" ht="15">
      <c r="A103" s="84" t="s">
        <v>1583</v>
      </c>
      <c r="B103" s="84" t="s">
        <v>1978</v>
      </c>
      <c r="C103" s="84">
        <v>2</v>
      </c>
      <c r="D103" s="122">
        <v>0.0024621013879942886</v>
      </c>
      <c r="E103" s="122">
        <v>2.0958664534785427</v>
      </c>
      <c r="F103" s="84" t="s">
        <v>2039</v>
      </c>
      <c r="G103" s="84" t="b">
        <v>0</v>
      </c>
      <c r="H103" s="84" t="b">
        <v>0</v>
      </c>
      <c r="I103" s="84" t="b">
        <v>0</v>
      </c>
      <c r="J103" s="84" t="b">
        <v>0</v>
      </c>
      <c r="K103" s="84" t="b">
        <v>0</v>
      </c>
      <c r="L103" s="84" t="b">
        <v>0</v>
      </c>
    </row>
    <row r="104" spans="1:12" ht="15">
      <c r="A104" s="84" t="s">
        <v>1978</v>
      </c>
      <c r="B104" s="84" t="s">
        <v>1979</v>
      </c>
      <c r="C104" s="84">
        <v>2</v>
      </c>
      <c r="D104" s="122">
        <v>0.0024621013879942886</v>
      </c>
      <c r="E104" s="122">
        <v>2.7948364578145615</v>
      </c>
      <c r="F104" s="84" t="s">
        <v>2039</v>
      </c>
      <c r="G104" s="84" t="b">
        <v>0</v>
      </c>
      <c r="H104" s="84" t="b">
        <v>0</v>
      </c>
      <c r="I104" s="84" t="b">
        <v>0</v>
      </c>
      <c r="J104" s="84" t="b">
        <v>0</v>
      </c>
      <c r="K104" s="84" t="b">
        <v>0</v>
      </c>
      <c r="L104" s="84" t="b">
        <v>0</v>
      </c>
    </row>
    <row r="105" spans="1:12" ht="15">
      <c r="A105" s="84" t="s">
        <v>266</v>
      </c>
      <c r="B105" s="84" t="s">
        <v>279</v>
      </c>
      <c r="C105" s="84">
        <v>2</v>
      </c>
      <c r="D105" s="122">
        <v>0.0024621013879942886</v>
      </c>
      <c r="E105" s="122">
        <v>2.0958664534785427</v>
      </c>
      <c r="F105" s="84" t="s">
        <v>2039</v>
      </c>
      <c r="G105" s="84" t="b">
        <v>0</v>
      </c>
      <c r="H105" s="84" t="b">
        <v>0</v>
      </c>
      <c r="I105" s="84" t="b">
        <v>0</v>
      </c>
      <c r="J105" s="84" t="b">
        <v>0</v>
      </c>
      <c r="K105" s="84" t="b">
        <v>0</v>
      </c>
      <c r="L105" s="84" t="b">
        <v>0</v>
      </c>
    </row>
    <row r="106" spans="1:12" ht="15">
      <c r="A106" s="84" t="s">
        <v>1982</v>
      </c>
      <c r="B106" s="84" t="s">
        <v>1583</v>
      </c>
      <c r="C106" s="84">
        <v>2</v>
      </c>
      <c r="D106" s="122">
        <v>0.0024621013879942886</v>
      </c>
      <c r="E106" s="122">
        <v>2.0958664534785427</v>
      </c>
      <c r="F106" s="84" t="s">
        <v>2039</v>
      </c>
      <c r="G106" s="84" t="b">
        <v>0</v>
      </c>
      <c r="H106" s="84" t="b">
        <v>0</v>
      </c>
      <c r="I106" s="84" t="b">
        <v>0</v>
      </c>
      <c r="J106" s="84" t="b">
        <v>0</v>
      </c>
      <c r="K106" s="84" t="b">
        <v>0</v>
      </c>
      <c r="L106" s="84" t="b">
        <v>0</v>
      </c>
    </row>
    <row r="107" spans="1:12" ht="15">
      <c r="A107" s="84" t="s">
        <v>248</v>
      </c>
      <c r="B107" s="84" t="s">
        <v>1571</v>
      </c>
      <c r="C107" s="84">
        <v>2</v>
      </c>
      <c r="D107" s="122">
        <v>0.0024621013879942886</v>
      </c>
      <c r="E107" s="122">
        <v>2.192776466486599</v>
      </c>
      <c r="F107" s="84" t="s">
        <v>2039</v>
      </c>
      <c r="G107" s="84" t="b">
        <v>0</v>
      </c>
      <c r="H107" s="84" t="b">
        <v>0</v>
      </c>
      <c r="I107" s="84" t="b">
        <v>0</v>
      </c>
      <c r="J107" s="84" t="b">
        <v>0</v>
      </c>
      <c r="K107" s="84" t="b">
        <v>0</v>
      </c>
      <c r="L107" s="84" t="b">
        <v>0</v>
      </c>
    </row>
    <row r="108" spans="1:12" ht="15">
      <c r="A108" s="84" t="s">
        <v>446</v>
      </c>
      <c r="B108" s="84" t="s">
        <v>1571</v>
      </c>
      <c r="C108" s="84">
        <v>2</v>
      </c>
      <c r="D108" s="122">
        <v>0.0024621013879942886</v>
      </c>
      <c r="E108" s="122">
        <v>2.192776466486599</v>
      </c>
      <c r="F108" s="84" t="s">
        <v>2039</v>
      </c>
      <c r="G108" s="84" t="b">
        <v>0</v>
      </c>
      <c r="H108" s="84" t="b">
        <v>0</v>
      </c>
      <c r="I108" s="84" t="b">
        <v>0</v>
      </c>
      <c r="J108" s="84" t="b">
        <v>0</v>
      </c>
      <c r="K108" s="84" t="b">
        <v>0</v>
      </c>
      <c r="L108" s="84" t="b">
        <v>0</v>
      </c>
    </row>
    <row r="109" spans="1:12" ht="15">
      <c r="A109" s="84" t="s">
        <v>450</v>
      </c>
      <c r="B109" s="84" t="s">
        <v>259</v>
      </c>
      <c r="C109" s="84">
        <v>2</v>
      </c>
      <c r="D109" s="122">
        <v>0.0024621013879942886</v>
      </c>
      <c r="E109" s="122">
        <v>1.171587167416661</v>
      </c>
      <c r="F109" s="84" t="s">
        <v>2039</v>
      </c>
      <c r="G109" s="84" t="b">
        <v>0</v>
      </c>
      <c r="H109" s="84" t="b">
        <v>0</v>
      </c>
      <c r="I109" s="84" t="b">
        <v>0</v>
      </c>
      <c r="J109" s="84" t="b">
        <v>0</v>
      </c>
      <c r="K109" s="84" t="b">
        <v>0</v>
      </c>
      <c r="L109" s="84" t="b">
        <v>0</v>
      </c>
    </row>
    <row r="110" spans="1:12" ht="15">
      <c r="A110" s="84" t="s">
        <v>1558</v>
      </c>
      <c r="B110" s="84" t="s">
        <v>1559</v>
      </c>
      <c r="C110" s="84">
        <v>2</v>
      </c>
      <c r="D110" s="122">
        <v>0.0024621013879942886</v>
      </c>
      <c r="E110" s="122">
        <v>2.7948364578145615</v>
      </c>
      <c r="F110" s="84" t="s">
        <v>2039</v>
      </c>
      <c r="G110" s="84" t="b">
        <v>0</v>
      </c>
      <c r="H110" s="84" t="b">
        <v>0</v>
      </c>
      <c r="I110" s="84" t="b">
        <v>0</v>
      </c>
      <c r="J110" s="84" t="b">
        <v>1</v>
      </c>
      <c r="K110" s="84" t="b">
        <v>0</v>
      </c>
      <c r="L110" s="84" t="b">
        <v>0</v>
      </c>
    </row>
    <row r="111" spans="1:12" ht="15">
      <c r="A111" s="84" t="s">
        <v>1559</v>
      </c>
      <c r="B111" s="84" t="s">
        <v>1539</v>
      </c>
      <c r="C111" s="84">
        <v>2</v>
      </c>
      <c r="D111" s="122">
        <v>0.0024621013879942886</v>
      </c>
      <c r="E111" s="122">
        <v>1.9197751944228614</v>
      </c>
      <c r="F111" s="84" t="s">
        <v>2039</v>
      </c>
      <c r="G111" s="84" t="b">
        <v>1</v>
      </c>
      <c r="H111" s="84" t="b">
        <v>0</v>
      </c>
      <c r="I111" s="84" t="b">
        <v>0</v>
      </c>
      <c r="J111" s="84" t="b">
        <v>0</v>
      </c>
      <c r="K111" s="84" t="b">
        <v>0</v>
      </c>
      <c r="L111" s="84" t="b">
        <v>0</v>
      </c>
    </row>
    <row r="112" spans="1:12" ht="15">
      <c r="A112" s="84" t="s">
        <v>1539</v>
      </c>
      <c r="B112" s="84" t="s">
        <v>1560</v>
      </c>
      <c r="C112" s="84">
        <v>2</v>
      </c>
      <c r="D112" s="122">
        <v>0.0024621013879942886</v>
      </c>
      <c r="E112" s="122">
        <v>1.9197751944228614</v>
      </c>
      <c r="F112" s="84" t="s">
        <v>2039</v>
      </c>
      <c r="G112" s="84" t="b">
        <v>0</v>
      </c>
      <c r="H112" s="84" t="b">
        <v>0</v>
      </c>
      <c r="I112" s="84" t="b">
        <v>0</v>
      </c>
      <c r="J112" s="84" t="b">
        <v>1</v>
      </c>
      <c r="K112" s="84" t="b">
        <v>0</v>
      </c>
      <c r="L112" s="84" t="b">
        <v>0</v>
      </c>
    </row>
    <row r="113" spans="1:12" ht="15">
      <c r="A113" s="84" t="s">
        <v>1560</v>
      </c>
      <c r="B113" s="84" t="s">
        <v>1546</v>
      </c>
      <c r="C113" s="84">
        <v>2</v>
      </c>
      <c r="D113" s="122">
        <v>0.0024621013879942886</v>
      </c>
      <c r="E113" s="122">
        <v>2.192776466486599</v>
      </c>
      <c r="F113" s="84" t="s">
        <v>2039</v>
      </c>
      <c r="G113" s="84" t="b">
        <v>1</v>
      </c>
      <c r="H113" s="84" t="b">
        <v>0</v>
      </c>
      <c r="I113" s="84" t="b">
        <v>0</v>
      </c>
      <c r="J113" s="84" t="b">
        <v>0</v>
      </c>
      <c r="K113" s="84" t="b">
        <v>0</v>
      </c>
      <c r="L113" s="84" t="b">
        <v>0</v>
      </c>
    </row>
    <row r="114" spans="1:12" ht="15">
      <c r="A114" s="84" t="s">
        <v>1546</v>
      </c>
      <c r="B114" s="84" t="s">
        <v>259</v>
      </c>
      <c r="C114" s="84">
        <v>2</v>
      </c>
      <c r="D114" s="122">
        <v>0.0024621013879942886</v>
      </c>
      <c r="E114" s="122">
        <v>0.7456184351443798</v>
      </c>
      <c r="F114" s="84" t="s">
        <v>2039</v>
      </c>
      <c r="G114" s="84" t="b">
        <v>0</v>
      </c>
      <c r="H114" s="84" t="b">
        <v>0</v>
      </c>
      <c r="I114" s="84" t="b">
        <v>0</v>
      </c>
      <c r="J114" s="84" t="b">
        <v>0</v>
      </c>
      <c r="K114" s="84" t="b">
        <v>0</v>
      </c>
      <c r="L114" s="84" t="b">
        <v>0</v>
      </c>
    </row>
    <row r="115" spans="1:12" ht="15">
      <c r="A115" s="84" t="s">
        <v>259</v>
      </c>
      <c r="B115" s="84" t="s">
        <v>276</v>
      </c>
      <c r="C115" s="84">
        <v>2</v>
      </c>
      <c r="D115" s="122">
        <v>0.0024621013879942886</v>
      </c>
      <c r="E115" s="122">
        <v>1.3882962773806062</v>
      </c>
      <c r="F115" s="84" t="s">
        <v>2039</v>
      </c>
      <c r="G115" s="84" t="b">
        <v>0</v>
      </c>
      <c r="H115" s="84" t="b">
        <v>0</v>
      </c>
      <c r="I115" s="84" t="b">
        <v>0</v>
      </c>
      <c r="J115" s="84" t="b">
        <v>0</v>
      </c>
      <c r="K115" s="84" t="b">
        <v>0</v>
      </c>
      <c r="L115" s="84" t="b">
        <v>0</v>
      </c>
    </row>
    <row r="116" spans="1:12" ht="15">
      <c r="A116" s="84" t="s">
        <v>276</v>
      </c>
      <c r="B116" s="84" t="s">
        <v>275</v>
      </c>
      <c r="C116" s="84">
        <v>2</v>
      </c>
      <c r="D116" s="122">
        <v>0.0024621013879942886</v>
      </c>
      <c r="E116" s="122">
        <v>2.7948364578145615</v>
      </c>
      <c r="F116" s="84" t="s">
        <v>2039</v>
      </c>
      <c r="G116" s="84" t="b">
        <v>0</v>
      </c>
      <c r="H116" s="84" t="b">
        <v>0</v>
      </c>
      <c r="I116" s="84" t="b">
        <v>0</v>
      </c>
      <c r="J116" s="84" t="b">
        <v>0</v>
      </c>
      <c r="K116" s="84" t="b">
        <v>0</v>
      </c>
      <c r="L116" s="84" t="b">
        <v>0</v>
      </c>
    </row>
    <row r="117" spans="1:12" ht="15">
      <c r="A117" s="84" t="s">
        <v>444</v>
      </c>
      <c r="B117" s="84" t="s">
        <v>1582</v>
      </c>
      <c r="C117" s="84">
        <v>2</v>
      </c>
      <c r="D117" s="122">
        <v>0.0024621013879942886</v>
      </c>
      <c r="E117" s="122">
        <v>2.7948364578145615</v>
      </c>
      <c r="F117" s="84" t="s">
        <v>2039</v>
      </c>
      <c r="G117" s="84" t="b">
        <v>0</v>
      </c>
      <c r="H117" s="84" t="b">
        <v>0</v>
      </c>
      <c r="I117" s="84" t="b">
        <v>0</v>
      </c>
      <c r="J117" s="84" t="b">
        <v>0</v>
      </c>
      <c r="K117" s="84" t="b">
        <v>0</v>
      </c>
      <c r="L117" s="84" t="b">
        <v>0</v>
      </c>
    </row>
    <row r="118" spans="1:12" ht="15">
      <c r="A118" s="84" t="s">
        <v>1583</v>
      </c>
      <c r="B118" s="84" t="s">
        <v>1584</v>
      </c>
      <c r="C118" s="84">
        <v>2</v>
      </c>
      <c r="D118" s="122">
        <v>0.0024621013879942886</v>
      </c>
      <c r="E118" s="122">
        <v>1.7948364578145615</v>
      </c>
      <c r="F118" s="84" t="s">
        <v>2039</v>
      </c>
      <c r="G118" s="84" t="b">
        <v>0</v>
      </c>
      <c r="H118" s="84" t="b">
        <v>0</v>
      </c>
      <c r="I118" s="84" t="b">
        <v>0</v>
      </c>
      <c r="J118" s="84" t="b">
        <v>0</v>
      </c>
      <c r="K118" s="84" t="b">
        <v>0</v>
      </c>
      <c r="L118" s="84" t="b">
        <v>0</v>
      </c>
    </row>
    <row r="119" spans="1:12" ht="15">
      <c r="A119" s="84" t="s">
        <v>1586</v>
      </c>
      <c r="B119" s="84" t="s">
        <v>1587</v>
      </c>
      <c r="C119" s="84">
        <v>2</v>
      </c>
      <c r="D119" s="122">
        <v>0.0024621013879942886</v>
      </c>
      <c r="E119" s="122">
        <v>2.61874519875888</v>
      </c>
      <c r="F119" s="84" t="s">
        <v>2039</v>
      </c>
      <c r="G119" s="84" t="b">
        <v>0</v>
      </c>
      <c r="H119" s="84" t="b">
        <v>0</v>
      </c>
      <c r="I119" s="84" t="b">
        <v>0</v>
      </c>
      <c r="J119" s="84" t="b">
        <v>0</v>
      </c>
      <c r="K119" s="84" t="b">
        <v>0</v>
      </c>
      <c r="L119" s="84" t="b">
        <v>0</v>
      </c>
    </row>
    <row r="120" spans="1:12" ht="15">
      <c r="A120" s="84" t="s">
        <v>1587</v>
      </c>
      <c r="B120" s="84" t="s">
        <v>1588</v>
      </c>
      <c r="C120" s="84">
        <v>2</v>
      </c>
      <c r="D120" s="122">
        <v>0.0024621013879942886</v>
      </c>
      <c r="E120" s="122">
        <v>2.4426539397031988</v>
      </c>
      <c r="F120" s="84" t="s">
        <v>2039</v>
      </c>
      <c r="G120" s="84" t="b">
        <v>0</v>
      </c>
      <c r="H120" s="84" t="b">
        <v>0</v>
      </c>
      <c r="I120" s="84" t="b">
        <v>0</v>
      </c>
      <c r="J120" s="84" t="b">
        <v>0</v>
      </c>
      <c r="K120" s="84" t="b">
        <v>0</v>
      </c>
      <c r="L120" s="84" t="b">
        <v>0</v>
      </c>
    </row>
    <row r="121" spans="1:12" ht="15">
      <c r="A121" s="84" t="s">
        <v>1588</v>
      </c>
      <c r="B121" s="84" t="s">
        <v>1988</v>
      </c>
      <c r="C121" s="84">
        <v>2</v>
      </c>
      <c r="D121" s="122">
        <v>0.0024621013879942886</v>
      </c>
      <c r="E121" s="122">
        <v>2.61874519875888</v>
      </c>
      <c r="F121" s="84" t="s">
        <v>2039</v>
      </c>
      <c r="G121" s="84" t="b">
        <v>0</v>
      </c>
      <c r="H121" s="84" t="b">
        <v>0</v>
      </c>
      <c r="I121" s="84" t="b">
        <v>0</v>
      </c>
      <c r="J121" s="84" t="b">
        <v>0</v>
      </c>
      <c r="K121" s="84" t="b">
        <v>0</v>
      </c>
      <c r="L121" s="84" t="b">
        <v>0</v>
      </c>
    </row>
    <row r="122" spans="1:12" ht="15">
      <c r="A122" s="84" t="s">
        <v>1988</v>
      </c>
      <c r="B122" s="84" t="s">
        <v>1989</v>
      </c>
      <c r="C122" s="84">
        <v>2</v>
      </c>
      <c r="D122" s="122">
        <v>0.0024621013879942886</v>
      </c>
      <c r="E122" s="122">
        <v>2.7948364578145615</v>
      </c>
      <c r="F122" s="84" t="s">
        <v>2039</v>
      </c>
      <c r="G122" s="84" t="b">
        <v>0</v>
      </c>
      <c r="H122" s="84" t="b">
        <v>0</v>
      </c>
      <c r="I122" s="84" t="b">
        <v>0</v>
      </c>
      <c r="J122" s="84" t="b">
        <v>0</v>
      </c>
      <c r="K122" s="84" t="b">
        <v>0</v>
      </c>
      <c r="L122" s="84" t="b">
        <v>0</v>
      </c>
    </row>
    <row r="123" spans="1:12" ht="15">
      <c r="A123" s="84" t="s">
        <v>1989</v>
      </c>
      <c r="B123" s="84" t="s">
        <v>1902</v>
      </c>
      <c r="C123" s="84">
        <v>2</v>
      </c>
      <c r="D123" s="122">
        <v>0.0024621013879942886</v>
      </c>
      <c r="E123" s="122">
        <v>2.317715203094899</v>
      </c>
      <c r="F123" s="84" t="s">
        <v>2039</v>
      </c>
      <c r="G123" s="84" t="b">
        <v>0</v>
      </c>
      <c r="H123" s="84" t="b">
        <v>0</v>
      </c>
      <c r="I123" s="84" t="b">
        <v>0</v>
      </c>
      <c r="J123" s="84" t="b">
        <v>0</v>
      </c>
      <c r="K123" s="84" t="b">
        <v>0</v>
      </c>
      <c r="L123" s="84" t="b">
        <v>0</v>
      </c>
    </row>
    <row r="124" spans="1:12" ht="15">
      <c r="A124" s="84" t="s">
        <v>1900</v>
      </c>
      <c r="B124" s="84" t="s">
        <v>1595</v>
      </c>
      <c r="C124" s="84">
        <v>2</v>
      </c>
      <c r="D124" s="122">
        <v>0.0024621013879942886</v>
      </c>
      <c r="E124" s="122">
        <v>1.852828404792248</v>
      </c>
      <c r="F124" s="84" t="s">
        <v>2039</v>
      </c>
      <c r="G124" s="84" t="b">
        <v>0</v>
      </c>
      <c r="H124" s="84" t="b">
        <v>0</v>
      </c>
      <c r="I124" s="84" t="b">
        <v>0</v>
      </c>
      <c r="J124" s="84" t="b">
        <v>0</v>
      </c>
      <c r="K124" s="84" t="b">
        <v>0</v>
      </c>
      <c r="L124" s="84" t="b">
        <v>0</v>
      </c>
    </row>
    <row r="125" spans="1:12" ht="15">
      <c r="A125" s="84" t="s">
        <v>1595</v>
      </c>
      <c r="B125" s="84" t="s">
        <v>1991</v>
      </c>
      <c r="C125" s="84">
        <v>2</v>
      </c>
      <c r="D125" s="122">
        <v>0.0024621013879942886</v>
      </c>
      <c r="E125" s="122">
        <v>2.250768413464286</v>
      </c>
      <c r="F125" s="84" t="s">
        <v>2039</v>
      </c>
      <c r="G125" s="84" t="b">
        <v>0</v>
      </c>
      <c r="H125" s="84" t="b">
        <v>0</v>
      </c>
      <c r="I125" s="84" t="b">
        <v>0</v>
      </c>
      <c r="J125" s="84" t="b">
        <v>0</v>
      </c>
      <c r="K125" s="84" t="b">
        <v>0</v>
      </c>
      <c r="L125" s="84" t="b">
        <v>0</v>
      </c>
    </row>
    <row r="126" spans="1:12" ht="15">
      <c r="A126" s="84" t="s">
        <v>259</v>
      </c>
      <c r="B126" s="84" t="s">
        <v>1920</v>
      </c>
      <c r="C126" s="84">
        <v>2</v>
      </c>
      <c r="D126" s="122">
        <v>0.0024621013879942886</v>
      </c>
      <c r="E126" s="122">
        <v>1.087266281716625</v>
      </c>
      <c r="F126" s="84" t="s">
        <v>2039</v>
      </c>
      <c r="G126" s="84" t="b">
        <v>0</v>
      </c>
      <c r="H126" s="84" t="b">
        <v>0</v>
      </c>
      <c r="I126" s="84" t="b">
        <v>0</v>
      </c>
      <c r="J126" s="84" t="b">
        <v>0</v>
      </c>
      <c r="K126" s="84" t="b">
        <v>0</v>
      </c>
      <c r="L126" s="84" t="b">
        <v>0</v>
      </c>
    </row>
    <row r="127" spans="1:12" ht="15">
      <c r="A127" s="84" t="s">
        <v>1992</v>
      </c>
      <c r="B127" s="84" t="s">
        <v>1939</v>
      </c>
      <c r="C127" s="84">
        <v>2</v>
      </c>
      <c r="D127" s="122">
        <v>0.0024621013879942886</v>
      </c>
      <c r="E127" s="122">
        <v>2.7948364578145615</v>
      </c>
      <c r="F127" s="84" t="s">
        <v>2039</v>
      </c>
      <c r="G127" s="84" t="b">
        <v>1</v>
      </c>
      <c r="H127" s="84" t="b">
        <v>0</v>
      </c>
      <c r="I127" s="84" t="b">
        <v>0</v>
      </c>
      <c r="J127" s="84" t="b">
        <v>0</v>
      </c>
      <c r="K127" s="84" t="b">
        <v>0</v>
      </c>
      <c r="L127" s="84" t="b">
        <v>0</v>
      </c>
    </row>
    <row r="128" spans="1:12" ht="15">
      <c r="A128" s="84" t="s">
        <v>1939</v>
      </c>
      <c r="B128" s="84" t="s">
        <v>1542</v>
      </c>
      <c r="C128" s="84">
        <v>2</v>
      </c>
      <c r="D128" s="122">
        <v>0.0024621013879942886</v>
      </c>
      <c r="E128" s="122">
        <v>1.8058318421160247</v>
      </c>
      <c r="F128" s="84" t="s">
        <v>2039</v>
      </c>
      <c r="G128" s="84" t="b">
        <v>0</v>
      </c>
      <c r="H128" s="84" t="b">
        <v>0</v>
      </c>
      <c r="I128" s="84" t="b">
        <v>0</v>
      </c>
      <c r="J128" s="84" t="b">
        <v>0</v>
      </c>
      <c r="K128" s="84" t="b">
        <v>0</v>
      </c>
      <c r="L128" s="84" t="b">
        <v>0</v>
      </c>
    </row>
    <row r="129" spans="1:12" ht="15">
      <c r="A129" s="84" t="s">
        <v>1542</v>
      </c>
      <c r="B129" s="84" t="s">
        <v>1579</v>
      </c>
      <c r="C129" s="84">
        <v>2</v>
      </c>
      <c r="D129" s="122">
        <v>0.0024621013879942886</v>
      </c>
      <c r="E129" s="122">
        <v>1.43785505682143</v>
      </c>
      <c r="F129" s="84" t="s">
        <v>2039</v>
      </c>
      <c r="G129" s="84" t="b">
        <v>0</v>
      </c>
      <c r="H129" s="84" t="b">
        <v>0</v>
      </c>
      <c r="I129" s="84" t="b">
        <v>0</v>
      </c>
      <c r="J129" s="84" t="b">
        <v>0</v>
      </c>
      <c r="K129" s="84" t="b">
        <v>0</v>
      </c>
      <c r="L129" s="84" t="b">
        <v>0</v>
      </c>
    </row>
    <row r="130" spans="1:12" ht="15">
      <c r="A130" s="84" t="s">
        <v>1579</v>
      </c>
      <c r="B130" s="84" t="s">
        <v>1993</v>
      </c>
      <c r="C130" s="84">
        <v>2</v>
      </c>
      <c r="D130" s="122">
        <v>0.0024621013879942886</v>
      </c>
      <c r="E130" s="122">
        <v>2.192776466486599</v>
      </c>
      <c r="F130" s="84" t="s">
        <v>2039</v>
      </c>
      <c r="G130" s="84" t="b">
        <v>0</v>
      </c>
      <c r="H130" s="84" t="b">
        <v>0</v>
      </c>
      <c r="I130" s="84" t="b">
        <v>0</v>
      </c>
      <c r="J130" s="84" t="b">
        <v>1</v>
      </c>
      <c r="K130" s="84" t="b">
        <v>0</v>
      </c>
      <c r="L130" s="84" t="b">
        <v>0</v>
      </c>
    </row>
    <row r="131" spans="1:12" ht="15">
      <c r="A131" s="84" t="s">
        <v>1993</v>
      </c>
      <c r="B131" s="84" t="s">
        <v>1571</v>
      </c>
      <c r="C131" s="84">
        <v>2</v>
      </c>
      <c r="D131" s="122">
        <v>0.0024621013879942886</v>
      </c>
      <c r="E131" s="122">
        <v>2.192776466486599</v>
      </c>
      <c r="F131" s="84" t="s">
        <v>2039</v>
      </c>
      <c r="G131" s="84" t="b">
        <v>1</v>
      </c>
      <c r="H131" s="84" t="b">
        <v>0</v>
      </c>
      <c r="I131" s="84" t="b">
        <v>0</v>
      </c>
      <c r="J131" s="84" t="b">
        <v>0</v>
      </c>
      <c r="K131" s="84" t="b">
        <v>0</v>
      </c>
      <c r="L131" s="84" t="b">
        <v>0</v>
      </c>
    </row>
    <row r="132" spans="1:12" ht="15">
      <c r="A132" s="84" t="s">
        <v>1571</v>
      </c>
      <c r="B132" s="84" t="s">
        <v>1994</v>
      </c>
      <c r="C132" s="84">
        <v>2</v>
      </c>
      <c r="D132" s="122">
        <v>0.0024621013879942886</v>
      </c>
      <c r="E132" s="122">
        <v>2.250768413464286</v>
      </c>
      <c r="F132" s="84" t="s">
        <v>2039</v>
      </c>
      <c r="G132" s="84" t="b">
        <v>0</v>
      </c>
      <c r="H132" s="84" t="b">
        <v>0</v>
      </c>
      <c r="I132" s="84" t="b">
        <v>0</v>
      </c>
      <c r="J132" s="84" t="b">
        <v>0</v>
      </c>
      <c r="K132" s="84" t="b">
        <v>0</v>
      </c>
      <c r="L132" s="84" t="b">
        <v>0</v>
      </c>
    </row>
    <row r="133" spans="1:12" ht="15">
      <c r="A133" s="84" t="s">
        <v>1994</v>
      </c>
      <c r="B133" s="84" t="s">
        <v>1995</v>
      </c>
      <c r="C133" s="84">
        <v>2</v>
      </c>
      <c r="D133" s="122">
        <v>0.0024621013879942886</v>
      </c>
      <c r="E133" s="122">
        <v>2.7948364578145615</v>
      </c>
      <c r="F133" s="84" t="s">
        <v>2039</v>
      </c>
      <c r="G133" s="84" t="b">
        <v>0</v>
      </c>
      <c r="H133" s="84" t="b">
        <v>0</v>
      </c>
      <c r="I133" s="84" t="b">
        <v>0</v>
      </c>
      <c r="J133" s="84" t="b">
        <v>0</v>
      </c>
      <c r="K133" s="84" t="b">
        <v>0</v>
      </c>
      <c r="L133" s="84" t="b">
        <v>0</v>
      </c>
    </row>
    <row r="134" spans="1:12" ht="15">
      <c r="A134" s="84" t="s">
        <v>1995</v>
      </c>
      <c r="B134" s="84" t="s">
        <v>1940</v>
      </c>
      <c r="C134" s="84">
        <v>2</v>
      </c>
      <c r="D134" s="122">
        <v>0.0024621013879942886</v>
      </c>
      <c r="E134" s="122">
        <v>2.61874519875888</v>
      </c>
      <c r="F134" s="84" t="s">
        <v>2039</v>
      </c>
      <c r="G134" s="84" t="b">
        <v>0</v>
      </c>
      <c r="H134" s="84" t="b">
        <v>0</v>
      </c>
      <c r="I134" s="84" t="b">
        <v>0</v>
      </c>
      <c r="J134" s="84" t="b">
        <v>0</v>
      </c>
      <c r="K134" s="84" t="b">
        <v>0</v>
      </c>
      <c r="L134" s="84" t="b">
        <v>0</v>
      </c>
    </row>
    <row r="135" spans="1:12" ht="15">
      <c r="A135" s="84" t="s">
        <v>1941</v>
      </c>
      <c r="B135" s="84" t="s">
        <v>1996</v>
      </c>
      <c r="C135" s="84">
        <v>2</v>
      </c>
      <c r="D135" s="122">
        <v>0.0024621013879942886</v>
      </c>
      <c r="E135" s="122">
        <v>2.61874519875888</v>
      </c>
      <c r="F135" s="84" t="s">
        <v>2039</v>
      </c>
      <c r="G135" s="84" t="b">
        <v>0</v>
      </c>
      <c r="H135" s="84" t="b">
        <v>0</v>
      </c>
      <c r="I135" s="84" t="b">
        <v>0</v>
      </c>
      <c r="J135" s="84" t="b">
        <v>0</v>
      </c>
      <c r="K135" s="84" t="b">
        <v>0</v>
      </c>
      <c r="L135" s="84" t="b">
        <v>0</v>
      </c>
    </row>
    <row r="136" spans="1:12" ht="15">
      <c r="A136" s="84" t="s">
        <v>1996</v>
      </c>
      <c r="B136" s="84" t="s">
        <v>1997</v>
      </c>
      <c r="C136" s="84">
        <v>2</v>
      </c>
      <c r="D136" s="122">
        <v>0.0024621013879942886</v>
      </c>
      <c r="E136" s="122">
        <v>2.7948364578145615</v>
      </c>
      <c r="F136" s="84" t="s">
        <v>2039</v>
      </c>
      <c r="G136" s="84" t="b">
        <v>0</v>
      </c>
      <c r="H136" s="84" t="b">
        <v>0</v>
      </c>
      <c r="I136" s="84" t="b">
        <v>0</v>
      </c>
      <c r="J136" s="84" t="b">
        <v>0</v>
      </c>
      <c r="K136" s="84" t="b">
        <v>0</v>
      </c>
      <c r="L136" s="84" t="b">
        <v>0</v>
      </c>
    </row>
    <row r="137" spans="1:12" ht="15">
      <c r="A137" s="84" t="s">
        <v>1997</v>
      </c>
      <c r="B137" s="84" t="s">
        <v>1998</v>
      </c>
      <c r="C137" s="84">
        <v>2</v>
      </c>
      <c r="D137" s="122">
        <v>0.0024621013879942886</v>
      </c>
      <c r="E137" s="122">
        <v>2.7948364578145615</v>
      </c>
      <c r="F137" s="84" t="s">
        <v>2039</v>
      </c>
      <c r="G137" s="84" t="b">
        <v>0</v>
      </c>
      <c r="H137" s="84" t="b">
        <v>0</v>
      </c>
      <c r="I137" s="84" t="b">
        <v>0</v>
      </c>
      <c r="J137" s="84" t="b">
        <v>0</v>
      </c>
      <c r="K137" s="84" t="b">
        <v>0</v>
      </c>
      <c r="L137" s="84" t="b">
        <v>0</v>
      </c>
    </row>
    <row r="138" spans="1:12" ht="15">
      <c r="A138" s="84" t="s">
        <v>1998</v>
      </c>
      <c r="B138" s="84" t="s">
        <v>259</v>
      </c>
      <c r="C138" s="84">
        <v>2</v>
      </c>
      <c r="D138" s="122">
        <v>0.0024621013879942886</v>
      </c>
      <c r="E138" s="122">
        <v>1.3476784264723423</v>
      </c>
      <c r="F138" s="84" t="s">
        <v>2039</v>
      </c>
      <c r="G138" s="84" t="b">
        <v>0</v>
      </c>
      <c r="H138" s="84" t="b">
        <v>0</v>
      </c>
      <c r="I138" s="84" t="b">
        <v>0</v>
      </c>
      <c r="J138" s="84" t="b">
        <v>0</v>
      </c>
      <c r="K138" s="84" t="b">
        <v>0</v>
      </c>
      <c r="L138" s="84" t="b">
        <v>0</v>
      </c>
    </row>
    <row r="139" spans="1:12" ht="15">
      <c r="A139" s="84" t="s">
        <v>1583</v>
      </c>
      <c r="B139" s="84" t="s">
        <v>1552</v>
      </c>
      <c r="C139" s="84">
        <v>2</v>
      </c>
      <c r="D139" s="122">
        <v>0.0024621013879942886</v>
      </c>
      <c r="E139" s="122">
        <v>1.7948364578145615</v>
      </c>
      <c r="F139" s="84" t="s">
        <v>2039</v>
      </c>
      <c r="G139" s="84" t="b">
        <v>0</v>
      </c>
      <c r="H139" s="84" t="b">
        <v>0</v>
      </c>
      <c r="I139" s="84" t="b">
        <v>0</v>
      </c>
      <c r="J139" s="84" t="b">
        <v>1</v>
      </c>
      <c r="K139" s="84" t="b">
        <v>0</v>
      </c>
      <c r="L139" s="84" t="b">
        <v>0</v>
      </c>
    </row>
    <row r="140" spans="1:12" ht="15">
      <c r="A140" s="84" t="s">
        <v>1552</v>
      </c>
      <c r="B140" s="84" t="s">
        <v>1555</v>
      </c>
      <c r="C140" s="84">
        <v>2</v>
      </c>
      <c r="D140" s="122">
        <v>0.0024621013879942886</v>
      </c>
      <c r="E140" s="122">
        <v>2.317715203094899</v>
      </c>
      <c r="F140" s="84" t="s">
        <v>2039</v>
      </c>
      <c r="G140" s="84" t="b">
        <v>1</v>
      </c>
      <c r="H140" s="84" t="b">
        <v>0</v>
      </c>
      <c r="I140" s="84" t="b">
        <v>0</v>
      </c>
      <c r="J140" s="84" t="b">
        <v>0</v>
      </c>
      <c r="K140" s="84" t="b">
        <v>0</v>
      </c>
      <c r="L140" s="84" t="b">
        <v>0</v>
      </c>
    </row>
    <row r="141" spans="1:12" ht="15">
      <c r="A141" s="84" t="s">
        <v>1551</v>
      </c>
      <c r="B141" s="84" t="s">
        <v>1556</v>
      </c>
      <c r="C141" s="84">
        <v>2</v>
      </c>
      <c r="D141" s="122">
        <v>0.0024621013879942886</v>
      </c>
      <c r="E141" s="122">
        <v>2.2208051900868426</v>
      </c>
      <c r="F141" s="84" t="s">
        <v>2039</v>
      </c>
      <c r="G141" s="84" t="b">
        <v>0</v>
      </c>
      <c r="H141" s="84" t="b">
        <v>0</v>
      </c>
      <c r="I141" s="84" t="b">
        <v>0</v>
      </c>
      <c r="J141" s="84" t="b">
        <v>0</v>
      </c>
      <c r="K141" s="84" t="b">
        <v>0</v>
      </c>
      <c r="L141" s="84" t="b">
        <v>0</v>
      </c>
    </row>
    <row r="142" spans="1:12" ht="15">
      <c r="A142" s="84" t="s">
        <v>1556</v>
      </c>
      <c r="B142" s="84" t="s">
        <v>2002</v>
      </c>
      <c r="C142" s="84">
        <v>2</v>
      </c>
      <c r="D142" s="122">
        <v>0.0024621013879942886</v>
      </c>
      <c r="E142" s="122">
        <v>2.61874519875888</v>
      </c>
      <c r="F142" s="84" t="s">
        <v>2039</v>
      </c>
      <c r="G142" s="84" t="b">
        <v>0</v>
      </c>
      <c r="H142" s="84" t="b">
        <v>0</v>
      </c>
      <c r="I142" s="84" t="b">
        <v>0</v>
      </c>
      <c r="J142" s="84" t="b">
        <v>0</v>
      </c>
      <c r="K142" s="84" t="b">
        <v>0</v>
      </c>
      <c r="L142" s="84" t="b">
        <v>0</v>
      </c>
    </row>
    <row r="143" spans="1:12" ht="15">
      <c r="A143" s="84" t="s">
        <v>2002</v>
      </c>
      <c r="B143" s="84" t="s">
        <v>1553</v>
      </c>
      <c r="C143" s="84">
        <v>2</v>
      </c>
      <c r="D143" s="122">
        <v>0.0024621013879942886</v>
      </c>
      <c r="E143" s="122">
        <v>2.396896449142524</v>
      </c>
      <c r="F143" s="84" t="s">
        <v>2039</v>
      </c>
      <c r="G143" s="84" t="b">
        <v>0</v>
      </c>
      <c r="H143" s="84" t="b">
        <v>0</v>
      </c>
      <c r="I143" s="84" t="b">
        <v>0</v>
      </c>
      <c r="J143" s="84" t="b">
        <v>0</v>
      </c>
      <c r="K143" s="84" t="b">
        <v>0</v>
      </c>
      <c r="L143" s="84" t="b">
        <v>0</v>
      </c>
    </row>
    <row r="144" spans="1:12" ht="15">
      <c r="A144" s="84" t="s">
        <v>1553</v>
      </c>
      <c r="B144" s="84" t="s">
        <v>1551</v>
      </c>
      <c r="C144" s="84">
        <v>2</v>
      </c>
      <c r="D144" s="122">
        <v>0.0024621013879942886</v>
      </c>
      <c r="E144" s="122">
        <v>1.9989564404704863</v>
      </c>
      <c r="F144" s="84" t="s">
        <v>2039</v>
      </c>
      <c r="G144" s="84" t="b">
        <v>0</v>
      </c>
      <c r="H144" s="84" t="b">
        <v>0</v>
      </c>
      <c r="I144" s="84" t="b">
        <v>0</v>
      </c>
      <c r="J144" s="84" t="b">
        <v>0</v>
      </c>
      <c r="K144" s="84" t="b">
        <v>0</v>
      </c>
      <c r="L144" s="84" t="b">
        <v>0</v>
      </c>
    </row>
    <row r="145" spans="1:12" ht="15">
      <c r="A145" s="84" t="s">
        <v>1551</v>
      </c>
      <c r="B145" s="84" t="s">
        <v>2003</v>
      </c>
      <c r="C145" s="84">
        <v>2</v>
      </c>
      <c r="D145" s="122">
        <v>0.0024621013879942886</v>
      </c>
      <c r="E145" s="122">
        <v>2.396896449142524</v>
      </c>
      <c r="F145" s="84" t="s">
        <v>2039</v>
      </c>
      <c r="G145" s="84" t="b">
        <v>0</v>
      </c>
      <c r="H145" s="84" t="b">
        <v>0</v>
      </c>
      <c r="I145" s="84" t="b">
        <v>0</v>
      </c>
      <c r="J145" s="84" t="b">
        <v>0</v>
      </c>
      <c r="K145" s="84" t="b">
        <v>0</v>
      </c>
      <c r="L145" s="84" t="b">
        <v>0</v>
      </c>
    </row>
    <row r="146" spans="1:12" ht="15">
      <c r="A146" s="84" t="s">
        <v>2003</v>
      </c>
      <c r="B146" s="84" t="s">
        <v>1552</v>
      </c>
      <c r="C146" s="84">
        <v>2</v>
      </c>
      <c r="D146" s="122">
        <v>0.0024621013879942886</v>
      </c>
      <c r="E146" s="122">
        <v>2.49380646215058</v>
      </c>
      <c r="F146" s="84" t="s">
        <v>2039</v>
      </c>
      <c r="G146" s="84" t="b">
        <v>0</v>
      </c>
      <c r="H146" s="84" t="b">
        <v>0</v>
      </c>
      <c r="I146" s="84" t="b">
        <v>0</v>
      </c>
      <c r="J146" s="84" t="b">
        <v>1</v>
      </c>
      <c r="K146" s="84" t="b">
        <v>0</v>
      </c>
      <c r="L146" s="84" t="b">
        <v>0</v>
      </c>
    </row>
    <row r="147" spans="1:12" ht="15">
      <c r="A147" s="84" t="s">
        <v>1552</v>
      </c>
      <c r="B147" s="84" t="s">
        <v>2004</v>
      </c>
      <c r="C147" s="84">
        <v>2</v>
      </c>
      <c r="D147" s="122">
        <v>0.0024621013879942886</v>
      </c>
      <c r="E147" s="122">
        <v>2.49380646215058</v>
      </c>
      <c r="F147" s="84" t="s">
        <v>2039</v>
      </c>
      <c r="G147" s="84" t="b">
        <v>1</v>
      </c>
      <c r="H147" s="84" t="b">
        <v>0</v>
      </c>
      <c r="I147" s="84" t="b">
        <v>0</v>
      </c>
      <c r="J147" s="84" t="b">
        <v>0</v>
      </c>
      <c r="K147" s="84" t="b">
        <v>0</v>
      </c>
      <c r="L147" s="84" t="b">
        <v>0</v>
      </c>
    </row>
    <row r="148" spans="1:12" ht="15">
      <c r="A148" s="84" t="s">
        <v>259</v>
      </c>
      <c r="B148" s="84" t="s">
        <v>450</v>
      </c>
      <c r="C148" s="84">
        <v>2</v>
      </c>
      <c r="D148" s="122">
        <v>0.0024621013879942886</v>
      </c>
      <c r="E148" s="122">
        <v>1.087266281716625</v>
      </c>
      <c r="F148" s="84" t="s">
        <v>2039</v>
      </c>
      <c r="G148" s="84" t="b">
        <v>0</v>
      </c>
      <c r="H148" s="84" t="b">
        <v>0</v>
      </c>
      <c r="I148" s="84" t="b">
        <v>0</v>
      </c>
      <c r="J148" s="84" t="b">
        <v>0</v>
      </c>
      <c r="K148" s="84" t="b">
        <v>0</v>
      </c>
      <c r="L148" s="84" t="b">
        <v>0</v>
      </c>
    </row>
    <row r="149" spans="1:12" ht="15">
      <c r="A149" s="84" t="s">
        <v>2006</v>
      </c>
      <c r="B149" s="84" t="s">
        <v>1546</v>
      </c>
      <c r="C149" s="84">
        <v>2</v>
      </c>
      <c r="D149" s="122">
        <v>0.0024621013879942886</v>
      </c>
      <c r="E149" s="122">
        <v>2.192776466486599</v>
      </c>
      <c r="F149" s="84" t="s">
        <v>2039</v>
      </c>
      <c r="G149" s="84" t="b">
        <v>0</v>
      </c>
      <c r="H149" s="84" t="b">
        <v>0</v>
      </c>
      <c r="I149" s="84" t="b">
        <v>0</v>
      </c>
      <c r="J149" s="84" t="b">
        <v>0</v>
      </c>
      <c r="K149" s="84" t="b">
        <v>0</v>
      </c>
      <c r="L149" s="84" t="b">
        <v>0</v>
      </c>
    </row>
    <row r="150" spans="1:12" ht="15">
      <c r="A150" s="84" t="s">
        <v>1519</v>
      </c>
      <c r="B150" s="84" t="s">
        <v>1516</v>
      </c>
      <c r="C150" s="84">
        <v>2</v>
      </c>
      <c r="D150" s="122">
        <v>0.00291308265490662</v>
      </c>
      <c r="E150" s="122">
        <v>2.141623944039218</v>
      </c>
      <c r="F150" s="84" t="s">
        <v>2039</v>
      </c>
      <c r="G150" s="84" t="b">
        <v>0</v>
      </c>
      <c r="H150" s="84" t="b">
        <v>0</v>
      </c>
      <c r="I150" s="84" t="b">
        <v>0</v>
      </c>
      <c r="J150" s="84" t="b">
        <v>0</v>
      </c>
      <c r="K150" s="84" t="b">
        <v>0</v>
      </c>
      <c r="L150" s="84" t="b">
        <v>0</v>
      </c>
    </row>
    <row r="151" spans="1:12" ht="15">
      <c r="A151" s="84" t="s">
        <v>225</v>
      </c>
      <c r="B151" s="84" t="s">
        <v>259</v>
      </c>
      <c r="C151" s="84">
        <v>2</v>
      </c>
      <c r="D151" s="122">
        <v>0.0024621013879942886</v>
      </c>
      <c r="E151" s="122">
        <v>1.171587167416661</v>
      </c>
      <c r="F151" s="84" t="s">
        <v>2039</v>
      </c>
      <c r="G151" s="84" t="b">
        <v>0</v>
      </c>
      <c r="H151" s="84" t="b">
        <v>0</v>
      </c>
      <c r="I151" s="84" t="b">
        <v>0</v>
      </c>
      <c r="J151" s="84" t="b">
        <v>0</v>
      </c>
      <c r="K151" s="84" t="b">
        <v>0</v>
      </c>
      <c r="L151" s="84" t="b">
        <v>0</v>
      </c>
    </row>
    <row r="152" spans="1:12" ht="15">
      <c r="A152" s="84" t="s">
        <v>2007</v>
      </c>
      <c r="B152" s="84" t="s">
        <v>1944</v>
      </c>
      <c r="C152" s="84">
        <v>2</v>
      </c>
      <c r="D152" s="122">
        <v>0.0024621013879942886</v>
      </c>
      <c r="E152" s="122">
        <v>2.61874519875888</v>
      </c>
      <c r="F152" s="84" t="s">
        <v>2039</v>
      </c>
      <c r="G152" s="84" t="b">
        <v>0</v>
      </c>
      <c r="H152" s="84" t="b">
        <v>0</v>
      </c>
      <c r="I152" s="84" t="b">
        <v>0</v>
      </c>
      <c r="J152" s="84" t="b">
        <v>0</v>
      </c>
      <c r="K152" s="84" t="b">
        <v>0</v>
      </c>
      <c r="L152" s="84" t="b">
        <v>0</v>
      </c>
    </row>
    <row r="153" spans="1:12" ht="15">
      <c r="A153" s="84" t="s">
        <v>259</v>
      </c>
      <c r="B153" s="84" t="s">
        <v>1591</v>
      </c>
      <c r="C153" s="84">
        <v>2</v>
      </c>
      <c r="D153" s="122">
        <v>0.0024621013879942886</v>
      </c>
      <c r="E153" s="122">
        <v>1.212205018324925</v>
      </c>
      <c r="F153" s="84" t="s">
        <v>2039</v>
      </c>
      <c r="G153" s="84" t="b">
        <v>0</v>
      </c>
      <c r="H153" s="84" t="b">
        <v>0</v>
      </c>
      <c r="I153" s="84" t="b">
        <v>0</v>
      </c>
      <c r="J153" s="84" t="b">
        <v>0</v>
      </c>
      <c r="K153" s="84" t="b">
        <v>0</v>
      </c>
      <c r="L153" s="84" t="b">
        <v>0</v>
      </c>
    </row>
    <row r="154" spans="1:12" ht="15">
      <c r="A154" s="84" t="s">
        <v>1591</v>
      </c>
      <c r="B154" s="84" t="s">
        <v>1592</v>
      </c>
      <c r="C154" s="84">
        <v>2</v>
      </c>
      <c r="D154" s="122">
        <v>0.0024621013879942886</v>
      </c>
      <c r="E154" s="122">
        <v>2.61874519875888</v>
      </c>
      <c r="F154" s="84" t="s">
        <v>2039</v>
      </c>
      <c r="G154" s="84" t="b">
        <v>0</v>
      </c>
      <c r="H154" s="84" t="b">
        <v>0</v>
      </c>
      <c r="I154" s="84" t="b">
        <v>0</v>
      </c>
      <c r="J154" s="84" t="b">
        <v>0</v>
      </c>
      <c r="K154" s="84" t="b">
        <v>0</v>
      </c>
      <c r="L154" s="84" t="b">
        <v>0</v>
      </c>
    </row>
    <row r="155" spans="1:12" ht="15">
      <c r="A155" s="84" t="s">
        <v>1585</v>
      </c>
      <c r="B155" s="84" t="s">
        <v>1920</v>
      </c>
      <c r="C155" s="84">
        <v>2</v>
      </c>
      <c r="D155" s="122">
        <v>0.0024621013879942886</v>
      </c>
      <c r="E155" s="122">
        <v>1.7534437726563363</v>
      </c>
      <c r="F155" s="84" t="s">
        <v>2039</v>
      </c>
      <c r="G155" s="84" t="b">
        <v>0</v>
      </c>
      <c r="H155" s="84" t="b">
        <v>0</v>
      </c>
      <c r="I155" s="84" t="b">
        <v>0</v>
      </c>
      <c r="J155" s="84" t="b">
        <v>0</v>
      </c>
      <c r="K155" s="84" t="b">
        <v>0</v>
      </c>
      <c r="L155" s="84" t="b">
        <v>0</v>
      </c>
    </row>
    <row r="156" spans="1:12" ht="15">
      <c r="A156" s="84" t="s">
        <v>2012</v>
      </c>
      <c r="B156" s="84" t="s">
        <v>1943</v>
      </c>
      <c r="C156" s="84">
        <v>2</v>
      </c>
      <c r="D156" s="122">
        <v>0.0024621013879942886</v>
      </c>
      <c r="E156" s="122">
        <v>2.61874519875888</v>
      </c>
      <c r="F156" s="84" t="s">
        <v>2039</v>
      </c>
      <c r="G156" s="84" t="b">
        <v>1</v>
      </c>
      <c r="H156" s="84" t="b">
        <v>0</v>
      </c>
      <c r="I156" s="84" t="b">
        <v>0</v>
      </c>
      <c r="J156" s="84" t="b">
        <v>0</v>
      </c>
      <c r="K156" s="84" t="b">
        <v>1</v>
      </c>
      <c r="L156" s="84" t="b">
        <v>0</v>
      </c>
    </row>
    <row r="157" spans="1:12" ht="15">
      <c r="A157" s="84" t="s">
        <v>1943</v>
      </c>
      <c r="B157" s="84" t="s">
        <v>2013</v>
      </c>
      <c r="C157" s="84">
        <v>2</v>
      </c>
      <c r="D157" s="122">
        <v>0.0024621013879942886</v>
      </c>
      <c r="E157" s="122">
        <v>2.61874519875888</v>
      </c>
      <c r="F157" s="84" t="s">
        <v>2039</v>
      </c>
      <c r="G157" s="84" t="b">
        <v>0</v>
      </c>
      <c r="H157" s="84" t="b">
        <v>1</v>
      </c>
      <c r="I157" s="84" t="b">
        <v>0</v>
      </c>
      <c r="J157" s="84" t="b">
        <v>1</v>
      </c>
      <c r="K157" s="84" t="b">
        <v>0</v>
      </c>
      <c r="L157" s="84" t="b">
        <v>0</v>
      </c>
    </row>
    <row r="158" spans="1:12" ht="15">
      <c r="A158" s="84" t="s">
        <v>2013</v>
      </c>
      <c r="B158" s="84" t="s">
        <v>2014</v>
      </c>
      <c r="C158" s="84">
        <v>2</v>
      </c>
      <c r="D158" s="122">
        <v>0.0024621013879942886</v>
      </c>
      <c r="E158" s="122">
        <v>2.7948364578145615</v>
      </c>
      <c r="F158" s="84" t="s">
        <v>2039</v>
      </c>
      <c r="G158" s="84" t="b">
        <v>1</v>
      </c>
      <c r="H158" s="84" t="b">
        <v>0</v>
      </c>
      <c r="I158" s="84" t="b">
        <v>0</v>
      </c>
      <c r="J158" s="84" t="b">
        <v>0</v>
      </c>
      <c r="K158" s="84" t="b">
        <v>0</v>
      </c>
      <c r="L158" s="84" t="b">
        <v>0</v>
      </c>
    </row>
    <row r="159" spans="1:12" ht="15">
      <c r="A159" s="84" t="s">
        <v>2014</v>
      </c>
      <c r="B159" s="84" t="s">
        <v>2015</v>
      </c>
      <c r="C159" s="84">
        <v>2</v>
      </c>
      <c r="D159" s="122">
        <v>0.0024621013879942886</v>
      </c>
      <c r="E159" s="122">
        <v>2.7948364578145615</v>
      </c>
      <c r="F159" s="84" t="s">
        <v>2039</v>
      </c>
      <c r="G159" s="84" t="b">
        <v>0</v>
      </c>
      <c r="H159" s="84" t="b">
        <v>0</v>
      </c>
      <c r="I159" s="84" t="b">
        <v>0</v>
      </c>
      <c r="J159" s="84" t="b">
        <v>0</v>
      </c>
      <c r="K159" s="84" t="b">
        <v>0</v>
      </c>
      <c r="L159" s="84" t="b">
        <v>0</v>
      </c>
    </row>
    <row r="160" spans="1:12" ht="15">
      <c r="A160" s="84" t="s">
        <v>2015</v>
      </c>
      <c r="B160" s="84" t="s">
        <v>2016</v>
      </c>
      <c r="C160" s="84">
        <v>2</v>
      </c>
      <c r="D160" s="122">
        <v>0.0024621013879942886</v>
      </c>
      <c r="E160" s="122">
        <v>2.7948364578145615</v>
      </c>
      <c r="F160" s="84" t="s">
        <v>2039</v>
      </c>
      <c r="G160" s="84" t="b">
        <v>0</v>
      </c>
      <c r="H160" s="84" t="b">
        <v>0</v>
      </c>
      <c r="I160" s="84" t="b">
        <v>0</v>
      </c>
      <c r="J160" s="84" t="b">
        <v>0</v>
      </c>
      <c r="K160" s="84" t="b">
        <v>0</v>
      </c>
      <c r="L160" s="84" t="b">
        <v>0</v>
      </c>
    </row>
    <row r="161" spans="1:12" ht="15">
      <c r="A161" s="84" t="s">
        <v>2016</v>
      </c>
      <c r="B161" s="84" t="s">
        <v>1891</v>
      </c>
      <c r="C161" s="84">
        <v>2</v>
      </c>
      <c r="D161" s="122">
        <v>0.0024621013879942886</v>
      </c>
      <c r="E161" s="122">
        <v>2.0544737683203174</v>
      </c>
      <c r="F161" s="84" t="s">
        <v>2039</v>
      </c>
      <c r="G161" s="84" t="b">
        <v>0</v>
      </c>
      <c r="H161" s="84" t="b">
        <v>0</v>
      </c>
      <c r="I161" s="84" t="b">
        <v>0</v>
      </c>
      <c r="J161" s="84" t="b">
        <v>0</v>
      </c>
      <c r="K161" s="84" t="b">
        <v>0</v>
      </c>
      <c r="L161" s="84" t="b">
        <v>0</v>
      </c>
    </row>
    <row r="162" spans="1:12" ht="15">
      <c r="A162" s="84" t="s">
        <v>1891</v>
      </c>
      <c r="B162" s="84" t="s">
        <v>1905</v>
      </c>
      <c r="C162" s="84">
        <v>2</v>
      </c>
      <c r="D162" s="122">
        <v>0.0024621013879942886</v>
      </c>
      <c r="E162" s="122">
        <v>1.5395639527112555</v>
      </c>
      <c r="F162" s="84" t="s">
        <v>2039</v>
      </c>
      <c r="G162" s="84" t="b">
        <v>0</v>
      </c>
      <c r="H162" s="84" t="b">
        <v>0</v>
      </c>
      <c r="I162" s="84" t="b">
        <v>0</v>
      </c>
      <c r="J162" s="84" t="b">
        <v>0</v>
      </c>
      <c r="K162" s="84" t="b">
        <v>0</v>
      </c>
      <c r="L162" s="84" t="b">
        <v>0</v>
      </c>
    </row>
    <row r="163" spans="1:12" ht="15">
      <c r="A163" s="84" t="s">
        <v>259</v>
      </c>
      <c r="B163" s="84" t="s">
        <v>1540</v>
      </c>
      <c r="C163" s="84">
        <v>2</v>
      </c>
      <c r="D163" s="122">
        <v>0.0024621013879942886</v>
      </c>
      <c r="E163" s="122">
        <v>0.5431982373663494</v>
      </c>
      <c r="F163" s="84" t="s">
        <v>2039</v>
      </c>
      <c r="G163" s="84" t="b">
        <v>0</v>
      </c>
      <c r="H163" s="84" t="b">
        <v>0</v>
      </c>
      <c r="I163" s="84" t="b">
        <v>0</v>
      </c>
      <c r="J163" s="84" t="b">
        <v>0</v>
      </c>
      <c r="K163" s="84" t="b">
        <v>0</v>
      </c>
      <c r="L163" s="84" t="b">
        <v>0</v>
      </c>
    </row>
    <row r="164" spans="1:12" ht="15">
      <c r="A164" s="84" t="s">
        <v>1540</v>
      </c>
      <c r="B164" s="84" t="s">
        <v>2017</v>
      </c>
      <c r="C164" s="84">
        <v>2</v>
      </c>
      <c r="D164" s="122">
        <v>0.0024621013879942886</v>
      </c>
      <c r="E164" s="122">
        <v>2.0958664534785427</v>
      </c>
      <c r="F164" s="84" t="s">
        <v>2039</v>
      </c>
      <c r="G164" s="84" t="b">
        <v>0</v>
      </c>
      <c r="H164" s="84" t="b">
        <v>0</v>
      </c>
      <c r="I164" s="84" t="b">
        <v>0</v>
      </c>
      <c r="J164" s="84" t="b">
        <v>0</v>
      </c>
      <c r="K164" s="84" t="b">
        <v>0</v>
      </c>
      <c r="L164" s="84" t="b">
        <v>0</v>
      </c>
    </row>
    <row r="165" spans="1:12" ht="15">
      <c r="A165" s="84" t="s">
        <v>2017</v>
      </c>
      <c r="B165" s="84" t="s">
        <v>1540</v>
      </c>
      <c r="C165" s="84">
        <v>2</v>
      </c>
      <c r="D165" s="122">
        <v>0.0024621013879942886</v>
      </c>
      <c r="E165" s="122">
        <v>1.9497384178003045</v>
      </c>
      <c r="F165" s="84" t="s">
        <v>2039</v>
      </c>
      <c r="G165" s="84" t="b">
        <v>0</v>
      </c>
      <c r="H165" s="84" t="b">
        <v>0</v>
      </c>
      <c r="I165" s="84" t="b">
        <v>0</v>
      </c>
      <c r="J165" s="84" t="b">
        <v>0</v>
      </c>
      <c r="K165" s="84" t="b">
        <v>0</v>
      </c>
      <c r="L165" s="84" t="b">
        <v>0</v>
      </c>
    </row>
    <row r="166" spans="1:12" ht="15">
      <c r="A166" s="84" t="s">
        <v>1923</v>
      </c>
      <c r="B166" s="84" t="s">
        <v>1579</v>
      </c>
      <c r="C166" s="84">
        <v>2</v>
      </c>
      <c r="D166" s="122">
        <v>0.0024621013879942886</v>
      </c>
      <c r="E166" s="122">
        <v>1.9497384178003045</v>
      </c>
      <c r="F166" s="84" t="s">
        <v>2039</v>
      </c>
      <c r="G166" s="84" t="b">
        <v>0</v>
      </c>
      <c r="H166" s="84" t="b">
        <v>0</v>
      </c>
      <c r="I166" s="84" t="b">
        <v>0</v>
      </c>
      <c r="J166" s="84" t="b">
        <v>0</v>
      </c>
      <c r="K166" s="84" t="b">
        <v>0</v>
      </c>
      <c r="L166" s="84" t="b">
        <v>0</v>
      </c>
    </row>
    <row r="167" spans="1:12" ht="15">
      <c r="A167" s="84" t="s">
        <v>1579</v>
      </c>
      <c r="B167" s="84" t="s">
        <v>1906</v>
      </c>
      <c r="C167" s="84">
        <v>2</v>
      </c>
      <c r="D167" s="122">
        <v>0.0024621013879942886</v>
      </c>
      <c r="E167" s="122">
        <v>1.7948364578145615</v>
      </c>
      <c r="F167" s="84" t="s">
        <v>2039</v>
      </c>
      <c r="G167" s="84" t="b">
        <v>0</v>
      </c>
      <c r="H167" s="84" t="b">
        <v>0</v>
      </c>
      <c r="I167" s="84" t="b">
        <v>0</v>
      </c>
      <c r="J167" s="84" t="b">
        <v>1</v>
      </c>
      <c r="K167" s="84" t="b">
        <v>0</v>
      </c>
      <c r="L167" s="84" t="b">
        <v>0</v>
      </c>
    </row>
    <row r="168" spans="1:12" ht="15">
      <c r="A168" s="84" t="s">
        <v>1906</v>
      </c>
      <c r="B168" s="84" t="s">
        <v>2018</v>
      </c>
      <c r="C168" s="84">
        <v>2</v>
      </c>
      <c r="D168" s="122">
        <v>0.0024621013879942886</v>
      </c>
      <c r="E168" s="122">
        <v>2.396896449142524</v>
      </c>
      <c r="F168" s="84" t="s">
        <v>2039</v>
      </c>
      <c r="G168" s="84" t="b">
        <v>1</v>
      </c>
      <c r="H168" s="84" t="b">
        <v>0</v>
      </c>
      <c r="I168" s="84" t="b">
        <v>0</v>
      </c>
      <c r="J168" s="84" t="b">
        <v>0</v>
      </c>
      <c r="K168" s="84" t="b">
        <v>0</v>
      </c>
      <c r="L168" s="84" t="b">
        <v>0</v>
      </c>
    </row>
    <row r="169" spans="1:12" ht="15">
      <c r="A169" s="84" t="s">
        <v>2018</v>
      </c>
      <c r="B169" s="84" t="s">
        <v>1597</v>
      </c>
      <c r="C169" s="84">
        <v>2</v>
      </c>
      <c r="D169" s="122">
        <v>0.0024621013879942886</v>
      </c>
      <c r="E169" s="122">
        <v>2.317715203094899</v>
      </c>
      <c r="F169" s="84" t="s">
        <v>2039</v>
      </c>
      <c r="G169" s="84" t="b">
        <v>0</v>
      </c>
      <c r="H169" s="84" t="b">
        <v>0</v>
      </c>
      <c r="I169" s="84" t="b">
        <v>0</v>
      </c>
      <c r="J169" s="84" t="b">
        <v>1</v>
      </c>
      <c r="K169" s="84" t="b">
        <v>0</v>
      </c>
      <c r="L169" s="84" t="b">
        <v>0</v>
      </c>
    </row>
    <row r="170" spans="1:12" ht="15">
      <c r="A170" s="84" t="s">
        <v>1936</v>
      </c>
      <c r="B170" s="84" t="s">
        <v>2019</v>
      </c>
      <c r="C170" s="84">
        <v>2</v>
      </c>
      <c r="D170" s="122">
        <v>0.0024621013879942886</v>
      </c>
      <c r="E170" s="122">
        <v>2.61874519875888</v>
      </c>
      <c r="F170" s="84" t="s">
        <v>2039</v>
      </c>
      <c r="G170" s="84" t="b">
        <v>0</v>
      </c>
      <c r="H170" s="84" t="b">
        <v>0</v>
      </c>
      <c r="I170" s="84" t="b">
        <v>0</v>
      </c>
      <c r="J170" s="84" t="b">
        <v>0</v>
      </c>
      <c r="K170" s="84" t="b">
        <v>0</v>
      </c>
      <c r="L170" s="84" t="b">
        <v>0</v>
      </c>
    </row>
    <row r="171" spans="1:12" ht="15">
      <c r="A171" s="84" t="s">
        <v>2019</v>
      </c>
      <c r="B171" s="84" t="s">
        <v>1891</v>
      </c>
      <c r="C171" s="84">
        <v>2</v>
      </c>
      <c r="D171" s="122">
        <v>0.0024621013879942886</v>
      </c>
      <c r="E171" s="122">
        <v>2.0544737683203174</v>
      </c>
      <c r="F171" s="84" t="s">
        <v>2039</v>
      </c>
      <c r="G171" s="84" t="b">
        <v>0</v>
      </c>
      <c r="H171" s="84" t="b">
        <v>0</v>
      </c>
      <c r="I171" s="84" t="b">
        <v>0</v>
      </c>
      <c r="J171" s="84" t="b">
        <v>0</v>
      </c>
      <c r="K171" s="84" t="b">
        <v>0</v>
      </c>
      <c r="L171" s="84" t="b">
        <v>0</v>
      </c>
    </row>
    <row r="172" spans="1:12" ht="15">
      <c r="A172" s="84" t="s">
        <v>1891</v>
      </c>
      <c r="B172" s="84" t="s">
        <v>2020</v>
      </c>
      <c r="C172" s="84">
        <v>2</v>
      </c>
      <c r="D172" s="122">
        <v>0.0024621013879942886</v>
      </c>
      <c r="E172" s="122">
        <v>2.0166852074309176</v>
      </c>
      <c r="F172" s="84" t="s">
        <v>2039</v>
      </c>
      <c r="G172" s="84" t="b">
        <v>0</v>
      </c>
      <c r="H172" s="84" t="b">
        <v>0</v>
      </c>
      <c r="I172" s="84" t="b">
        <v>0</v>
      </c>
      <c r="J172" s="84" t="b">
        <v>0</v>
      </c>
      <c r="K172" s="84" t="b">
        <v>0</v>
      </c>
      <c r="L172" s="84" t="b">
        <v>0</v>
      </c>
    </row>
    <row r="173" spans="1:12" ht="15">
      <c r="A173" s="84" t="s">
        <v>2020</v>
      </c>
      <c r="B173" s="84" t="s">
        <v>1905</v>
      </c>
      <c r="C173" s="84">
        <v>2</v>
      </c>
      <c r="D173" s="122">
        <v>0.0024621013879942886</v>
      </c>
      <c r="E173" s="122">
        <v>2.317715203094899</v>
      </c>
      <c r="F173" s="84" t="s">
        <v>2039</v>
      </c>
      <c r="G173" s="84" t="b">
        <v>0</v>
      </c>
      <c r="H173" s="84" t="b">
        <v>0</v>
      </c>
      <c r="I173" s="84" t="b">
        <v>0</v>
      </c>
      <c r="J173" s="84" t="b">
        <v>0</v>
      </c>
      <c r="K173" s="84" t="b">
        <v>0</v>
      </c>
      <c r="L173" s="84" t="b">
        <v>0</v>
      </c>
    </row>
    <row r="174" spans="1:12" ht="15">
      <c r="A174" s="84" t="s">
        <v>1905</v>
      </c>
      <c r="B174" s="84" t="s">
        <v>1904</v>
      </c>
      <c r="C174" s="84">
        <v>2</v>
      </c>
      <c r="D174" s="122">
        <v>0.0024621013879942886</v>
      </c>
      <c r="E174" s="122">
        <v>1.8405939483752365</v>
      </c>
      <c r="F174" s="84" t="s">
        <v>2039</v>
      </c>
      <c r="G174" s="84" t="b">
        <v>0</v>
      </c>
      <c r="H174" s="84" t="b">
        <v>0</v>
      </c>
      <c r="I174" s="84" t="b">
        <v>0</v>
      </c>
      <c r="J174" s="84" t="b">
        <v>1</v>
      </c>
      <c r="K174" s="84" t="b">
        <v>0</v>
      </c>
      <c r="L174" s="84" t="b">
        <v>0</v>
      </c>
    </row>
    <row r="175" spans="1:12" ht="15">
      <c r="A175" s="84" t="s">
        <v>1910</v>
      </c>
      <c r="B175" s="84" t="s">
        <v>2021</v>
      </c>
      <c r="C175" s="84">
        <v>2</v>
      </c>
      <c r="D175" s="122">
        <v>0.0024621013879942886</v>
      </c>
      <c r="E175" s="122">
        <v>2.49380646215058</v>
      </c>
      <c r="F175" s="84" t="s">
        <v>2039</v>
      </c>
      <c r="G175" s="84" t="b">
        <v>0</v>
      </c>
      <c r="H175" s="84" t="b">
        <v>0</v>
      </c>
      <c r="I175" s="84" t="b">
        <v>0</v>
      </c>
      <c r="J175" s="84" t="b">
        <v>0</v>
      </c>
      <c r="K175" s="84" t="b">
        <v>0</v>
      </c>
      <c r="L175" s="84" t="b">
        <v>0</v>
      </c>
    </row>
    <row r="176" spans="1:12" ht="15">
      <c r="A176" s="84" t="s">
        <v>2021</v>
      </c>
      <c r="B176" s="84" t="s">
        <v>1923</v>
      </c>
      <c r="C176" s="84">
        <v>2</v>
      </c>
      <c r="D176" s="122">
        <v>0.0024621013879942886</v>
      </c>
      <c r="E176" s="122">
        <v>2.61874519875888</v>
      </c>
      <c r="F176" s="84" t="s">
        <v>2039</v>
      </c>
      <c r="G176" s="84" t="b">
        <v>0</v>
      </c>
      <c r="H176" s="84" t="b">
        <v>0</v>
      </c>
      <c r="I176" s="84" t="b">
        <v>0</v>
      </c>
      <c r="J176" s="84" t="b">
        <v>0</v>
      </c>
      <c r="K176" s="84" t="b">
        <v>0</v>
      </c>
      <c r="L176" s="84" t="b">
        <v>0</v>
      </c>
    </row>
    <row r="177" spans="1:12" ht="15">
      <c r="A177" s="84" t="s">
        <v>1923</v>
      </c>
      <c r="B177" s="84" t="s">
        <v>1572</v>
      </c>
      <c r="C177" s="84">
        <v>2</v>
      </c>
      <c r="D177" s="122">
        <v>0.0024621013879942886</v>
      </c>
      <c r="E177" s="122">
        <v>2.0166852074309176</v>
      </c>
      <c r="F177" s="84" t="s">
        <v>2039</v>
      </c>
      <c r="G177" s="84" t="b">
        <v>0</v>
      </c>
      <c r="H177" s="84" t="b">
        <v>0</v>
      </c>
      <c r="I177" s="84" t="b">
        <v>0</v>
      </c>
      <c r="J177" s="84" t="b">
        <v>0</v>
      </c>
      <c r="K177" s="84" t="b">
        <v>0</v>
      </c>
      <c r="L177" s="84" t="b">
        <v>0</v>
      </c>
    </row>
    <row r="178" spans="1:12" ht="15">
      <c r="A178" s="84" t="s">
        <v>1572</v>
      </c>
      <c r="B178" s="84" t="s">
        <v>1906</v>
      </c>
      <c r="C178" s="84">
        <v>2</v>
      </c>
      <c r="D178" s="122">
        <v>0.0024621013879942886</v>
      </c>
      <c r="E178" s="122">
        <v>1.852828404792248</v>
      </c>
      <c r="F178" s="84" t="s">
        <v>2039</v>
      </c>
      <c r="G178" s="84" t="b">
        <v>0</v>
      </c>
      <c r="H178" s="84" t="b">
        <v>0</v>
      </c>
      <c r="I178" s="84" t="b">
        <v>0</v>
      </c>
      <c r="J178" s="84" t="b">
        <v>1</v>
      </c>
      <c r="K178" s="84" t="b">
        <v>0</v>
      </c>
      <c r="L178" s="84" t="b">
        <v>0</v>
      </c>
    </row>
    <row r="179" spans="1:12" ht="15">
      <c r="A179" s="84" t="s">
        <v>1906</v>
      </c>
      <c r="B179" s="84" t="s">
        <v>1919</v>
      </c>
      <c r="C179" s="84">
        <v>2</v>
      </c>
      <c r="D179" s="122">
        <v>0.0024621013879942886</v>
      </c>
      <c r="E179" s="122">
        <v>2.0958664534785427</v>
      </c>
      <c r="F179" s="84" t="s">
        <v>2039</v>
      </c>
      <c r="G179" s="84" t="b">
        <v>1</v>
      </c>
      <c r="H179" s="84" t="b">
        <v>0</v>
      </c>
      <c r="I179" s="84" t="b">
        <v>0</v>
      </c>
      <c r="J179" s="84" t="b">
        <v>0</v>
      </c>
      <c r="K179" s="84" t="b">
        <v>0</v>
      </c>
      <c r="L179" s="84" t="b">
        <v>0</v>
      </c>
    </row>
    <row r="180" spans="1:12" ht="15">
      <c r="A180" s="84" t="s">
        <v>1899</v>
      </c>
      <c r="B180" s="84" t="s">
        <v>2022</v>
      </c>
      <c r="C180" s="84">
        <v>2</v>
      </c>
      <c r="D180" s="122">
        <v>0.0024621013879942886</v>
      </c>
      <c r="E180" s="122">
        <v>2.250768413464286</v>
      </c>
      <c r="F180" s="84" t="s">
        <v>2039</v>
      </c>
      <c r="G180" s="84" t="b">
        <v>0</v>
      </c>
      <c r="H180" s="84" t="b">
        <v>0</v>
      </c>
      <c r="I180" s="84" t="b">
        <v>0</v>
      </c>
      <c r="J180" s="84" t="b">
        <v>0</v>
      </c>
      <c r="K180" s="84" t="b">
        <v>0</v>
      </c>
      <c r="L180" s="84" t="b">
        <v>0</v>
      </c>
    </row>
    <row r="181" spans="1:12" ht="15">
      <c r="A181" s="84" t="s">
        <v>2022</v>
      </c>
      <c r="B181" s="84" t="s">
        <v>1945</v>
      </c>
      <c r="C181" s="84">
        <v>2</v>
      </c>
      <c r="D181" s="122">
        <v>0.0024621013879942886</v>
      </c>
      <c r="E181" s="122">
        <v>2.61874519875888</v>
      </c>
      <c r="F181" s="84" t="s">
        <v>2039</v>
      </c>
      <c r="G181" s="84" t="b">
        <v>0</v>
      </c>
      <c r="H181" s="84" t="b">
        <v>0</v>
      </c>
      <c r="I181" s="84" t="b">
        <v>0</v>
      </c>
      <c r="J181" s="84" t="b">
        <v>0</v>
      </c>
      <c r="K181" s="84" t="b">
        <v>0</v>
      </c>
      <c r="L181" s="84" t="b">
        <v>0</v>
      </c>
    </row>
    <row r="182" spans="1:12" ht="15">
      <c r="A182" s="84" t="s">
        <v>1945</v>
      </c>
      <c r="B182" s="84" t="s">
        <v>1901</v>
      </c>
      <c r="C182" s="84">
        <v>2</v>
      </c>
      <c r="D182" s="122">
        <v>0.0024621013879942886</v>
      </c>
      <c r="E182" s="122">
        <v>2.141623944039218</v>
      </c>
      <c r="F182" s="84" t="s">
        <v>2039</v>
      </c>
      <c r="G182" s="84" t="b">
        <v>0</v>
      </c>
      <c r="H182" s="84" t="b">
        <v>0</v>
      </c>
      <c r="I182" s="84" t="b">
        <v>0</v>
      </c>
      <c r="J182" s="84" t="b">
        <v>0</v>
      </c>
      <c r="K182" s="84" t="b">
        <v>0</v>
      </c>
      <c r="L182" s="84" t="b">
        <v>0</v>
      </c>
    </row>
    <row r="183" spans="1:12" ht="15">
      <c r="A183" s="84" t="s">
        <v>1901</v>
      </c>
      <c r="B183" s="84" t="s">
        <v>2023</v>
      </c>
      <c r="C183" s="84">
        <v>2</v>
      </c>
      <c r="D183" s="122">
        <v>0.0024621013879942886</v>
      </c>
      <c r="E183" s="122">
        <v>2.317715203094899</v>
      </c>
      <c r="F183" s="84" t="s">
        <v>2039</v>
      </c>
      <c r="G183" s="84" t="b">
        <v>0</v>
      </c>
      <c r="H183" s="84" t="b">
        <v>0</v>
      </c>
      <c r="I183" s="84" t="b">
        <v>0</v>
      </c>
      <c r="J183" s="84" t="b">
        <v>0</v>
      </c>
      <c r="K183" s="84" t="b">
        <v>0</v>
      </c>
      <c r="L183" s="84" t="b">
        <v>0</v>
      </c>
    </row>
    <row r="184" spans="1:12" ht="15">
      <c r="A184" s="84" t="s">
        <v>2023</v>
      </c>
      <c r="B184" s="84" t="s">
        <v>2024</v>
      </c>
      <c r="C184" s="84">
        <v>2</v>
      </c>
      <c r="D184" s="122">
        <v>0.0024621013879942886</v>
      </c>
      <c r="E184" s="122">
        <v>2.7948364578145615</v>
      </c>
      <c r="F184" s="84" t="s">
        <v>2039</v>
      </c>
      <c r="G184" s="84" t="b">
        <v>0</v>
      </c>
      <c r="H184" s="84" t="b">
        <v>0</v>
      </c>
      <c r="I184" s="84" t="b">
        <v>0</v>
      </c>
      <c r="J184" s="84" t="b">
        <v>0</v>
      </c>
      <c r="K184" s="84" t="b">
        <v>0</v>
      </c>
      <c r="L184" s="84" t="b">
        <v>0</v>
      </c>
    </row>
    <row r="185" spans="1:12" ht="15">
      <c r="A185" s="84" t="s">
        <v>2028</v>
      </c>
      <c r="B185" s="84" t="s">
        <v>2029</v>
      </c>
      <c r="C185" s="84">
        <v>2</v>
      </c>
      <c r="D185" s="122">
        <v>0.0024621013879942886</v>
      </c>
      <c r="E185" s="122">
        <v>2.7948364578145615</v>
      </c>
      <c r="F185" s="84" t="s">
        <v>2039</v>
      </c>
      <c r="G185" s="84" t="b">
        <v>0</v>
      </c>
      <c r="H185" s="84" t="b">
        <v>0</v>
      </c>
      <c r="I185" s="84" t="b">
        <v>0</v>
      </c>
      <c r="J185" s="84" t="b">
        <v>0</v>
      </c>
      <c r="K185" s="84" t="b">
        <v>0</v>
      </c>
      <c r="L185" s="84" t="b">
        <v>0</v>
      </c>
    </row>
    <row r="186" spans="1:12" ht="15">
      <c r="A186" s="84" t="s">
        <v>2030</v>
      </c>
      <c r="B186" s="84" t="s">
        <v>2031</v>
      </c>
      <c r="C186" s="84">
        <v>2</v>
      </c>
      <c r="D186" s="122">
        <v>0.00291308265490662</v>
      </c>
      <c r="E186" s="122">
        <v>2.7948364578145615</v>
      </c>
      <c r="F186" s="84" t="s">
        <v>2039</v>
      </c>
      <c r="G186" s="84" t="b">
        <v>0</v>
      </c>
      <c r="H186" s="84" t="b">
        <v>0</v>
      </c>
      <c r="I186" s="84" t="b">
        <v>0</v>
      </c>
      <c r="J186" s="84" t="b">
        <v>0</v>
      </c>
      <c r="K186" s="84" t="b">
        <v>1</v>
      </c>
      <c r="L186" s="84" t="b">
        <v>0</v>
      </c>
    </row>
    <row r="187" spans="1:12" ht="15">
      <c r="A187" s="84" t="s">
        <v>1510</v>
      </c>
      <c r="B187" s="84" t="s">
        <v>1916</v>
      </c>
      <c r="C187" s="84">
        <v>2</v>
      </c>
      <c r="D187" s="122">
        <v>0.0024621013879942886</v>
      </c>
      <c r="E187" s="122">
        <v>2.0166852074309176</v>
      </c>
      <c r="F187" s="84" t="s">
        <v>2039</v>
      </c>
      <c r="G187" s="84" t="b">
        <v>0</v>
      </c>
      <c r="H187" s="84" t="b">
        <v>0</v>
      </c>
      <c r="I187" s="84" t="b">
        <v>0</v>
      </c>
      <c r="J187" s="84" t="b">
        <v>0</v>
      </c>
      <c r="K187" s="84" t="b">
        <v>0</v>
      </c>
      <c r="L187" s="84" t="b">
        <v>0</v>
      </c>
    </row>
    <row r="188" spans="1:12" ht="15">
      <c r="A188" s="84" t="s">
        <v>1543</v>
      </c>
      <c r="B188" s="84" t="s">
        <v>1537</v>
      </c>
      <c r="C188" s="84">
        <v>11</v>
      </c>
      <c r="D188" s="122">
        <v>0.00865784939902865</v>
      </c>
      <c r="E188" s="122">
        <v>1.7492208324439682</v>
      </c>
      <c r="F188" s="84" t="s">
        <v>1418</v>
      </c>
      <c r="G188" s="84" t="b">
        <v>0</v>
      </c>
      <c r="H188" s="84" t="b">
        <v>0</v>
      </c>
      <c r="I188" s="84" t="b">
        <v>0</v>
      </c>
      <c r="J188" s="84" t="b">
        <v>1</v>
      </c>
      <c r="K188" s="84" t="b">
        <v>0</v>
      </c>
      <c r="L188" s="84" t="b">
        <v>0</v>
      </c>
    </row>
    <row r="189" spans="1:12" ht="15">
      <c r="A189" s="84" t="s">
        <v>1503</v>
      </c>
      <c r="B189" s="84" t="s">
        <v>1504</v>
      </c>
      <c r="C189" s="84">
        <v>11</v>
      </c>
      <c r="D189" s="122">
        <v>0.00865784939902865</v>
      </c>
      <c r="E189" s="122">
        <v>1.8839194063414244</v>
      </c>
      <c r="F189" s="84" t="s">
        <v>1418</v>
      </c>
      <c r="G189" s="84" t="b">
        <v>0</v>
      </c>
      <c r="H189" s="84" t="b">
        <v>0</v>
      </c>
      <c r="I189" s="84" t="b">
        <v>0</v>
      </c>
      <c r="J189" s="84" t="b">
        <v>0</v>
      </c>
      <c r="K189" s="84" t="b">
        <v>0</v>
      </c>
      <c r="L189" s="84" t="b">
        <v>0</v>
      </c>
    </row>
    <row r="190" spans="1:12" ht="15">
      <c r="A190" s="84" t="s">
        <v>1537</v>
      </c>
      <c r="B190" s="84" t="s">
        <v>1539</v>
      </c>
      <c r="C190" s="84">
        <v>11</v>
      </c>
      <c r="D190" s="122">
        <v>0.00865784939902865</v>
      </c>
      <c r="E190" s="122">
        <v>1.6766701652953566</v>
      </c>
      <c r="F190" s="84" t="s">
        <v>1418</v>
      </c>
      <c r="G190" s="84" t="b">
        <v>1</v>
      </c>
      <c r="H190" s="84" t="b">
        <v>0</v>
      </c>
      <c r="I190" s="84" t="b">
        <v>0</v>
      </c>
      <c r="J190" s="84" t="b">
        <v>0</v>
      </c>
      <c r="K190" s="84" t="b">
        <v>0</v>
      </c>
      <c r="L190" s="84" t="b">
        <v>0</v>
      </c>
    </row>
    <row r="191" spans="1:12" ht="15">
      <c r="A191" s="84" t="s">
        <v>1896</v>
      </c>
      <c r="B191" s="84" t="s">
        <v>1542</v>
      </c>
      <c r="C191" s="84">
        <v>10</v>
      </c>
      <c r="D191" s="122">
        <v>0.008331715222786196</v>
      </c>
      <c r="E191" s="122">
        <v>1.8461308454520247</v>
      </c>
      <c r="F191" s="84" t="s">
        <v>1418</v>
      </c>
      <c r="G191" s="84" t="b">
        <v>0</v>
      </c>
      <c r="H191" s="84" t="b">
        <v>0</v>
      </c>
      <c r="I191" s="84" t="b">
        <v>0</v>
      </c>
      <c r="J191" s="84" t="b">
        <v>0</v>
      </c>
      <c r="K191" s="84" t="b">
        <v>0</v>
      </c>
      <c r="L191" s="84" t="b">
        <v>0</v>
      </c>
    </row>
    <row r="192" spans="1:12" ht="15">
      <c r="A192" s="84" t="s">
        <v>1538</v>
      </c>
      <c r="B192" s="84" t="s">
        <v>1543</v>
      </c>
      <c r="C192" s="84">
        <v>10</v>
      </c>
      <c r="D192" s="122">
        <v>0.008331715222786196</v>
      </c>
      <c r="E192" s="122">
        <v>1.7699760540345877</v>
      </c>
      <c r="F192" s="84" t="s">
        <v>1418</v>
      </c>
      <c r="G192" s="84" t="b">
        <v>1</v>
      </c>
      <c r="H192" s="84" t="b">
        <v>0</v>
      </c>
      <c r="I192" s="84" t="b">
        <v>0</v>
      </c>
      <c r="J192" s="84" t="b">
        <v>0</v>
      </c>
      <c r="K192" s="84" t="b">
        <v>0</v>
      </c>
      <c r="L192" s="84" t="b">
        <v>0</v>
      </c>
    </row>
    <row r="193" spans="1:12" ht="15">
      <c r="A193" s="84" t="s">
        <v>1539</v>
      </c>
      <c r="B193" s="84" t="s">
        <v>259</v>
      </c>
      <c r="C193" s="84">
        <v>10</v>
      </c>
      <c r="D193" s="122">
        <v>0.008331715222786196</v>
      </c>
      <c r="E193" s="122">
        <v>1.2798898221505577</v>
      </c>
      <c r="F193" s="84" t="s">
        <v>1418</v>
      </c>
      <c r="G193" s="84" t="b">
        <v>0</v>
      </c>
      <c r="H193" s="84" t="b">
        <v>0</v>
      </c>
      <c r="I193" s="84" t="b">
        <v>0</v>
      </c>
      <c r="J193" s="84" t="b">
        <v>0</v>
      </c>
      <c r="K193" s="84" t="b">
        <v>0</v>
      </c>
      <c r="L193" s="84" t="b">
        <v>0</v>
      </c>
    </row>
    <row r="194" spans="1:12" ht="15">
      <c r="A194" s="84" t="s">
        <v>259</v>
      </c>
      <c r="B194" s="84" t="s">
        <v>1893</v>
      </c>
      <c r="C194" s="84">
        <v>10</v>
      </c>
      <c r="D194" s="122">
        <v>0.008331715222786196</v>
      </c>
      <c r="E194" s="122">
        <v>1.4201621131797435</v>
      </c>
      <c r="F194" s="84" t="s">
        <v>1418</v>
      </c>
      <c r="G194" s="84" t="b">
        <v>0</v>
      </c>
      <c r="H194" s="84" t="b">
        <v>0</v>
      </c>
      <c r="I194" s="84" t="b">
        <v>0</v>
      </c>
      <c r="J194" s="84" t="b">
        <v>0</v>
      </c>
      <c r="K194" s="84" t="b">
        <v>0</v>
      </c>
      <c r="L194" s="84" t="b">
        <v>0</v>
      </c>
    </row>
    <row r="195" spans="1:12" ht="15">
      <c r="A195" s="84" t="s">
        <v>1893</v>
      </c>
      <c r="B195" s="84" t="s">
        <v>1892</v>
      </c>
      <c r="C195" s="84">
        <v>10</v>
      </c>
      <c r="D195" s="122">
        <v>0.008331715222786196</v>
      </c>
      <c r="E195" s="122">
        <v>1.8839194063414244</v>
      </c>
      <c r="F195" s="84" t="s">
        <v>1418</v>
      </c>
      <c r="G195" s="84" t="b">
        <v>0</v>
      </c>
      <c r="H195" s="84" t="b">
        <v>0</v>
      </c>
      <c r="I195" s="84" t="b">
        <v>0</v>
      </c>
      <c r="J195" s="84" t="b">
        <v>0</v>
      </c>
      <c r="K195" s="84" t="b">
        <v>0</v>
      </c>
      <c r="L195" s="84" t="b">
        <v>0</v>
      </c>
    </row>
    <row r="196" spans="1:12" ht="15">
      <c r="A196" s="84" t="s">
        <v>1892</v>
      </c>
      <c r="B196" s="84" t="s">
        <v>1894</v>
      </c>
      <c r="C196" s="84">
        <v>10</v>
      </c>
      <c r="D196" s="122">
        <v>0.008331715222786196</v>
      </c>
      <c r="E196" s="122">
        <v>1.8839194063414244</v>
      </c>
      <c r="F196" s="84" t="s">
        <v>1418</v>
      </c>
      <c r="G196" s="84" t="b">
        <v>0</v>
      </c>
      <c r="H196" s="84" t="b">
        <v>0</v>
      </c>
      <c r="I196" s="84" t="b">
        <v>0</v>
      </c>
      <c r="J196" s="84" t="b">
        <v>0</v>
      </c>
      <c r="K196" s="84" t="b">
        <v>0</v>
      </c>
      <c r="L196" s="84" t="b">
        <v>0</v>
      </c>
    </row>
    <row r="197" spans="1:12" ht="15">
      <c r="A197" s="84" t="s">
        <v>1894</v>
      </c>
      <c r="B197" s="84" t="s">
        <v>1895</v>
      </c>
      <c r="C197" s="84">
        <v>10</v>
      </c>
      <c r="D197" s="122">
        <v>0.008331715222786196</v>
      </c>
      <c r="E197" s="122">
        <v>1.9253120914996495</v>
      </c>
      <c r="F197" s="84" t="s">
        <v>1418</v>
      </c>
      <c r="G197" s="84" t="b">
        <v>0</v>
      </c>
      <c r="H197" s="84" t="b">
        <v>0</v>
      </c>
      <c r="I197" s="84" t="b">
        <v>0</v>
      </c>
      <c r="J197" s="84" t="b">
        <v>0</v>
      </c>
      <c r="K197" s="84" t="b">
        <v>0</v>
      </c>
      <c r="L197" s="84" t="b">
        <v>0</v>
      </c>
    </row>
    <row r="198" spans="1:12" ht="15">
      <c r="A198" s="84" t="s">
        <v>1504</v>
      </c>
      <c r="B198" s="84" t="s">
        <v>1505</v>
      </c>
      <c r="C198" s="84">
        <v>7</v>
      </c>
      <c r="D198" s="122">
        <v>0.007039676958734527</v>
      </c>
      <c r="E198" s="122">
        <v>1.6876247611974562</v>
      </c>
      <c r="F198" s="84" t="s">
        <v>1418</v>
      </c>
      <c r="G198" s="84" t="b">
        <v>0</v>
      </c>
      <c r="H198" s="84" t="b">
        <v>0</v>
      </c>
      <c r="I198" s="84" t="b">
        <v>0</v>
      </c>
      <c r="J198" s="84" t="b">
        <v>0</v>
      </c>
      <c r="K198" s="84" t="b">
        <v>0</v>
      </c>
      <c r="L198" s="84" t="b">
        <v>0</v>
      </c>
    </row>
    <row r="199" spans="1:12" ht="15">
      <c r="A199" s="84" t="s">
        <v>1505</v>
      </c>
      <c r="B199" s="84" t="s">
        <v>1507</v>
      </c>
      <c r="C199" s="84">
        <v>7</v>
      </c>
      <c r="D199" s="122">
        <v>0.007039676958734527</v>
      </c>
      <c r="E199" s="122">
        <v>1.8839194063414244</v>
      </c>
      <c r="F199" s="84" t="s">
        <v>1418</v>
      </c>
      <c r="G199" s="84" t="b">
        <v>0</v>
      </c>
      <c r="H199" s="84" t="b">
        <v>0</v>
      </c>
      <c r="I199" s="84" t="b">
        <v>0</v>
      </c>
      <c r="J199" s="84" t="b">
        <v>0</v>
      </c>
      <c r="K199" s="84" t="b">
        <v>0</v>
      </c>
      <c r="L199" s="84" t="b">
        <v>0</v>
      </c>
    </row>
    <row r="200" spans="1:12" ht="15">
      <c r="A200" s="84" t="s">
        <v>1507</v>
      </c>
      <c r="B200" s="84" t="s">
        <v>1506</v>
      </c>
      <c r="C200" s="84">
        <v>7</v>
      </c>
      <c r="D200" s="122">
        <v>0.007039676958734527</v>
      </c>
      <c r="E200" s="122">
        <v>1.9253120914996495</v>
      </c>
      <c r="F200" s="84" t="s">
        <v>1418</v>
      </c>
      <c r="G200" s="84" t="b">
        <v>0</v>
      </c>
      <c r="H200" s="84" t="b">
        <v>0</v>
      </c>
      <c r="I200" s="84" t="b">
        <v>0</v>
      </c>
      <c r="J200" s="84" t="b">
        <v>0</v>
      </c>
      <c r="K200" s="84" t="b">
        <v>0</v>
      </c>
      <c r="L200" s="84" t="b">
        <v>0</v>
      </c>
    </row>
    <row r="201" spans="1:12" ht="15">
      <c r="A201" s="84" t="s">
        <v>1895</v>
      </c>
      <c r="B201" s="84" t="s">
        <v>1896</v>
      </c>
      <c r="C201" s="84">
        <v>7</v>
      </c>
      <c r="D201" s="122">
        <v>0.007039676958734527</v>
      </c>
      <c r="E201" s="122">
        <v>1.7704101315139065</v>
      </c>
      <c r="F201" s="84" t="s">
        <v>1418</v>
      </c>
      <c r="G201" s="84" t="b">
        <v>0</v>
      </c>
      <c r="H201" s="84" t="b">
        <v>0</v>
      </c>
      <c r="I201" s="84" t="b">
        <v>0</v>
      </c>
      <c r="J201" s="84" t="b">
        <v>0</v>
      </c>
      <c r="K201" s="84" t="b">
        <v>0</v>
      </c>
      <c r="L201" s="84" t="b">
        <v>0</v>
      </c>
    </row>
    <row r="202" spans="1:12" ht="15">
      <c r="A202" s="84" t="s">
        <v>1542</v>
      </c>
      <c r="B202" s="84" t="s">
        <v>1898</v>
      </c>
      <c r="C202" s="84">
        <v>7</v>
      </c>
      <c r="D202" s="122">
        <v>0.007039676958734527</v>
      </c>
      <c r="E202" s="122">
        <v>1.8461308454520247</v>
      </c>
      <c r="F202" s="84" t="s">
        <v>1418</v>
      </c>
      <c r="G202" s="84" t="b">
        <v>0</v>
      </c>
      <c r="H202" s="84" t="b">
        <v>0</v>
      </c>
      <c r="I202" s="84" t="b">
        <v>0</v>
      </c>
      <c r="J202" s="84" t="b">
        <v>0</v>
      </c>
      <c r="K202" s="84" t="b">
        <v>0</v>
      </c>
      <c r="L202" s="84" t="b">
        <v>0</v>
      </c>
    </row>
    <row r="203" spans="1:12" ht="15">
      <c r="A203" s="84" t="s">
        <v>1506</v>
      </c>
      <c r="B203" s="84" t="s">
        <v>1508</v>
      </c>
      <c r="C203" s="84">
        <v>6</v>
      </c>
      <c r="D203" s="122">
        <v>0.006481314765852273</v>
      </c>
      <c r="E203" s="122">
        <v>2.0132672618547796</v>
      </c>
      <c r="F203" s="84" t="s">
        <v>1418</v>
      </c>
      <c r="G203" s="84" t="b">
        <v>0</v>
      </c>
      <c r="H203" s="84" t="b">
        <v>0</v>
      </c>
      <c r="I203" s="84" t="b">
        <v>0</v>
      </c>
      <c r="J203" s="84" t="b">
        <v>0</v>
      </c>
      <c r="K203" s="84" t="b">
        <v>0</v>
      </c>
      <c r="L203" s="84" t="b">
        <v>0</v>
      </c>
    </row>
    <row r="204" spans="1:12" ht="15">
      <c r="A204" s="84" t="s">
        <v>1509</v>
      </c>
      <c r="B204" s="84" t="s">
        <v>1503</v>
      </c>
      <c r="C204" s="84">
        <v>5</v>
      </c>
      <c r="D204" s="122">
        <v>0.005841971172996556</v>
      </c>
      <c r="E204" s="122">
        <v>1.8839194063414244</v>
      </c>
      <c r="F204" s="84" t="s">
        <v>1418</v>
      </c>
      <c r="G204" s="84" t="b">
        <v>0</v>
      </c>
      <c r="H204" s="84" t="b">
        <v>0</v>
      </c>
      <c r="I204" s="84" t="b">
        <v>0</v>
      </c>
      <c r="J204" s="84" t="b">
        <v>0</v>
      </c>
      <c r="K204" s="84" t="b">
        <v>0</v>
      </c>
      <c r="L204" s="84" t="b">
        <v>0</v>
      </c>
    </row>
    <row r="205" spans="1:12" ht="15">
      <c r="A205" s="84" t="s">
        <v>1511</v>
      </c>
      <c r="B205" s="84" t="s">
        <v>1512</v>
      </c>
      <c r="C205" s="84">
        <v>5</v>
      </c>
      <c r="D205" s="122">
        <v>0.005841971172996556</v>
      </c>
      <c r="E205" s="122">
        <v>2.226342087163631</v>
      </c>
      <c r="F205" s="84" t="s">
        <v>1418</v>
      </c>
      <c r="G205" s="84" t="b">
        <v>0</v>
      </c>
      <c r="H205" s="84" t="b">
        <v>0</v>
      </c>
      <c r="I205" s="84" t="b">
        <v>0</v>
      </c>
      <c r="J205" s="84" t="b">
        <v>0</v>
      </c>
      <c r="K205" s="84" t="b">
        <v>0</v>
      </c>
      <c r="L205" s="84" t="b">
        <v>0</v>
      </c>
    </row>
    <row r="206" spans="1:12" ht="15">
      <c r="A206" s="84" t="s">
        <v>1916</v>
      </c>
      <c r="B206" s="84" t="s">
        <v>1917</v>
      </c>
      <c r="C206" s="84">
        <v>4</v>
      </c>
      <c r="D206" s="122">
        <v>0.005105247374958743</v>
      </c>
      <c r="E206" s="122">
        <v>2.323252100171687</v>
      </c>
      <c r="F206" s="84" t="s">
        <v>1418</v>
      </c>
      <c r="G206" s="84" t="b">
        <v>0</v>
      </c>
      <c r="H206" s="84" t="b">
        <v>0</v>
      </c>
      <c r="I206" s="84" t="b">
        <v>0</v>
      </c>
      <c r="J206" s="84" t="b">
        <v>0</v>
      </c>
      <c r="K206" s="84" t="b">
        <v>0</v>
      </c>
      <c r="L206" s="84" t="b">
        <v>0</v>
      </c>
    </row>
    <row r="207" spans="1:12" ht="15">
      <c r="A207" s="84" t="s">
        <v>1508</v>
      </c>
      <c r="B207" s="84" t="s">
        <v>1511</v>
      </c>
      <c r="C207" s="84">
        <v>4</v>
      </c>
      <c r="D207" s="122">
        <v>0.005105247374958743</v>
      </c>
      <c r="E207" s="122">
        <v>2.1294320741555746</v>
      </c>
      <c r="F207" s="84" t="s">
        <v>1418</v>
      </c>
      <c r="G207" s="84" t="b">
        <v>0</v>
      </c>
      <c r="H207" s="84" t="b">
        <v>0</v>
      </c>
      <c r="I207" s="84" t="b">
        <v>0</v>
      </c>
      <c r="J207" s="84" t="b">
        <v>0</v>
      </c>
      <c r="K207" s="84" t="b">
        <v>0</v>
      </c>
      <c r="L207" s="84" t="b">
        <v>0</v>
      </c>
    </row>
    <row r="208" spans="1:12" ht="15">
      <c r="A208" s="84" t="s">
        <v>1924</v>
      </c>
      <c r="B208" s="84" t="s">
        <v>1925</v>
      </c>
      <c r="C208" s="84">
        <v>4</v>
      </c>
      <c r="D208" s="122">
        <v>0.005105247374958743</v>
      </c>
      <c r="E208" s="122">
        <v>2.323252100171687</v>
      </c>
      <c r="F208" s="84" t="s">
        <v>1418</v>
      </c>
      <c r="G208" s="84" t="b">
        <v>0</v>
      </c>
      <c r="H208" s="84" t="b">
        <v>0</v>
      </c>
      <c r="I208" s="84" t="b">
        <v>0</v>
      </c>
      <c r="J208" s="84" t="b">
        <v>0</v>
      </c>
      <c r="K208" s="84" t="b">
        <v>0</v>
      </c>
      <c r="L208" s="84" t="b">
        <v>0</v>
      </c>
    </row>
    <row r="209" spans="1:12" ht="15">
      <c r="A209" s="84" t="s">
        <v>1925</v>
      </c>
      <c r="B209" s="84" t="s">
        <v>1926</v>
      </c>
      <c r="C209" s="84">
        <v>4</v>
      </c>
      <c r="D209" s="122">
        <v>0.005105247374958743</v>
      </c>
      <c r="E209" s="122">
        <v>2.323252100171687</v>
      </c>
      <c r="F209" s="84" t="s">
        <v>1418</v>
      </c>
      <c r="G209" s="84" t="b">
        <v>0</v>
      </c>
      <c r="H209" s="84" t="b">
        <v>0</v>
      </c>
      <c r="I209" s="84" t="b">
        <v>0</v>
      </c>
      <c r="J209" s="84" t="b">
        <v>0</v>
      </c>
      <c r="K209" s="84" t="b">
        <v>0</v>
      </c>
      <c r="L209" s="84" t="b">
        <v>0</v>
      </c>
    </row>
    <row r="210" spans="1:12" ht="15">
      <c r="A210" s="84" t="s">
        <v>1504</v>
      </c>
      <c r="B210" s="84" t="s">
        <v>1913</v>
      </c>
      <c r="C210" s="84">
        <v>4</v>
      </c>
      <c r="D210" s="122">
        <v>0.005105247374958743</v>
      </c>
      <c r="E210" s="122">
        <v>1.8839194063414244</v>
      </c>
      <c r="F210" s="84" t="s">
        <v>1418</v>
      </c>
      <c r="G210" s="84" t="b">
        <v>0</v>
      </c>
      <c r="H210" s="84" t="b">
        <v>0</v>
      </c>
      <c r="I210" s="84" t="b">
        <v>0</v>
      </c>
      <c r="J210" s="84" t="b">
        <v>0</v>
      </c>
      <c r="K210" s="84" t="b">
        <v>0</v>
      </c>
      <c r="L210" s="84" t="b">
        <v>0</v>
      </c>
    </row>
    <row r="211" spans="1:12" ht="15">
      <c r="A211" s="84" t="s">
        <v>1913</v>
      </c>
      <c r="B211" s="84" t="s">
        <v>1505</v>
      </c>
      <c r="C211" s="84">
        <v>4</v>
      </c>
      <c r="D211" s="122">
        <v>0.005105247374958743</v>
      </c>
      <c r="E211" s="122">
        <v>1.8839194063414244</v>
      </c>
      <c r="F211" s="84" t="s">
        <v>1418</v>
      </c>
      <c r="G211" s="84" t="b">
        <v>0</v>
      </c>
      <c r="H211" s="84" t="b">
        <v>0</v>
      </c>
      <c r="I211" s="84" t="b">
        <v>0</v>
      </c>
      <c r="J211" s="84" t="b">
        <v>0</v>
      </c>
      <c r="K211" s="84" t="b">
        <v>0</v>
      </c>
      <c r="L211" s="84" t="b">
        <v>0</v>
      </c>
    </row>
    <row r="212" spans="1:12" ht="15">
      <c r="A212" s="84" t="s">
        <v>1540</v>
      </c>
      <c r="B212" s="84" t="s">
        <v>1540</v>
      </c>
      <c r="C212" s="84">
        <v>4</v>
      </c>
      <c r="D212" s="122">
        <v>0.007787029073524278</v>
      </c>
      <c r="E212" s="122">
        <v>1.5451008497880434</v>
      </c>
      <c r="F212" s="84" t="s">
        <v>1418</v>
      </c>
      <c r="G212" s="84" t="b">
        <v>0</v>
      </c>
      <c r="H212" s="84" t="b">
        <v>0</v>
      </c>
      <c r="I212" s="84" t="b">
        <v>0</v>
      </c>
      <c r="J212" s="84" t="b">
        <v>0</v>
      </c>
      <c r="K212" s="84" t="b">
        <v>0</v>
      </c>
      <c r="L212" s="84" t="b">
        <v>0</v>
      </c>
    </row>
    <row r="213" spans="1:12" ht="15">
      <c r="A213" s="84" t="s">
        <v>1919</v>
      </c>
      <c r="B213" s="84" t="s">
        <v>1899</v>
      </c>
      <c r="C213" s="84">
        <v>3</v>
      </c>
      <c r="D213" s="122">
        <v>0.004246325519888212</v>
      </c>
      <c r="E213" s="122">
        <v>2.226342087163631</v>
      </c>
      <c r="F213" s="84" t="s">
        <v>1418</v>
      </c>
      <c r="G213" s="84" t="b">
        <v>0</v>
      </c>
      <c r="H213" s="84" t="b">
        <v>0</v>
      </c>
      <c r="I213" s="84" t="b">
        <v>0</v>
      </c>
      <c r="J213" s="84" t="b">
        <v>0</v>
      </c>
      <c r="K213" s="84" t="b">
        <v>0</v>
      </c>
      <c r="L213" s="84" t="b">
        <v>0</v>
      </c>
    </row>
    <row r="214" spans="1:12" ht="15">
      <c r="A214" s="84" t="s">
        <v>1512</v>
      </c>
      <c r="B214" s="84" t="s">
        <v>1924</v>
      </c>
      <c r="C214" s="84">
        <v>3</v>
      </c>
      <c r="D214" s="122">
        <v>0.004246325519888212</v>
      </c>
      <c r="E214" s="122">
        <v>2.198313363563387</v>
      </c>
      <c r="F214" s="84" t="s">
        <v>1418</v>
      </c>
      <c r="G214" s="84" t="b">
        <v>0</v>
      </c>
      <c r="H214" s="84" t="b">
        <v>0</v>
      </c>
      <c r="I214" s="84" t="b">
        <v>0</v>
      </c>
      <c r="J214" s="84" t="b">
        <v>0</v>
      </c>
      <c r="K214" s="84" t="b">
        <v>0</v>
      </c>
      <c r="L214" s="84" t="b">
        <v>0</v>
      </c>
    </row>
    <row r="215" spans="1:12" ht="15">
      <c r="A215" s="84" t="s">
        <v>1926</v>
      </c>
      <c r="B215" s="84" t="s">
        <v>1946</v>
      </c>
      <c r="C215" s="84">
        <v>3</v>
      </c>
      <c r="D215" s="122">
        <v>0.004246325519888212</v>
      </c>
      <c r="E215" s="122">
        <v>2.448190836779987</v>
      </c>
      <c r="F215" s="84" t="s">
        <v>1418</v>
      </c>
      <c r="G215" s="84" t="b">
        <v>0</v>
      </c>
      <c r="H215" s="84" t="b">
        <v>0</v>
      </c>
      <c r="I215" s="84" t="b">
        <v>0</v>
      </c>
      <c r="J215" s="84" t="b">
        <v>0</v>
      </c>
      <c r="K215" s="84" t="b">
        <v>0</v>
      </c>
      <c r="L215" s="84" t="b">
        <v>0</v>
      </c>
    </row>
    <row r="216" spans="1:12" ht="15">
      <c r="A216" s="84" t="s">
        <v>1917</v>
      </c>
      <c r="B216" s="84" t="s">
        <v>1918</v>
      </c>
      <c r="C216" s="84">
        <v>3</v>
      </c>
      <c r="D216" s="122">
        <v>0.004246325519888212</v>
      </c>
      <c r="E216" s="122">
        <v>2.198313363563387</v>
      </c>
      <c r="F216" s="84" t="s">
        <v>1418</v>
      </c>
      <c r="G216" s="84" t="b">
        <v>0</v>
      </c>
      <c r="H216" s="84" t="b">
        <v>0</v>
      </c>
      <c r="I216" s="84" t="b">
        <v>0</v>
      </c>
      <c r="J216" s="84" t="b">
        <v>0</v>
      </c>
      <c r="K216" s="84" t="b">
        <v>0</v>
      </c>
      <c r="L216" s="84" t="b">
        <v>0</v>
      </c>
    </row>
    <row r="217" spans="1:12" ht="15">
      <c r="A217" s="84" t="s">
        <v>1918</v>
      </c>
      <c r="B217" s="84" t="s">
        <v>1932</v>
      </c>
      <c r="C217" s="84">
        <v>3</v>
      </c>
      <c r="D217" s="122">
        <v>0.004246325519888212</v>
      </c>
      <c r="E217" s="122">
        <v>2.323252100171687</v>
      </c>
      <c r="F217" s="84" t="s">
        <v>1418</v>
      </c>
      <c r="G217" s="84" t="b">
        <v>0</v>
      </c>
      <c r="H217" s="84" t="b">
        <v>0</v>
      </c>
      <c r="I217" s="84" t="b">
        <v>0</v>
      </c>
      <c r="J217" s="84" t="b">
        <v>0</v>
      </c>
      <c r="K217" s="84" t="b">
        <v>0</v>
      </c>
      <c r="L217" s="84" t="b">
        <v>0</v>
      </c>
    </row>
    <row r="218" spans="1:12" ht="15">
      <c r="A218" s="84" t="s">
        <v>1932</v>
      </c>
      <c r="B218" s="84" t="s">
        <v>1503</v>
      </c>
      <c r="C218" s="84">
        <v>3</v>
      </c>
      <c r="D218" s="122">
        <v>0.004246325519888212</v>
      </c>
      <c r="E218" s="122">
        <v>1.8839194063414244</v>
      </c>
      <c r="F218" s="84" t="s">
        <v>1418</v>
      </c>
      <c r="G218" s="84" t="b">
        <v>0</v>
      </c>
      <c r="H218" s="84" t="b">
        <v>0</v>
      </c>
      <c r="I218" s="84" t="b">
        <v>0</v>
      </c>
      <c r="J218" s="84" t="b">
        <v>0</v>
      </c>
      <c r="K218" s="84" t="b">
        <v>0</v>
      </c>
      <c r="L218" s="84" t="b">
        <v>0</v>
      </c>
    </row>
    <row r="219" spans="1:12" ht="15">
      <c r="A219" s="84" t="s">
        <v>1505</v>
      </c>
      <c r="B219" s="84" t="s">
        <v>1506</v>
      </c>
      <c r="C219" s="84">
        <v>3</v>
      </c>
      <c r="D219" s="122">
        <v>0.004246325519888212</v>
      </c>
      <c r="E219" s="122">
        <v>1.361040661061087</v>
      </c>
      <c r="F219" s="84" t="s">
        <v>1418</v>
      </c>
      <c r="G219" s="84" t="b">
        <v>0</v>
      </c>
      <c r="H219" s="84" t="b">
        <v>0</v>
      </c>
      <c r="I219" s="84" t="b">
        <v>0</v>
      </c>
      <c r="J219" s="84" t="b">
        <v>0</v>
      </c>
      <c r="K219" s="84" t="b">
        <v>0</v>
      </c>
      <c r="L219" s="84" t="b">
        <v>0</v>
      </c>
    </row>
    <row r="220" spans="1:12" ht="15">
      <c r="A220" s="84" t="s">
        <v>1898</v>
      </c>
      <c r="B220" s="84" t="s">
        <v>1900</v>
      </c>
      <c r="C220" s="84">
        <v>3</v>
      </c>
      <c r="D220" s="122">
        <v>0.004246325519888212</v>
      </c>
      <c r="E220" s="122">
        <v>2.022222104507706</v>
      </c>
      <c r="F220" s="84" t="s">
        <v>1418</v>
      </c>
      <c r="G220" s="84" t="b">
        <v>0</v>
      </c>
      <c r="H220" s="84" t="b">
        <v>0</v>
      </c>
      <c r="I220" s="84" t="b">
        <v>0</v>
      </c>
      <c r="J220" s="84" t="b">
        <v>0</v>
      </c>
      <c r="K220" s="84" t="b">
        <v>0</v>
      </c>
      <c r="L220" s="84" t="b">
        <v>0</v>
      </c>
    </row>
    <row r="221" spans="1:12" ht="15">
      <c r="A221" s="84" t="s">
        <v>1901</v>
      </c>
      <c r="B221" s="84" t="s">
        <v>1891</v>
      </c>
      <c r="C221" s="84">
        <v>3</v>
      </c>
      <c r="D221" s="122">
        <v>0.004246325519888212</v>
      </c>
      <c r="E221" s="122">
        <v>1.8003733548913496</v>
      </c>
      <c r="F221" s="84" t="s">
        <v>1418</v>
      </c>
      <c r="G221" s="84" t="b">
        <v>0</v>
      </c>
      <c r="H221" s="84" t="b">
        <v>0</v>
      </c>
      <c r="I221" s="84" t="b">
        <v>0</v>
      </c>
      <c r="J221" s="84" t="b">
        <v>0</v>
      </c>
      <c r="K221" s="84" t="b">
        <v>0</v>
      </c>
      <c r="L221" s="84" t="b">
        <v>0</v>
      </c>
    </row>
    <row r="222" spans="1:12" ht="15">
      <c r="A222" s="84" t="s">
        <v>1940</v>
      </c>
      <c r="B222" s="84" t="s">
        <v>1941</v>
      </c>
      <c r="C222" s="84">
        <v>3</v>
      </c>
      <c r="D222" s="122">
        <v>0.0048346036681811335</v>
      </c>
      <c r="E222" s="122">
        <v>2.448190836779987</v>
      </c>
      <c r="F222" s="84" t="s">
        <v>1418</v>
      </c>
      <c r="G222" s="84" t="b">
        <v>0</v>
      </c>
      <c r="H222" s="84" t="b">
        <v>0</v>
      </c>
      <c r="I222" s="84" t="b">
        <v>0</v>
      </c>
      <c r="J222" s="84" t="b">
        <v>0</v>
      </c>
      <c r="K222" s="84" t="b">
        <v>0</v>
      </c>
      <c r="L222" s="84" t="b">
        <v>0</v>
      </c>
    </row>
    <row r="223" spans="1:12" ht="15">
      <c r="A223" s="84" t="s">
        <v>1584</v>
      </c>
      <c r="B223" s="84" t="s">
        <v>1585</v>
      </c>
      <c r="C223" s="84">
        <v>2</v>
      </c>
      <c r="D223" s="122">
        <v>0.0032230691121207552</v>
      </c>
      <c r="E223" s="122">
        <v>2.1471608411160057</v>
      </c>
      <c r="F223" s="84" t="s">
        <v>1418</v>
      </c>
      <c r="G223" s="84" t="b">
        <v>0</v>
      </c>
      <c r="H223" s="84" t="b">
        <v>0</v>
      </c>
      <c r="I223" s="84" t="b">
        <v>0</v>
      </c>
      <c r="J223" s="84" t="b">
        <v>0</v>
      </c>
      <c r="K223" s="84" t="b">
        <v>0</v>
      </c>
      <c r="L223" s="84" t="b">
        <v>0</v>
      </c>
    </row>
    <row r="224" spans="1:12" ht="15">
      <c r="A224" s="84" t="s">
        <v>1585</v>
      </c>
      <c r="B224" s="84" t="s">
        <v>1949</v>
      </c>
      <c r="C224" s="84">
        <v>2</v>
      </c>
      <c r="D224" s="122">
        <v>0.0032230691121207552</v>
      </c>
      <c r="E224" s="122">
        <v>2.1471608411160057</v>
      </c>
      <c r="F224" s="84" t="s">
        <v>1418</v>
      </c>
      <c r="G224" s="84" t="b">
        <v>0</v>
      </c>
      <c r="H224" s="84" t="b">
        <v>0</v>
      </c>
      <c r="I224" s="84" t="b">
        <v>0</v>
      </c>
      <c r="J224" s="84" t="b">
        <v>0</v>
      </c>
      <c r="K224" s="84" t="b">
        <v>0</v>
      </c>
      <c r="L224" s="84" t="b">
        <v>0</v>
      </c>
    </row>
    <row r="225" spans="1:12" ht="15">
      <c r="A225" s="84" t="s">
        <v>1955</v>
      </c>
      <c r="B225" s="84" t="s">
        <v>1956</v>
      </c>
      <c r="C225" s="84">
        <v>2</v>
      </c>
      <c r="D225" s="122">
        <v>0.0032230691121207552</v>
      </c>
      <c r="E225" s="122">
        <v>2.6242820958356683</v>
      </c>
      <c r="F225" s="84" t="s">
        <v>1418</v>
      </c>
      <c r="G225" s="84" t="b">
        <v>0</v>
      </c>
      <c r="H225" s="84" t="b">
        <v>0</v>
      </c>
      <c r="I225" s="84" t="b">
        <v>0</v>
      </c>
      <c r="J225" s="84" t="b">
        <v>0</v>
      </c>
      <c r="K225" s="84" t="b">
        <v>0</v>
      </c>
      <c r="L225" s="84" t="b">
        <v>0</v>
      </c>
    </row>
    <row r="226" spans="1:12" ht="15">
      <c r="A226" s="84" t="s">
        <v>1912</v>
      </c>
      <c r="B226" s="84" t="s">
        <v>1595</v>
      </c>
      <c r="C226" s="84">
        <v>2</v>
      </c>
      <c r="D226" s="122">
        <v>0.0032230691121207552</v>
      </c>
      <c r="E226" s="122">
        <v>1.9253120914996495</v>
      </c>
      <c r="F226" s="84" t="s">
        <v>1418</v>
      </c>
      <c r="G226" s="84" t="b">
        <v>0</v>
      </c>
      <c r="H226" s="84" t="b">
        <v>0</v>
      </c>
      <c r="I226" s="84" t="b">
        <v>0</v>
      </c>
      <c r="J226" s="84" t="b">
        <v>0</v>
      </c>
      <c r="K226" s="84" t="b">
        <v>0</v>
      </c>
      <c r="L226" s="84" t="b">
        <v>0</v>
      </c>
    </row>
    <row r="227" spans="1:12" ht="15">
      <c r="A227" s="84" t="s">
        <v>1510</v>
      </c>
      <c r="B227" s="84" t="s">
        <v>1916</v>
      </c>
      <c r="C227" s="84">
        <v>2</v>
      </c>
      <c r="D227" s="122">
        <v>0.0032230691121207552</v>
      </c>
      <c r="E227" s="122">
        <v>1.8461308454520247</v>
      </c>
      <c r="F227" s="84" t="s">
        <v>1418</v>
      </c>
      <c r="G227" s="84" t="b">
        <v>0</v>
      </c>
      <c r="H227" s="84" t="b">
        <v>0</v>
      </c>
      <c r="I227" s="84" t="b">
        <v>0</v>
      </c>
      <c r="J227" s="84" t="b">
        <v>0</v>
      </c>
      <c r="K227" s="84" t="b">
        <v>0</v>
      </c>
      <c r="L227" s="84" t="b">
        <v>0</v>
      </c>
    </row>
    <row r="228" spans="1:12" ht="15">
      <c r="A228" s="84" t="s">
        <v>2007</v>
      </c>
      <c r="B228" s="84" t="s">
        <v>1944</v>
      </c>
      <c r="C228" s="84">
        <v>2</v>
      </c>
      <c r="D228" s="122">
        <v>0.0032230691121207552</v>
      </c>
      <c r="E228" s="122">
        <v>2.448190836779987</v>
      </c>
      <c r="F228" s="84" t="s">
        <v>1418</v>
      </c>
      <c r="G228" s="84" t="b">
        <v>0</v>
      </c>
      <c r="H228" s="84" t="b">
        <v>0</v>
      </c>
      <c r="I228" s="84" t="b">
        <v>0</v>
      </c>
      <c r="J228" s="84" t="b">
        <v>0</v>
      </c>
      <c r="K228" s="84" t="b">
        <v>0</v>
      </c>
      <c r="L228" s="84" t="b">
        <v>0</v>
      </c>
    </row>
    <row r="229" spans="1:12" ht="15">
      <c r="A229" s="84" t="s">
        <v>1930</v>
      </c>
      <c r="B229" s="84" t="s">
        <v>1903</v>
      </c>
      <c r="C229" s="84">
        <v>2</v>
      </c>
      <c r="D229" s="122">
        <v>0.0032230691121207552</v>
      </c>
      <c r="E229" s="122">
        <v>2.0502508281079495</v>
      </c>
      <c r="F229" s="84" t="s">
        <v>1418</v>
      </c>
      <c r="G229" s="84" t="b">
        <v>0</v>
      </c>
      <c r="H229" s="84" t="b">
        <v>0</v>
      </c>
      <c r="I229" s="84" t="b">
        <v>0</v>
      </c>
      <c r="J229" s="84" t="b">
        <v>0</v>
      </c>
      <c r="K229" s="84" t="b">
        <v>0</v>
      </c>
      <c r="L229" s="84" t="b">
        <v>0</v>
      </c>
    </row>
    <row r="230" spans="1:12" ht="15">
      <c r="A230" s="84" t="s">
        <v>2028</v>
      </c>
      <c r="B230" s="84" t="s">
        <v>2029</v>
      </c>
      <c r="C230" s="84">
        <v>2</v>
      </c>
      <c r="D230" s="122">
        <v>0.0032230691121207552</v>
      </c>
      <c r="E230" s="122">
        <v>2.6242820958356683</v>
      </c>
      <c r="F230" s="84" t="s">
        <v>1418</v>
      </c>
      <c r="G230" s="84" t="b">
        <v>0</v>
      </c>
      <c r="H230" s="84" t="b">
        <v>0</v>
      </c>
      <c r="I230" s="84" t="b">
        <v>0</v>
      </c>
      <c r="J230" s="84" t="b">
        <v>0</v>
      </c>
      <c r="K230" s="84" t="b">
        <v>0</v>
      </c>
      <c r="L230" s="84" t="b">
        <v>0</v>
      </c>
    </row>
    <row r="231" spans="1:12" ht="15">
      <c r="A231" s="84" t="s">
        <v>2030</v>
      </c>
      <c r="B231" s="84" t="s">
        <v>2031</v>
      </c>
      <c r="C231" s="84">
        <v>2</v>
      </c>
      <c r="D231" s="122">
        <v>0.003893514536762139</v>
      </c>
      <c r="E231" s="122">
        <v>2.6242820958356683</v>
      </c>
      <c r="F231" s="84" t="s">
        <v>1418</v>
      </c>
      <c r="G231" s="84" t="b">
        <v>0</v>
      </c>
      <c r="H231" s="84" t="b">
        <v>0</v>
      </c>
      <c r="I231" s="84" t="b">
        <v>0</v>
      </c>
      <c r="J231" s="84" t="b">
        <v>0</v>
      </c>
      <c r="K231" s="84" t="b">
        <v>1</v>
      </c>
      <c r="L231" s="84" t="b">
        <v>0</v>
      </c>
    </row>
    <row r="232" spans="1:12" ht="15">
      <c r="A232" s="84" t="s">
        <v>1970</v>
      </c>
      <c r="B232" s="84" t="s">
        <v>1971</v>
      </c>
      <c r="C232" s="84">
        <v>2</v>
      </c>
      <c r="D232" s="122">
        <v>0.0032230691121207552</v>
      </c>
      <c r="E232" s="122">
        <v>2.6242820958356683</v>
      </c>
      <c r="F232" s="84" t="s">
        <v>1418</v>
      </c>
      <c r="G232" s="84" t="b">
        <v>0</v>
      </c>
      <c r="H232" s="84" t="b">
        <v>0</v>
      </c>
      <c r="I232" s="84" t="b">
        <v>0</v>
      </c>
      <c r="J232" s="84" t="b">
        <v>0</v>
      </c>
      <c r="K232" s="84" t="b">
        <v>0</v>
      </c>
      <c r="L232" s="84" t="b">
        <v>0</v>
      </c>
    </row>
    <row r="233" spans="1:12" ht="15">
      <c r="A233" s="84" t="s">
        <v>1971</v>
      </c>
      <c r="B233" s="84" t="s">
        <v>1972</v>
      </c>
      <c r="C233" s="84">
        <v>2</v>
      </c>
      <c r="D233" s="122">
        <v>0.0032230691121207552</v>
      </c>
      <c r="E233" s="122">
        <v>2.6242820958356683</v>
      </c>
      <c r="F233" s="84" t="s">
        <v>1418</v>
      </c>
      <c r="G233" s="84" t="b">
        <v>0</v>
      </c>
      <c r="H233" s="84" t="b">
        <v>0</v>
      </c>
      <c r="I233" s="84" t="b">
        <v>0</v>
      </c>
      <c r="J233" s="84" t="b">
        <v>0</v>
      </c>
      <c r="K233" s="84" t="b">
        <v>0</v>
      </c>
      <c r="L233" s="84" t="b">
        <v>0</v>
      </c>
    </row>
    <row r="234" spans="1:12" ht="15">
      <c r="A234" s="84" t="s">
        <v>1972</v>
      </c>
      <c r="B234" s="84" t="s">
        <v>1919</v>
      </c>
      <c r="C234" s="84">
        <v>2</v>
      </c>
      <c r="D234" s="122">
        <v>0.0032230691121207552</v>
      </c>
      <c r="E234" s="122">
        <v>2.448190836779987</v>
      </c>
      <c r="F234" s="84" t="s">
        <v>1418</v>
      </c>
      <c r="G234" s="84" t="b">
        <v>0</v>
      </c>
      <c r="H234" s="84" t="b">
        <v>0</v>
      </c>
      <c r="I234" s="84" t="b">
        <v>0</v>
      </c>
      <c r="J234" s="84" t="b">
        <v>0</v>
      </c>
      <c r="K234" s="84" t="b">
        <v>0</v>
      </c>
      <c r="L234" s="84" t="b">
        <v>0</v>
      </c>
    </row>
    <row r="235" spans="1:12" ht="15">
      <c r="A235" s="84" t="s">
        <v>1899</v>
      </c>
      <c r="B235" s="84" t="s">
        <v>1973</v>
      </c>
      <c r="C235" s="84">
        <v>2</v>
      </c>
      <c r="D235" s="122">
        <v>0.0032230691121207552</v>
      </c>
      <c r="E235" s="122">
        <v>2.226342087163631</v>
      </c>
      <c r="F235" s="84" t="s">
        <v>1418</v>
      </c>
      <c r="G235" s="84" t="b">
        <v>0</v>
      </c>
      <c r="H235" s="84" t="b">
        <v>0</v>
      </c>
      <c r="I235" s="84" t="b">
        <v>0</v>
      </c>
      <c r="J235" s="84" t="b">
        <v>0</v>
      </c>
      <c r="K235" s="84" t="b">
        <v>0</v>
      </c>
      <c r="L235" s="84" t="b">
        <v>0</v>
      </c>
    </row>
    <row r="236" spans="1:12" ht="15">
      <c r="A236" s="84" t="s">
        <v>1973</v>
      </c>
      <c r="B236" s="84" t="s">
        <v>1974</v>
      </c>
      <c r="C236" s="84">
        <v>2</v>
      </c>
      <c r="D236" s="122">
        <v>0.0032230691121207552</v>
      </c>
      <c r="E236" s="122">
        <v>2.6242820958356683</v>
      </c>
      <c r="F236" s="84" t="s">
        <v>1418</v>
      </c>
      <c r="G236" s="84" t="b">
        <v>0</v>
      </c>
      <c r="H236" s="84" t="b">
        <v>0</v>
      </c>
      <c r="I236" s="84" t="b">
        <v>0</v>
      </c>
      <c r="J236" s="84" t="b">
        <v>0</v>
      </c>
      <c r="K236" s="84" t="b">
        <v>0</v>
      </c>
      <c r="L236" s="84" t="b">
        <v>0</v>
      </c>
    </row>
    <row r="237" spans="1:12" ht="15">
      <c r="A237" s="84" t="s">
        <v>1974</v>
      </c>
      <c r="B237" s="84" t="s">
        <v>1975</v>
      </c>
      <c r="C237" s="84">
        <v>2</v>
      </c>
      <c r="D237" s="122">
        <v>0.0032230691121207552</v>
      </c>
      <c r="E237" s="122">
        <v>2.6242820958356683</v>
      </c>
      <c r="F237" s="84" t="s">
        <v>1418</v>
      </c>
      <c r="G237" s="84" t="b">
        <v>0</v>
      </c>
      <c r="H237" s="84" t="b">
        <v>0</v>
      </c>
      <c r="I237" s="84" t="b">
        <v>0</v>
      </c>
      <c r="J237" s="84" t="b">
        <v>0</v>
      </c>
      <c r="K237" s="84" t="b">
        <v>0</v>
      </c>
      <c r="L237" s="84" t="b">
        <v>0</v>
      </c>
    </row>
    <row r="238" spans="1:12" ht="15">
      <c r="A238" s="84" t="s">
        <v>1975</v>
      </c>
      <c r="B238" s="84" t="s">
        <v>1577</v>
      </c>
      <c r="C238" s="84">
        <v>2</v>
      </c>
      <c r="D238" s="122">
        <v>0.0032230691121207552</v>
      </c>
      <c r="E238" s="122">
        <v>2.6242820958356683</v>
      </c>
      <c r="F238" s="84" t="s">
        <v>1418</v>
      </c>
      <c r="G238" s="84" t="b">
        <v>0</v>
      </c>
      <c r="H238" s="84" t="b">
        <v>0</v>
      </c>
      <c r="I238" s="84" t="b">
        <v>0</v>
      </c>
      <c r="J238" s="84" t="b">
        <v>0</v>
      </c>
      <c r="K238" s="84" t="b">
        <v>0</v>
      </c>
      <c r="L238" s="84" t="b">
        <v>0</v>
      </c>
    </row>
    <row r="239" spans="1:12" ht="15">
      <c r="A239" s="84" t="s">
        <v>1577</v>
      </c>
      <c r="B239" s="84" t="s">
        <v>1976</v>
      </c>
      <c r="C239" s="84">
        <v>2</v>
      </c>
      <c r="D239" s="122">
        <v>0.0032230691121207552</v>
      </c>
      <c r="E239" s="122">
        <v>2.6242820958356683</v>
      </c>
      <c r="F239" s="84" t="s">
        <v>1418</v>
      </c>
      <c r="G239" s="84" t="b">
        <v>0</v>
      </c>
      <c r="H239" s="84" t="b">
        <v>0</v>
      </c>
      <c r="I239" s="84" t="b">
        <v>0</v>
      </c>
      <c r="J239" s="84" t="b">
        <v>0</v>
      </c>
      <c r="K239" s="84" t="b">
        <v>0</v>
      </c>
      <c r="L239" s="84" t="b">
        <v>0</v>
      </c>
    </row>
    <row r="240" spans="1:12" ht="15">
      <c r="A240" s="84" t="s">
        <v>1976</v>
      </c>
      <c r="B240" s="84" t="s">
        <v>1977</v>
      </c>
      <c r="C240" s="84">
        <v>2</v>
      </c>
      <c r="D240" s="122">
        <v>0.0032230691121207552</v>
      </c>
      <c r="E240" s="122">
        <v>2.6242820958356683</v>
      </c>
      <c r="F240" s="84" t="s">
        <v>1418</v>
      </c>
      <c r="G240" s="84" t="b">
        <v>0</v>
      </c>
      <c r="H240" s="84" t="b">
        <v>0</v>
      </c>
      <c r="I240" s="84" t="b">
        <v>0</v>
      </c>
      <c r="J240" s="84" t="b">
        <v>0</v>
      </c>
      <c r="K240" s="84" t="b">
        <v>0</v>
      </c>
      <c r="L240" s="84" t="b">
        <v>0</v>
      </c>
    </row>
    <row r="241" spans="1:12" ht="15">
      <c r="A241" s="84" t="s">
        <v>1977</v>
      </c>
      <c r="B241" s="84" t="s">
        <v>1583</v>
      </c>
      <c r="C241" s="84">
        <v>2</v>
      </c>
      <c r="D241" s="122">
        <v>0.0032230691121207552</v>
      </c>
      <c r="E241" s="122">
        <v>2.323252100171687</v>
      </c>
      <c r="F241" s="84" t="s">
        <v>1418</v>
      </c>
      <c r="G241" s="84" t="b">
        <v>0</v>
      </c>
      <c r="H241" s="84" t="b">
        <v>0</v>
      </c>
      <c r="I241" s="84" t="b">
        <v>0</v>
      </c>
      <c r="J241" s="84" t="b">
        <v>0</v>
      </c>
      <c r="K241" s="84" t="b">
        <v>0</v>
      </c>
      <c r="L241" s="84" t="b">
        <v>0</v>
      </c>
    </row>
    <row r="242" spans="1:12" ht="15">
      <c r="A242" s="84" t="s">
        <v>1583</v>
      </c>
      <c r="B242" s="84" t="s">
        <v>1978</v>
      </c>
      <c r="C242" s="84">
        <v>2</v>
      </c>
      <c r="D242" s="122">
        <v>0.0032230691121207552</v>
      </c>
      <c r="E242" s="122">
        <v>2.323252100171687</v>
      </c>
      <c r="F242" s="84" t="s">
        <v>1418</v>
      </c>
      <c r="G242" s="84" t="b">
        <v>0</v>
      </c>
      <c r="H242" s="84" t="b">
        <v>0</v>
      </c>
      <c r="I242" s="84" t="b">
        <v>0</v>
      </c>
      <c r="J242" s="84" t="b">
        <v>0</v>
      </c>
      <c r="K242" s="84" t="b">
        <v>0</v>
      </c>
      <c r="L242" s="84" t="b">
        <v>0</v>
      </c>
    </row>
    <row r="243" spans="1:12" ht="15">
      <c r="A243" s="84" t="s">
        <v>1978</v>
      </c>
      <c r="B243" s="84" t="s">
        <v>1979</v>
      </c>
      <c r="C243" s="84">
        <v>2</v>
      </c>
      <c r="D243" s="122">
        <v>0.0032230691121207552</v>
      </c>
      <c r="E243" s="122">
        <v>2.6242820958356683</v>
      </c>
      <c r="F243" s="84" t="s">
        <v>1418</v>
      </c>
      <c r="G243" s="84" t="b">
        <v>0</v>
      </c>
      <c r="H243" s="84" t="b">
        <v>0</v>
      </c>
      <c r="I243" s="84" t="b">
        <v>0</v>
      </c>
      <c r="J243" s="84" t="b">
        <v>0</v>
      </c>
      <c r="K243" s="84" t="b">
        <v>0</v>
      </c>
      <c r="L243" s="84" t="b">
        <v>0</v>
      </c>
    </row>
    <row r="244" spans="1:12" ht="15">
      <c r="A244" s="84" t="s">
        <v>1537</v>
      </c>
      <c r="B244" s="84" t="s">
        <v>1927</v>
      </c>
      <c r="C244" s="84">
        <v>2</v>
      </c>
      <c r="D244" s="122">
        <v>0.003893514536762139</v>
      </c>
      <c r="E244" s="122">
        <v>1.5731295733882869</v>
      </c>
      <c r="F244" s="84" t="s">
        <v>1418</v>
      </c>
      <c r="G244" s="84" t="b">
        <v>1</v>
      </c>
      <c r="H244" s="84" t="b">
        <v>0</v>
      </c>
      <c r="I244" s="84" t="b">
        <v>0</v>
      </c>
      <c r="J244" s="84" t="b">
        <v>0</v>
      </c>
      <c r="K244" s="84" t="b">
        <v>0</v>
      </c>
      <c r="L244" s="84" t="b">
        <v>0</v>
      </c>
    </row>
    <row r="245" spans="1:12" ht="15">
      <c r="A245" s="84" t="s">
        <v>1895</v>
      </c>
      <c r="B245" s="84" t="s">
        <v>1953</v>
      </c>
      <c r="C245" s="84">
        <v>2</v>
      </c>
      <c r="D245" s="122">
        <v>0.0032230691121207552</v>
      </c>
      <c r="E245" s="122">
        <v>1.9253120914996495</v>
      </c>
      <c r="F245" s="84" t="s">
        <v>1418</v>
      </c>
      <c r="G245" s="84" t="b">
        <v>0</v>
      </c>
      <c r="H245" s="84" t="b">
        <v>0</v>
      </c>
      <c r="I245" s="84" t="b">
        <v>0</v>
      </c>
      <c r="J245" s="84" t="b">
        <v>0</v>
      </c>
      <c r="K245" s="84" t="b">
        <v>0</v>
      </c>
      <c r="L245" s="84" t="b">
        <v>0</v>
      </c>
    </row>
    <row r="246" spans="1:12" ht="15">
      <c r="A246" s="84" t="s">
        <v>1953</v>
      </c>
      <c r="B246" s="84" t="s">
        <v>1901</v>
      </c>
      <c r="C246" s="84">
        <v>2</v>
      </c>
      <c r="D246" s="122">
        <v>0.0032230691121207552</v>
      </c>
      <c r="E246" s="122">
        <v>2.226342087163631</v>
      </c>
      <c r="F246" s="84" t="s">
        <v>1418</v>
      </c>
      <c r="G246" s="84" t="b">
        <v>0</v>
      </c>
      <c r="H246" s="84" t="b">
        <v>0</v>
      </c>
      <c r="I246" s="84" t="b">
        <v>0</v>
      </c>
      <c r="J246" s="84" t="b">
        <v>0</v>
      </c>
      <c r="K246" s="84" t="b">
        <v>0</v>
      </c>
      <c r="L246" s="84" t="b">
        <v>0</v>
      </c>
    </row>
    <row r="247" spans="1:12" ht="15">
      <c r="A247" s="84" t="s">
        <v>1891</v>
      </c>
      <c r="B247" s="84" t="s">
        <v>1928</v>
      </c>
      <c r="C247" s="84">
        <v>2</v>
      </c>
      <c r="D247" s="122">
        <v>0.0032230691121207552</v>
      </c>
      <c r="E247" s="122">
        <v>2.022222104507706</v>
      </c>
      <c r="F247" s="84" t="s">
        <v>1418</v>
      </c>
      <c r="G247" s="84" t="b">
        <v>0</v>
      </c>
      <c r="H247" s="84" t="b">
        <v>0</v>
      </c>
      <c r="I247" s="84" t="b">
        <v>0</v>
      </c>
      <c r="J247" s="84" t="b">
        <v>0</v>
      </c>
      <c r="K247" s="84" t="b">
        <v>0</v>
      </c>
      <c r="L247" s="84" t="b">
        <v>0</v>
      </c>
    </row>
    <row r="248" spans="1:12" ht="15">
      <c r="A248" s="84" t="s">
        <v>1900</v>
      </c>
      <c r="B248" s="84" t="s">
        <v>1595</v>
      </c>
      <c r="C248" s="84">
        <v>2</v>
      </c>
      <c r="D248" s="122">
        <v>0.0032230691121207552</v>
      </c>
      <c r="E248" s="122">
        <v>1.828402078491593</v>
      </c>
      <c r="F248" s="84" t="s">
        <v>1418</v>
      </c>
      <c r="G248" s="84" t="b">
        <v>0</v>
      </c>
      <c r="H248" s="84" t="b">
        <v>0</v>
      </c>
      <c r="I248" s="84" t="b">
        <v>0</v>
      </c>
      <c r="J248" s="84" t="b">
        <v>0</v>
      </c>
      <c r="K248" s="84" t="b">
        <v>0</v>
      </c>
      <c r="L248" s="84" t="b">
        <v>0</v>
      </c>
    </row>
    <row r="249" spans="1:12" ht="15">
      <c r="A249" s="84" t="s">
        <v>1595</v>
      </c>
      <c r="B249" s="84" t="s">
        <v>1991</v>
      </c>
      <c r="C249" s="84">
        <v>2</v>
      </c>
      <c r="D249" s="122">
        <v>0.0032230691121207552</v>
      </c>
      <c r="E249" s="122">
        <v>2.226342087163631</v>
      </c>
      <c r="F249" s="84" t="s">
        <v>1418</v>
      </c>
      <c r="G249" s="84" t="b">
        <v>0</v>
      </c>
      <c r="H249" s="84" t="b">
        <v>0</v>
      </c>
      <c r="I249" s="84" t="b">
        <v>0</v>
      </c>
      <c r="J249" s="84" t="b">
        <v>0</v>
      </c>
      <c r="K249" s="84" t="b">
        <v>0</v>
      </c>
      <c r="L249" s="84" t="b">
        <v>0</v>
      </c>
    </row>
    <row r="250" spans="1:12" ht="15">
      <c r="A250" s="84" t="s">
        <v>259</v>
      </c>
      <c r="B250" s="84" t="s">
        <v>1920</v>
      </c>
      <c r="C250" s="84">
        <v>2</v>
      </c>
      <c r="D250" s="122">
        <v>0.0032230691121207552</v>
      </c>
      <c r="E250" s="122">
        <v>1.2440708541240624</v>
      </c>
      <c r="F250" s="84" t="s">
        <v>1418</v>
      </c>
      <c r="G250" s="84" t="b">
        <v>0</v>
      </c>
      <c r="H250" s="84" t="b">
        <v>0</v>
      </c>
      <c r="I250" s="84" t="b">
        <v>0</v>
      </c>
      <c r="J250" s="84" t="b">
        <v>0</v>
      </c>
      <c r="K250" s="84" t="b">
        <v>0</v>
      </c>
      <c r="L250" s="84" t="b">
        <v>0</v>
      </c>
    </row>
    <row r="251" spans="1:12" ht="15">
      <c r="A251" s="84" t="s">
        <v>1992</v>
      </c>
      <c r="B251" s="84" t="s">
        <v>1939</v>
      </c>
      <c r="C251" s="84">
        <v>2</v>
      </c>
      <c r="D251" s="122">
        <v>0.0032230691121207552</v>
      </c>
      <c r="E251" s="122">
        <v>2.6242820958356683</v>
      </c>
      <c r="F251" s="84" t="s">
        <v>1418</v>
      </c>
      <c r="G251" s="84" t="b">
        <v>1</v>
      </c>
      <c r="H251" s="84" t="b">
        <v>0</v>
      </c>
      <c r="I251" s="84" t="b">
        <v>0</v>
      </c>
      <c r="J251" s="84" t="b">
        <v>0</v>
      </c>
      <c r="K251" s="84" t="b">
        <v>0</v>
      </c>
      <c r="L251" s="84" t="b">
        <v>0</v>
      </c>
    </row>
    <row r="252" spans="1:12" ht="15">
      <c r="A252" s="84" t="s">
        <v>1939</v>
      </c>
      <c r="B252" s="84" t="s">
        <v>1542</v>
      </c>
      <c r="C252" s="84">
        <v>2</v>
      </c>
      <c r="D252" s="122">
        <v>0.0032230691121207552</v>
      </c>
      <c r="E252" s="122">
        <v>1.6700395863963433</v>
      </c>
      <c r="F252" s="84" t="s">
        <v>1418</v>
      </c>
      <c r="G252" s="84" t="b">
        <v>0</v>
      </c>
      <c r="H252" s="84" t="b">
        <v>0</v>
      </c>
      <c r="I252" s="84" t="b">
        <v>0</v>
      </c>
      <c r="J252" s="84" t="b">
        <v>0</v>
      </c>
      <c r="K252" s="84" t="b">
        <v>0</v>
      </c>
      <c r="L252" s="84" t="b">
        <v>0</v>
      </c>
    </row>
    <row r="253" spans="1:12" ht="15">
      <c r="A253" s="84" t="s">
        <v>1542</v>
      </c>
      <c r="B253" s="84" t="s">
        <v>1579</v>
      </c>
      <c r="C253" s="84">
        <v>2</v>
      </c>
      <c r="D253" s="122">
        <v>0.0032230691121207552</v>
      </c>
      <c r="E253" s="122">
        <v>1.8461308454520247</v>
      </c>
      <c r="F253" s="84" t="s">
        <v>1418</v>
      </c>
      <c r="G253" s="84" t="b">
        <v>0</v>
      </c>
      <c r="H253" s="84" t="b">
        <v>0</v>
      </c>
      <c r="I253" s="84" t="b">
        <v>0</v>
      </c>
      <c r="J253" s="84" t="b">
        <v>0</v>
      </c>
      <c r="K253" s="84" t="b">
        <v>0</v>
      </c>
      <c r="L253" s="84" t="b">
        <v>0</v>
      </c>
    </row>
    <row r="254" spans="1:12" ht="15">
      <c r="A254" s="84" t="s">
        <v>1579</v>
      </c>
      <c r="B254" s="84" t="s">
        <v>1993</v>
      </c>
      <c r="C254" s="84">
        <v>2</v>
      </c>
      <c r="D254" s="122">
        <v>0.0032230691121207552</v>
      </c>
      <c r="E254" s="122">
        <v>2.448190836779987</v>
      </c>
      <c r="F254" s="84" t="s">
        <v>1418</v>
      </c>
      <c r="G254" s="84" t="b">
        <v>0</v>
      </c>
      <c r="H254" s="84" t="b">
        <v>0</v>
      </c>
      <c r="I254" s="84" t="b">
        <v>0</v>
      </c>
      <c r="J254" s="84" t="b">
        <v>1</v>
      </c>
      <c r="K254" s="84" t="b">
        <v>0</v>
      </c>
      <c r="L254" s="84" t="b">
        <v>0</v>
      </c>
    </row>
    <row r="255" spans="1:12" ht="15">
      <c r="A255" s="84" t="s">
        <v>1993</v>
      </c>
      <c r="B255" s="84" t="s">
        <v>1571</v>
      </c>
      <c r="C255" s="84">
        <v>2</v>
      </c>
      <c r="D255" s="122">
        <v>0.0032230691121207552</v>
      </c>
      <c r="E255" s="122">
        <v>2.323252100171687</v>
      </c>
      <c r="F255" s="84" t="s">
        <v>1418</v>
      </c>
      <c r="G255" s="84" t="b">
        <v>1</v>
      </c>
      <c r="H255" s="84" t="b">
        <v>0</v>
      </c>
      <c r="I255" s="84" t="b">
        <v>0</v>
      </c>
      <c r="J255" s="84" t="b">
        <v>0</v>
      </c>
      <c r="K255" s="84" t="b">
        <v>0</v>
      </c>
      <c r="L255" s="84" t="b">
        <v>0</v>
      </c>
    </row>
    <row r="256" spans="1:12" ht="15">
      <c r="A256" s="84" t="s">
        <v>1571</v>
      </c>
      <c r="B256" s="84" t="s">
        <v>1994</v>
      </c>
      <c r="C256" s="84">
        <v>2</v>
      </c>
      <c r="D256" s="122">
        <v>0.0032230691121207552</v>
      </c>
      <c r="E256" s="122">
        <v>2.323252100171687</v>
      </c>
      <c r="F256" s="84" t="s">
        <v>1418</v>
      </c>
      <c r="G256" s="84" t="b">
        <v>0</v>
      </c>
      <c r="H256" s="84" t="b">
        <v>0</v>
      </c>
      <c r="I256" s="84" t="b">
        <v>0</v>
      </c>
      <c r="J256" s="84" t="b">
        <v>0</v>
      </c>
      <c r="K256" s="84" t="b">
        <v>0</v>
      </c>
      <c r="L256" s="84" t="b">
        <v>0</v>
      </c>
    </row>
    <row r="257" spans="1:12" ht="15">
      <c r="A257" s="84" t="s">
        <v>1994</v>
      </c>
      <c r="B257" s="84" t="s">
        <v>1995</v>
      </c>
      <c r="C257" s="84">
        <v>2</v>
      </c>
      <c r="D257" s="122">
        <v>0.0032230691121207552</v>
      </c>
      <c r="E257" s="122">
        <v>2.6242820958356683</v>
      </c>
      <c r="F257" s="84" t="s">
        <v>1418</v>
      </c>
      <c r="G257" s="84" t="b">
        <v>0</v>
      </c>
      <c r="H257" s="84" t="b">
        <v>0</v>
      </c>
      <c r="I257" s="84" t="b">
        <v>0</v>
      </c>
      <c r="J257" s="84" t="b">
        <v>0</v>
      </c>
      <c r="K257" s="84" t="b">
        <v>0</v>
      </c>
      <c r="L257" s="84" t="b">
        <v>0</v>
      </c>
    </row>
    <row r="258" spans="1:12" ht="15">
      <c r="A258" s="84" t="s">
        <v>1995</v>
      </c>
      <c r="B258" s="84" t="s">
        <v>1940</v>
      </c>
      <c r="C258" s="84">
        <v>2</v>
      </c>
      <c r="D258" s="122">
        <v>0.0032230691121207552</v>
      </c>
      <c r="E258" s="122">
        <v>2.448190836779987</v>
      </c>
      <c r="F258" s="84" t="s">
        <v>1418</v>
      </c>
      <c r="G258" s="84" t="b">
        <v>0</v>
      </c>
      <c r="H258" s="84" t="b">
        <v>0</v>
      </c>
      <c r="I258" s="84" t="b">
        <v>0</v>
      </c>
      <c r="J258" s="84" t="b">
        <v>0</v>
      </c>
      <c r="K258" s="84" t="b">
        <v>0</v>
      </c>
      <c r="L258" s="84" t="b">
        <v>0</v>
      </c>
    </row>
    <row r="259" spans="1:12" ht="15">
      <c r="A259" s="84" t="s">
        <v>1941</v>
      </c>
      <c r="B259" s="84" t="s">
        <v>1996</v>
      </c>
      <c r="C259" s="84">
        <v>2</v>
      </c>
      <c r="D259" s="122">
        <v>0.0032230691121207552</v>
      </c>
      <c r="E259" s="122">
        <v>2.448190836779987</v>
      </c>
      <c r="F259" s="84" t="s">
        <v>1418</v>
      </c>
      <c r="G259" s="84" t="b">
        <v>0</v>
      </c>
      <c r="H259" s="84" t="b">
        <v>0</v>
      </c>
      <c r="I259" s="84" t="b">
        <v>0</v>
      </c>
      <c r="J259" s="84" t="b">
        <v>0</v>
      </c>
      <c r="K259" s="84" t="b">
        <v>0</v>
      </c>
      <c r="L259" s="84" t="b">
        <v>0</v>
      </c>
    </row>
    <row r="260" spans="1:12" ht="15">
      <c r="A260" s="84" t="s">
        <v>1996</v>
      </c>
      <c r="B260" s="84" t="s">
        <v>1997</v>
      </c>
      <c r="C260" s="84">
        <v>2</v>
      </c>
      <c r="D260" s="122">
        <v>0.0032230691121207552</v>
      </c>
      <c r="E260" s="122">
        <v>2.6242820958356683</v>
      </c>
      <c r="F260" s="84" t="s">
        <v>1418</v>
      </c>
      <c r="G260" s="84" t="b">
        <v>0</v>
      </c>
      <c r="H260" s="84" t="b">
        <v>0</v>
      </c>
      <c r="I260" s="84" t="b">
        <v>0</v>
      </c>
      <c r="J260" s="84" t="b">
        <v>0</v>
      </c>
      <c r="K260" s="84" t="b">
        <v>0</v>
      </c>
      <c r="L260" s="84" t="b">
        <v>0</v>
      </c>
    </row>
    <row r="261" spans="1:12" ht="15">
      <c r="A261" s="84" t="s">
        <v>1997</v>
      </c>
      <c r="B261" s="84" t="s">
        <v>1998</v>
      </c>
      <c r="C261" s="84">
        <v>2</v>
      </c>
      <c r="D261" s="122">
        <v>0.0032230691121207552</v>
      </c>
      <c r="E261" s="122">
        <v>2.6242820958356683</v>
      </c>
      <c r="F261" s="84" t="s">
        <v>1418</v>
      </c>
      <c r="G261" s="84" t="b">
        <v>0</v>
      </c>
      <c r="H261" s="84" t="b">
        <v>0</v>
      </c>
      <c r="I261" s="84" t="b">
        <v>0</v>
      </c>
      <c r="J261" s="84" t="b">
        <v>0</v>
      </c>
      <c r="K261" s="84" t="b">
        <v>0</v>
      </c>
      <c r="L261" s="84" t="b">
        <v>0</v>
      </c>
    </row>
    <row r="262" spans="1:12" ht="15">
      <c r="A262" s="84" t="s">
        <v>1998</v>
      </c>
      <c r="B262" s="84" t="s">
        <v>259</v>
      </c>
      <c r="C262" s="84">
        <v>2</v>
      </c>
      <c r="D262" s="122">
        <v>0.0032230691121207552</v>
      </c>
      <c r="E262" s="122">
        <v>1.3938331744573944</v>
      </c>
      <c r="F262" s="84" t="s">
        <v>1418</v>
      </c>
      <c r="G262" s="84" t="b">
        <v>0</v>
      </c>
      <c r="H262" s="84" t="b">
        <v>0</v>
      </c>
      <c r="I262" s="84" t="b">
        <v>0</v>
      </c>
      <c r="J262" s="84" t="b">
        <v>0</v>
      </c>
      <c r="K262" s="84" t="b">
        <v>0</v>
      </c>
      <c r="L262" s="84" t="b">
        <v>0</v>
      </c>
    </row>
    <row r="263" spans="1:12" ht="15">
      <c r="A263" s="84" t="s">
        <v>1891</v>
      </c>
      <c r="B263" s="84" t="s">
        <v>1899</v>
      </c>
      <c r="C263" s="84">
        <v>2</v>
      </c>
      <c r="D263" s="122">
        <v>0.0032230691121207552</v>
      </c>
      <c r="E263" s="122">
        <v>1.6242820958356683</v>
      </c>
      <c r="F263" s="84" t="s">
        <v>1418</v>
      </c>
      <c r="G263" s="84" t="b">
        <v>0</v>
      </c>
      <c r="H263" s="84" t="b">
        <v>0</v>
      </c>
      <c r="I263" s="84" t="b">
        <v>0</v>
      </c>
      <c r="J263" s="84" t="b">
        <v>0</v>
      </c>
      <c r="K263" s="84" t="b">
        <v>0</v>
      </c>
      <c r="L263" s="84" t="b">
        <v>0</v>
      </c>
    </row>
    <row r="264" spans="1:12" ht="15">
      <c r="A264" s="84" t="s">
        <v>2012</v>
      </c>
      <c r="B264" s="84" t="s">
        <v>1943</v>
      </c>
      <c r="C264" s="84">
        <v>2</v>
      </c>
      <c r="D264" s="122">
        <v>0.0032230691121207552</v>
      </c>
      <c r="E264" s="122">
        <v>2.448190836779987</v>
      </c>
      <c r="F264" s="84" t="s">
        <v>1418</v>
      </c>
      <c r="G264" s="84" t="b">
        <v>1</v>
      </c>
      <c r="H264" s="84" t="b">
        <v>0</v>
      </c>
      <c r="I264" s="84" t="b">
        <v>0</v>
      </c>
      <c r="J264" s="84" t="b">
        <v>0</v>
      </c>
      <c r="K264" s="84" t="b">
        <v>1</v>
      </c>
      <c r="L264" s="84" t="b">
        <v>0</v>
      </c>
    </row>
    <row r="265" spans="1:12" ht="15">
      <c r="A265" s="84" t="s">
        <v>1943</v>
      </c>
      <c r="B265" s="84" t="s">
        <v>2013</v>
      </c>
      <c r="C265" s="84">
        <v>2</v>
      </c>
      <c r="D265" s="122">
        <v>0.0032230691121207552</v>
      </c>
      <c r="E265" s="122">
        <v>2.448190836779987</v>
      </c>
      <c r="F265" s="84" t="s">
        <v>1418</v>
      </c>
      <c r="G265" s="84" t="b">
        <v>0</v>
      </c>
      <c r="H265" s="84" t="b">
        <v>1</v>
      </c>
      <c r="I265" s="84" t="b">
        <v>0</v>
      </c>
      <c r="J265" s="84" t="b">
        <v>1</v>
      </c>
      <c r="K265" s="84" t="b">
        <v>0</v>
      </c>
      <c r="L265" s="84" t="b">
        <v>0</v>
      </c>
    </row>
    <row r="266" spans="1:12" ht="15">
      <c r="A266" s="84" t="s">
        <v>2013</v>
      </c>
      <c r="B266" s="84" t="s">
        <v>2014</v>
      </c>
      <c r="C266" s="84">
        <v>2</v>
      </c>
      <c r="D266" s="122">
        <v>0.0032230691121207552</v>
      </c>
      <c r="E266" s="122">
        <v>2.6242820958356683</v>
      </c>
      <c r="F266" s="84" t="s">
        <v>1418</v>
      </c>
      <c r="G266" s="84" t="b">
        <v>1</v>
      </c>
      <c r="H266" s="84" t="b">
        <v>0</v>
      </c>
      <c r="I266" s="84" t="b">
        <v>0</v>
      </c>
      <c r="J266" s="84" t="b">
        <v>0</v>
      </c>
      <c r="K266" s="84" t="b">
        <v>0</v>
      </c>
      <c r="L266" s="84" t="b">
        <v>0</v>
      </c>
    </row>
    <row r="267" spans="1:12" ht="15">
      <c r="A267" s="84" t="s">
        <v>2014</v>
      </c>
      <c r="B267" s="84" t="s">
        <v>2015</v>
      </c>
      <c r="C267" s="84">
        <v>2</v>
      </c>
      <c r="D267" s="122">
        <v>0.0032230691121207552</v>
      </c>
      <c r="E267" s="122">
        <v>2.6242820958356683</v>
      </c>
      <c r="F267" s="84" t="s">
        <v>1418</v>
      </c>
      <c r="G267" s="84" t="b">
        <v>0</v>
      </c>
      <c r="H267" s="84" t="b">
        <v>0</v>
      </c>
      <c r="I267" s="84" t="b">
        <v>0</v>
      </c>
      <c r="J267" s="84" t="b">
        <v>0</v>
      </c>
      <c r="K267" s="84" t="b">
        <v>0</v>
      </c>
      <c r="L267" s="84" t="b">
        <v>0</v>
      </c>
    </row>
    <row r="268" spans="1:12" ht="15">
      <c r="A268" s="84" t="s">
        <v>2015</v>
      </c>
      <c r="B268" s="84" t="s">
        <v>2016</v>
      </c>
      <c r="C268" s="84">
        <v>2</v>
      </c>
      <c r="D268" s="122">
        <v>0.0032230691121207552</v>
      </c>
      <c r="E268" s="122">
        <v>2.6242820958356683</v>
      </c>
      <c r="F268" s="84" t="s">
        <v>1418</v>
      </c>
      <c r="G268" s="84" t="b">
        <v>0</v>
      </c>
      <c r="H268" s="84" t="b">
        <v>0</v>
      </c>
      <c r="I268" s="84" t="b">
        <v>0</v>
      </c>
      <c r="J268" s="84" t="b">
        <v>0</v>
      </c>
      <c r="K268" s="84" t="b">
        <v>0</v>
      </c>
      <c r="L268" s="84" t="b">
        <v>0</v>
      </c>
    </row>
    <row r="269" spans="1:12" ht="15">
      <c r="A269" s="84" t="s">
        <v>2016</v>
      </c>
      <c r="B269" s="84" t="s">
        <v>1891</v>
      </c>
      <c r="C269" s="84">
        <v>2</v>
      </c>
      <c r="D269" s="122">
        <v>0.0032230691121207552</v>
      </c>
      <c r="E269" s="122">
        <v>2.022222104507706</v>
      </c>
      <c r="F269" s="84" t="s">
        <v>1418</v>
      </c>
      <c r="G269" s="84" t="b">
        <v>0</v>
      </c>
      <c r="H269" s="84" t="b">
        <v>0</v>
      </c>
      <c r="I269" s="84" t="b">
        <v>0</v>
      </c>
      <c r="J269" s="84" t="b">
        <v>0</v>
      </c>
      <c r="K269" s="84" t="b">
        <v>0</v>
      </c>
      <c r="L269" s="84" t="b">
        <v>0</v>
      </c>
    </row>
    <row r="270" spans="1:12" ht="15">
      <c r="A270" s="84" t="s">
        <v>1891</v>
      </c>
      <c r="B270" s="84" t="s">
        <v>1905</v>
      </c>
      <c r="C270" s="84">
        <v>2</v>
      </c>
      <c r="D270" s="122">
        <v>0.0032230691121207552</v>
      </c>
      <c r="E270" s="122">
        <v>1.8461308454520247</v>
      </c>
      <c r="F270" s="84" t="s">
        <v>1418</v>
      </c>
      <c r="G270" s="84" t="b">
        <v>0</v>
      </c>
      <c r="H270" s="84" t="b">
        <v>0</v>
      </c>
      <c r="I270" s="84" t="b">
        <v>0</v>
      </c>
      <c r="J270" s="84" t="b">
        <v>0</v>
      </c>
      <c r="K270" s="84" t="b">
        <v>0</v>
      </c>
      <c r="L270" s="84" t="b">
        <v>0</v>
      </c>
    </row>
    <row r="271" spans="1:12" ht="15">
      <c r="A271" s="84" t="s">
        <v>1905</v>
      </c>
      <c r="B271" s="84" t="s">
        <v>259</v>
      </c>
      <c r="C271" s="84">
        <v>2</v>
      </c>
      <c r="D271" s="122">
        <v>0.0032230691121207552</v>
      </c>
      <c r="E271" s="122">
        <v>1.2177419154017133</v>
      </c>
      <c r="F271" s="84" t="s">
        <v>1418</v>
      </c>
      <c r="G271" s="84" t="b">
        <v>0</v>
      </c>
      <c r="H271" s="84" t="b">
        <v>0</v>
      </c>
      <c r="I271" s="84" t="b">
        <v>0</v>
      </c>
      <c r="J271" s="84" t="b">
        <v>0</v>
      </c>
      <c r="K271" s="84" t="b">
        <v>0</v>
      </c>
      <c r="L271" s="84" t="b">
        <v>0</v>
      </c>
    </row>
    <row r="272" spans="1:12" ht="15">
      <c r="A272" s="84" t="s">
        <v>259</v>
      </c>
      <c r="B272" s="84" t="s">
        <v>1540</v>
      </c>
      <c r="C272" s="84">
        <v>2</v>
      </c>
      <c r="D272" s="122">
        <v>0.0032230691121207552</v>
      </c>
      <c r="E272" s="122">
        <v>0.6420108627960999</v>
      </c>
      <c r="F272" s="84" t="s">
        <v>1418</v>
      </c>
      <c r="G272" s="84" t="b">
        <v>0</v>
      </c>
      <c r="H272" s="84" t="b">
        <v>0</v>
      </c>
      <c r="I272" s="84" t="b">
        <v>0</v>
      </c>
      <c r="J272" s="84" t="b">
        <v>0</v>
      </c>
      <c r="K272" s="84" t="b">
        <v>0</v>
      </c>
      <c r="L272" s="84" t="b">
        <v>0</v>
      </c>
    </row>
    <row r="273" spans="1:12" ht="15">
      <c r="A273" s="84" t="s">
        <v>1540</v>
      </c>
      <c r="B273" s="84" t="s">
        <v>2017</v>
      </c>
      <c r="C273" s="84">
        <v>2</v>
      </c>
      <c r="D273" s="122">
        <v>0.0032230691121207552</v>
      </c>
      <c r="E273" s="122">
        <v>2.022222104507706</v>
      </c>
      <c r="F273" s="84" t="s">
        <v>1418</v>
      </c>
      <c r="G273" s="84" t="b">
        <v>0</v>
      </c>
      <c r="H273" s="84" t="b">
        <v>0</v>
      </c>
      <c r="I273" s="84" t="b">
        <v>0</v>
      </c>
      <c r="J273" s="84" t="b">
        <v>0</v>
      </c>
      <c r="K273" s="84" t="b">
        <v>0</v>
      </c>
      <c r="L273" s="84" t="b">
        <v>0</v>
      </c>
    </row>
    <row r="274" spans="1:12" ht="15">
      <c r="A274" s="84" t="s">
        <v>2017</v>
      </c>
      <c r="B274" s="84" t="s">
        <v>1540</v>
      </c>
      <c r="C274" s="84">
        <v>2</v>
      </c>
      <c r="D274" s="122">
        <v>0.0032230691121207552</v>
      </c>
      <c r="E274" s="122">
        <v>1.8461308454520247</v>
      </c>
      <c r="F274" s="84" t="s">
        <v>1418</v>
      </c>
      <c r="G274" s="84" t="b">
        <v>0</v>
      </c>
      <c r="H274" s="84" t="b">
        <v>0</v>
      </c>
      <c r="I274" s="84" t="b">
        <v>0</v>
      </c>
      <c r="J274" s="84" t="b">
        <v>0</v>
      </c>
      <c r="K274" s="84" t="b">
        <v>0</v>
      </c>
      <c r="L274" s="84" t="b">
        <v>0</v>
      </c>
    </row>
    <row r="275" spans="1:12" ht="15">
      <c r="A275" s="84" t="s">
        <v>225</v>
      </c>
      <c r="B275" s="84" t="s">
        <v>259</v>
      </c>
      <c r="C275" s="84">
        <v>2</v>
      </c>
      <c r="D275" s="122">
        <v>0.0032230691121207552</v>
      </c>
      <c r="E275" s="122">
        <v>1.2177419154017133</v>
      </c>
      <c r="F275" s="84" t="s">
        <v>1418</v>
      </c>
      <c r="G275" s="84" t="b">
        <v>0</v>
      </c>
      <c r="H275" s="84" t="b">
        <v>0</v>
      </c>
      <c r="I275" s="84" t="b">
        <v>0</v>
      </c>
      <c r="J275" s="84" t="b">
        <v>0</v>
      </c>
      <c r="K275" s="84" t="b">
        <v>0</v>
      </c>
      <c r="L275" s="84" t="b">
        <v>0</v>
      </c>
    </row>
    <row r="276" spans="1:12" ht="15">
      <c r="A276" s="84" t="s">
        <v>1545</v>
      </c>
      <c r="B276" s="84" t="s">
        <v>1546</v>
      </c>
      <c r="C276" s="84">
        <v>2</v>
      </c>
      <c r="D276" s="122">
        <v>0.0130472133990832</v>
      </c>
      <c r="E276" s="122">
        <v>1.4471580313422192</v>
      </c>
      <c r="F276" s="84" t="s">
        <v>1419</v>
      </c>
      <c r="G276" s="84" t="b">
        <v>0</v>
      </c>
      <c r="H276" s="84" t="b">
        <v>0</v>
      </c>
      <c r="I276" s="84" t="b">
        <v>0</v>
      </c>
      <c r="J276" s="84" t="b">
        <v>0</v>
      </c>
      <c r="K276" s="84" t="b">
        <v>0</v>
      </c>
      <c r="L276" s="84" t="b">
        <v>0</v>
      </c>
    </row>
    <row r="277" spans="1:12" ht="15">
      <c r="A277" s="84" t="s">
        <v>1546</v>
      </c>
      <c r="B277" s="84" t="s">
        <v>1547</v>
      </c>
      <c r="C277" s="84">
        <v>2</v>
      </c>
      <c r="D277" s="122">
        <v>0.0130472133990832</v>
      </c>
      <c r="E277" s="122">
        <v>1.4471580313422192</v>
      </c>
      <c r="F277" s="84" t="s">
        <v>1419</v>
      </c>
      <c r="G277" s="84" t="b">
        <v>0</v>
      </c>
      <c r="H277" s="84" t="b">
        <v>0</v>
      </c>
      <c r="I277" s="84" t="b">
        <v>0</v>
      </c>
      <c r="J277" s="84" t="b">
        <v>0</v>
      </c>
      <c r="K277" s="84" t="b">
        <v>0</v>
      </c>
      <c r="L277" s="84" t="b">
        <v>0</v>
      </c>
    </row>
    <row r="278" spans="1:12" ht="15">
      <c r="A278" s="84" t="s">
        <v>1547</v>
      </c>
      <c r="B278" s="84" t="s">
        <v>1548</v>
      </c>
      <c r="C278" s="84">
        <v>2</v>
      </c>
      <c r="D278" s="122">
        <v>0.0130472133990832</v>
      </c>
      <c r="E278" s="122">
        <v>1.4471580313422192</v>
      </c>
      <c r="F278" s="84" t="s">
        <v>1419</v>
      </c>
      <c r="G278" s="84" t="b">
        <v>0</v>
      </c>
      <c r="H278" s="84" t="b">
        <v>0</v>
      </c>
      <c r="I278" s="84" t="b">
        <v>0</v>
      </c>
      <c r="J278" s="84" t="b">
        <v>0</v>
      </c>
      <c r="K278" s="84" t="b">
        <v>0</v>
      </c>
      <c r="L278" s="84" t="b">
        <v>0</v>
      </c>
    </row>
    <row r="279" spans="1:12" ht="15">
      <c r="A279" s="84" t="s">
        <v>1548</v>
      </c>
      <c r="B279" s="84" t="s">
        <v>1549</v>
      </c>
      <c r="C279" s="84">
        <v>2</v>
      </c>
      <c r="D279" s="122">
        <v>0.0130472133990832</v>
      </c>
      <c r="E279" s="122">
        <v>1.4471580313422192</v>
      </c>
      <c r="F279" s="84" t="s">
        <v>1419</v>
      </c>
      <c r="G279" s="84" t="b">
        <v>0</v>
      </c>
      <c r="H279" s="84" t="b">
        <v>0</v>
      </c>
      <c r="I279" s="84" t="b">
        <v>0</v>
      </c>
      <c r="J279" s="84" t="b">
        <v>0</v>
      </c>
      <c r="K279" s="84" t="b">
        <v>0</v>
      </c>
      <c r="L279" s="84" t="b">
        <v>0</v>
      </c>
    </row>
    <row r="280" spans="1:12" ht="15">
      <c r="A280" s="84" t="s">
        <v>1549</v>
      </c>
      <c r="B280" s="84" t="s">
        <v>269</v>
      </c>
      <c r="C280" s="84">
        <v>2</v>
      </c>
      <c r="D280" s="122">
        <v>0.0130472133990832</v>
      </c>
      <c r="E280" s="122">
        <v>1.4471580313422192</v>
      </c>
      <c r="F280" s="84" t="s">
        <v>1419</v>
      </c>
      <c r="G280" s="84" t="b">
        <v>0</v>
      </c>
      <c r="H280" s="84" t="b">
        <v>0</v>
      </c>
      <c r="I280" s="84" t="b">
        <v>0</v>
      </c>
      <c r="J280" s="84" t="b">
        <v>0</v>
      </c>
      <c r="K280" s="84" t="b">
        <v>0</v>
      </c>
      <c r="L280" s="84" t="b">
        <v>0</v>
      </c>
    </row>
    <row r="281" spans="1:12" ht="15">
      <c r="A281" s="84" t="s">
        <v>269</v>
      </c>
      <c r="B281" s="84" t="s">
        <v>268</v>
      </c>
      <c r="C281" s="84">
        <v>2</v>
      </c>
      <c r="D281" s="122">
        <v>0.0130472133990832</v>
      </c>
      <c r="E281" s="122">
        <v>1.4471580313422192</v>
      </c>
      <c r="F281" s="84" t="s">
        <v>1419</v>
      </c>
      <c r="G281" s="84" t="b">
        <v>0</v>
      </c>
      <c r="H281" s="84" t="b">
        <v>0</v>
      </c>
      <c r="I281" s="84" t="b">
        <v>0</v>
      </c>
      <c r="J281" s="84" t="b">
        <v>0</v>
      </c>
      <c r="K281" s="84" t="b">
        <v>0</v>
      </c>
      <c r="L281" s="84" t="b">
        <v>0</v>
      </c>
    </row>
    <row r="282" spans="1:12" ht="15">
      <c r="A282" s="84" t="s">
        <v>268</v>
      </c>
      <c r="B282" s="84" t="s">
        <v>267</v>
      </c>
      <c r="C282" s="84">
        <v>2</v>
      </c>
      <c r="D282" s="122">
        <v>0.0130472133990832</v>
      </c>
      <c r="E282" s="122">
        <v>1.4471580313422192</v>
      </c>
      <c r="F282" s="84" t="s">
        <v>1419</v>
      </c>
      <c r="G282" s="84" t="b">
        <v>0</v>
      </c>
      <c r="H282" s="84" t="b">
        <v>0</v>
      </c>
      <c r="I282" s="84" t="b">
        <v>0</v>
      </c>
      <c r="J282" s="84" t="b">
        <v>0</v>
      </c>
      <c r="K282" s="84" t="b">
        <v>0</v>
      </c>
      <c r="L282" s="84" t="b">
        <v>0</v>
      </c>
    </row>
    <row r="283" spans="1:12" ht="15">
      <c r="A283" s="84" t="s">
        <v>267</v>
      </c>
      <c r="B283" s="84" t="s">
        <v>266</v>
      </c>
      <c r="C283" s="84">
        <v>2</v>
      </c>
      <c r="D283" s="122">
        <v>0.0130472133990832</v>
      </c>
      <c r="E283" s="122">
        <v>1.146128035678238</v>
      </c>
      <c r="F283" s="84" t="s">
        <v>1419</v>
      </c>
      <c r="G283" s="84" t="b">
        <v>0</v>
      </c>
      <c r="H283" s="84" t="b">
        <v>0</v>
      </c>
      <c r="I283" s="84" t="b">
        <v>0</v>
      </c>
      <c r="J283" s="84" t="b">
        <v>0</v>
      </c>
      <c r="K283" s="84" t="b">
        <v>0</v>
      </c>
      <c r="L283" s="84" t="b">
        <v>0</v>
      </c>
    </row>
    <row r="284" spans="1:12" ht="15">
      <c r="A284" s="84" t="s">
        <v>266</v>
      </c>
      <c r="B284" s="84" t="s">
        <v>265</v>
      </c>
      <c r="C284" s="84">
        <v>2</v>
      </c>
      <c r="D284" s="122">
        <v>0.0130472133990832</v>
      </c>
      <c r="E284" s="122">
        <v>1.146128035678238</v>
      </c>
      <c r="F284" s="84" t="s">
        <v>1419</v>
      </c>
      <c r="G284" s="84" t="b">
        <v>0</v>
      </c>
      <c r="H284" s="84" t="b">
        <v>0</v>
      </c>
      <c r="I284" s="84" t="b">
        <v>0</v>
      </c>
      <c r="J284" s="84" t="b">
        <v>0</v>
      </c>
      <c r="K284" s="84" t="b">
        <v>0</v>
      </c>
      <c r="L284" s="84" t="b">
        <v>0</v>
      </c>
    </row>
    <row r="285" spans="1:12" ht="15">
      <c r="A285" s="84" t="s">
        <v>266</v>
      </c>
      <c r="B285" s="84" t="s">
        <v>279</v>
      </c>
      <c r="C285" s="84">
        <v>2</v>
      </c>
      <c r="D285" s="122">
        <v>0.0130472133990832</v>
      </c>
      <c r="E285" s="122">
        <v>0.9700367766225568</v>
      </c>
      <c r="F285" s="84" t="s">
        <v>1419</v>
      </c>
      <c r="G285" s="84" t="b">
        <v>0</v>
      </c>
      <c r="H285" s="84" t="b">
        <v>0</v>
      </c>
      <c r="I285" s="84" t="b">
        <v>0</v>
      </c>
      <c r="J285" s="84" t="b">
        <v>0</v>
      </c>
      <c r="K285" s="84" t="b">
        <v>0</v>
      </c>
      <c r="L285" s="84" t="b">
        <v>0</v>
      </c>
    </row>
    <row r="286" spans="1:12" ht="15">
      <c r="A286" s="84" t="s">
        <v>1555</v>
      </c>
      <c r="B286" s="84" t="s">
        <v>1551</v>
      </c>
      <c r="C286" s="84">
        <v>3</v>
      </c>
      <c r="D286" s="122">
        <v>0.009607340287148335</v>
      </c>
      <c r="E286" s="122">
        <v>1.24551266781415</v>
      </c>
      <c r="F286" s="84" t="s">
        <v>1420</v>
      </c>
      <c r="G286" s="84" t="b">
        <v>0</v>
      </c>
      <c r="H286" s="84" t="b">
        <v>0</v>
      </c>
      <c r="I286" s="84" t="b">
        <v>0</v>
      </c>
      <c r="J286" s="84" t="b">
        <v>0</v>
      </c>
      <c r="K286" s="84" t="b">
        <v>0</v>
      </c>
      <c r="L286" s="84" t="b">
        <v>0</v>
      </c>
    </row>
    <row r="287" spans="1:12" ht="15">
      <c r="A287" s="84" t="s">
        <v>1519</v>
      </c>
      <c r="B287" s="84" t="s">
        <v>1516</v>
      </c>
      <c r="C287" s="84">
        <v>2</v>
      </c>
      <c r="D287" s="122">
        <v>0.016556409582630716</v>
      </c>
      <c r="E287" s="122">
        <v>1.291270158374825</v>
      </c>
      <c r="F287" s="84" t="s">
        <v>1420</v>
      </c>
      <c r="G287" s="84" t="b">
        <v>0</v>
      </c>
      <c r="H287" s="84" t="b">
        <v>0</v>
      </c>
      <c r="I287" s="84" t="b">
        <v>0</v>
      </c>
      <c r="J287" s="84" t="b">
        <v>0</v>
      </c>
      <c r="K287" s="84" t="b">
        <v>0</v>
      </c>
      <c r="L287" s="84" t="b">
        <v>0</v>
      </c>
    </row>
    <row r="288" spans="1:12" ht="15">
      <c r="A288" s="84" t="s">
        <v>259</v>
      </c>
      <c r="B288" s="84" t="s">
        <v>450</v>
      </c>
      <c r="C288" s="84">
        <v>2</v>
      </c>
      <c r="D288" s="122">
        <v>0.010151516057865158</v>
      </c>
      <c r="E288" s="122">
        <v>1.166331421766525</v>
      </c>
      <c r="F288" s="84" t="s">
        <v>1420</v>
      </c>
      <c r="G288" s="84" t="b">
        <v>0</v>
      </c>
      <c r="H288" s="84" t="b">
        <v>0</v>
      </c>
      <c r="I288" s="84" t="b">
        <v>0</v>
      </c>
      <c r="J288" s="84" t="b">
        <v>0</v>
      </c>
      <c r="K288" s="84" t="b">
        <v>0</v>
      </c>
      <c r="L288" s="84" t="b">
        <v>0</v>
      </c>
    </row>
    <row r="289" spans="1:12" ht="15">
      <c r="A289" s="84" t="s">
        <v>1583</v>
      </c>
      <c r="B289" s="84" t="s">
        <v>1552</v>
      </c>
      <c r="C289" s="84">
        <v>2</v>
      </c>
      <c r="D289" s="122">
        <v>0.010151516057865158</v>
      </c>
      <c r="E289" s="122">
        <v>1.3424226808222062</v>
      </c>
      <c r="F289" s="84" t="s">
        <v>1420</v>
      </c>
      <c r="G289" s="84" t="b">
        <v>0</v>
      </c>
      <c r="H289" s="84" t="b">
        <v>0</v>
      </c>
      <c r="I289" s="84" t="b">
        <v>0</v>
      </c>
      <c r="J289" s="84" t="b">
        <v>1</v>
      </c>
      <c r="K289" s="84" t="b">
        <v>0</v>
      </c>
      <c r="L289" s="84" t="b">
        <v>0</v>
      </c>
    </row>
    <row r="290" spans="1:12" ht="15">
      <c r="A290" s="84" t="s">
        <v>1552</v>
      </c>
      <c r="B290" s="84" t="s">
        <v>1555</v>
      </c>
      <c r="C290" s="84">
        <v>2</v>
      </c>
      <c r="D290" s="122">
        <v>0.010151516057865158</v>
      </c>
      <c r="E290" s="122">
        <v>1.166331421766525</v>
      </c>
      <c r="F290" s="84" t="s">
        <v>1420</v>
      </c>
      <c r="G290" s="84" t="b">
        <v>1</v>
      </c>
      <c r="H290" s="84" t="b">
        <v>0</v>
      </c>
      <c r="I290" s="84" t="b">
        <v>0</v>
      </c>
      <c r="J290" s="84" t="b">
        <v>0</v>
      </c>
      <c r="K290" s="84" t="b">
        <v>0</v>
      </c>
      <c r="L290" s="84" t="b">
        <v>0</v>
      </c>
    </row>
    <row r="291" spans="1:12" ht="15">
      <c r="A291" s="84" t="s">
        <v>1551</v>
      </c>
      <c r="B291" s="84" t="s">
        <v>1556</v>
      </c>
      <c r="C291" s="84">
        <v>2</v>
      </c>
      <c r="D291" s="122">
        <v>0.010151516057865158</v>
      </c>
      <c r="E291" s="122">
        <v>1.0694214087584686</v>
      </c>
      <c r="F291" s="84" t="s">
        <v>1420</v>
      </c>
      <c r="G291" s="84" t="b">
        <v>0</v>
      </c>
      <c r="H291" s="84" t="b">
        <v>0</v>
      </c>
      <c r="I291" s="84" t="b">
        <v>0</v>
      </c>
      <c r="J291" s="84" t="b">
        <v>0</v>
      </c>
      <c r="K291" s="84" t="b">
        <v>0</v>
      </c>
      <c r="L291" s="84" t="b">
        <v>0</v>
      </c>
    </row>
    <row r="292" spans="1:12" ht="15">
      <c r="A292" s="84" t="s">
        <v>1556</v>
      </c>
      <c r="B292" s="84" t="s">
        <v>2002</v>
      </c>
      <c r="C292" s="84">
        <v>2</v>
      </c>
      <c r="D292" s="122">
        <v>0.010151516057865158</v>
      </c>
      <c r="E292" s="122">
        <v>1.4673614174305063</v>
      </c>
      <c r="F292" s="84" t="s">
        <v>1420</v>
      </c>
      <c r="G292" s="84" t="b">
        <v>0</v>
      </c>
      <c r="H292" s="84" t="b">
        <v>0</v>
      </c>
      <c r="I292" s="84" t="b">
        <v>0</v>
      </c>
      <c r="J292" s="84" t="b">
        <v>0</v>
      </c>
      <c r="K292" s="84" t="b">
        <v>0</v>
      </c>
      <c r="L292" s="84" t="b">
        <v>0</v>
      </c>
    </row>
    <row r="293" spans="1:12" ht="15">
      <c r="A293" s="84" t="s">
        <v>2002</v>
      </c>
      <c r="B293" s="84" t="s">
        <v>1553</v>
      </c>
      <c r="C293" s="84">
        <v>2</v>
      </c>
      <c r="D293" s="122">
        <v>0.010151516057865158</v>
      </c>
      <c r="E293" s="122">
        <v>1.4673614174305063</v>
      </c>
      <c r="F293" s="84" t="s">
        <v>1420</v>
      </c>
      <c r="G293" s="84" t="b">
        <v>0</v>
      </c>
      <c r="H293" s="84" t="b">
        <v>0</v>
      </c>
      <c r="I293" s="84" t="b">
        <v>0</v>
      </c>
      <c r="J293" s="84" t="b">
        <v>0</v>
      </c>
      <c r="K293" s="84" t="b">
        <v>0</v>
      </c>
      <c r="L293" s="84" t="b">
        <v>0</v>
      </c>
    </row>
    <row r="294" spans="1:12" ht="15">
      <c r="A294" s="84" t="s">
        <v>1553</v>
      </c>
      <c r="B294" s="84" t="s">
        <v>1551</v>
      </c>
      <c r="C294" s="84">
        <v>2</v>
      </c>
      <c r="D294" s="122">
        <v>0.010151516057865158</v>
      </c>
      <c r="E294" s="122">
        <v>1.0694214087584686</v>
      </c>
      <c r="F294" s="84" t="s">
        <v>1420</v>
      </c>
      <c r="G294" s="84" t="b">
        <v>0</v>
      </c>
      <c r="H294" s="84" t="b">
        <v>0</v>
      </c>
      <c r="I294" s="84" t="b">
        <v>0</v>
      </c>
      <c r="J294" s="84" t="b">
        <v>0</v>
      </c>
      <c r="K294" s="84" t="b">
        <v>0</v>
      </c>
      <c r="L294" s="84" t="b">
        <v>0</v>
      </c>
    </row>
    <row r="295" spans="1:12" ht="15">
      <c r="A295" s="84" t="s">
        <v>1551</v>
      </c>
      <c r="B295" s="84" t="s">
        <v>2003</v>
      </c>
      <c r="C295" s="84">
        <v>2</v>
      </c>
      <c r="D295" s="122">
        <v>0.010151516057865158</v>
      </c>
      <c r="E295" s="122">
        <v>1.24551266781415</v>
      </c>
      <c r="F295" s="84" t="s">
        <v>1420</v>
      </c>
      <c r="G295" s="84" t="b">
        <v>0</v>
      </c>
      <c r="H295" s="84" t="b">
        <v>0</v>
      </c>
      <c r="I295" s="84" t="b">
        <v>0</v>
      </c>
      <c r="J295" s="84" t="b">
        <v>0</v>
      </c>
      <c r="K295" s="84" t="b">
        <v>0</v>
      </c>
      <c r="L295" s="84" t="b">
        <v>0</v>
      </c>
    </row>
    <row r="296" spans="1:12" ht="15">
      <c r="A296" s="84" t="s">
        <v>2003</v>
      </c>
      <c r="B296" s="84" t="s">
        <v>1552</v>
      </c>
      <c r="C296" s="84">
        <v>2</v>
      </c>
      <c r="D296" s="122">
        <v>0.010151516057865158</v>
      </c>
      <c r="E296" s="122">
        <v>1.3424226808222062</v>
      </c>
      <c r="F296" s="84" t="s">
        <v>1420</v>
      </c>
      <c r="G296" s="84" t="b">
        <v>0</v>
      </c>
      <c r="H296" s="84" t="b">
        <v>0</v>
      </c>
      <c r="I296" s="84" t="b">
        <v>0</v>
      </c>
      <c r="J296" s="84" t="b">
        <v>1</v>
      </c>
      <c r="K296" s="84" t="b">
        <v>0</v>
      </c>
      <c r="L296" s="84" t="b">
        <v>0</v>
      </c>
    </row>
    <row r="297" spans="1:12" ht="15">
      <c r="A297" s="84" t="s">
        <v>1552</v>
      </c>
      <c r="B297" s="84" t="s">
        <v>2004</v>
      </c>
      <c r="C297" s="84">
        <v>2</v>
      </c>
      <c r="D297" s="122">
        <v>0.010151516057865158</v>
      </c>
      <c r="E297" s="122">
        <v>1.3424226808222062</v>
      </c>
      <c r="F297" s="84" t="s">
        <v>1420</v>
      </c>
      <c r="G297" s="84" t="b">
        <v>1</v>
      </c>
      <c r="H297" s="84" t="b">
        <v>0</v>
      </c>
      <c r="I297" s="84" t="b">
        <v>0</v>
      </c>
      <c r="J297" s="84" t="b">
        <v>0</v>
      </c>
      <c r="K297" s="84" t="b">
        <v>0</v>
      </c>
      <c r="L297" s="84" t="b">
        <v>0</v>
      </c>
    </row>
    <row r="298" spans="1:12" ht="15">
      <c r="A298" s="84" t="s">
        <v>1558</v>
      </c>
      <c r="B298" s="84" t="s">
        <v>1559</v>
      </c>
      <c r="C298" s="84">
        <v>2</v>
      </c>
      <c r="D298" s="122">
        <v>0</v>
      </c>
      <c r="E298" s="122">
        <v>0.8750612633917001</v>
      </c>
      <c r="F298" s="84" t="s">
        <v>1421</v>
      </c>
      <c r="G298" s="84" t="b">
        <v>0</v>
      </c>
      <c r="H298" s="84" t="b">
        <v>0</v>
      </c>
      <c r="I298" s="84" t="b">
        <v>0</v>
      </c>
      <c r="J298" s="84" t="b">
        <v>1</v>
      </c>
      <c r="K298" s="84" t="b">
        <v>0</v>
      </c>
      <c r="L298" s="84" t="b">
        <v>0</v>
      </c>
    </row>
    <row r="299" spans="1:12" ht="15">
      <c r="A299" s="84" t="s">
        <v>1559</v>
      </c>
      <c r="B299" s="84" t="s">
        <v>1539</v>
      </c>
      <c r="C299" s="84">
        <v>2</v>
      </c>
      <c r="D299" s="122">
        <v>0</v>
      </c>
      <c r="E299" s="122">
        <v>0.8750612633917001</v>
      </c>
      <c r="F299" s="84" t="s">
        <v>1421</v>
      </c>
      <c r="G299" s="84" t="b">
        <v>1</v>
      </c>
      <c r="H299" s="84" t="b">
        <v>0</v>
      </c>
      <c r="I299" s="84" t="b">
        <v>0</v>
      </c>
      <c r="J299" s="84" t="b">
        <v>0</v>
      </c>
      <c r="K299" s="84" t="b">
        <v>0</v>
      </c>
      <c r="L299" s="84" t="b">
        <v>0</v>
      </c>
    </row>
    <row r="300" spans="1:12" ht="15">
      <c r="A300" s="84" t="s">
        <v>1539</v>
      </c>
      <c r="B300" s="84" t="s">
        <v>1560</v>
      </c>
      <c r="C300" s="84">
        <v>2</v>
      </c>
      <c r="D300" s="122">
        <v>0</v>
      </c>
      <c r="E300" s="122">
        <v>0.8750612633917001</v>
      </c>
      <c r="F300" s="84" t="s">
        <v>1421</v>
      </c>
      <c r="G300" s="84" t="b">
        <v>0</v>
      </c>
      <c r="H300" s="84" t="b">
        <v>0</v>
      </c>
      <c r="I300" s="84" t="b">
        <v>0</v>
      </c>
      <c r="J300" s="84" t="b">
        <v>1</v>
      </c>
      <c r="K300" s="84" t="b">
        <v>0</v>
      </c>
      <c r="L300" s="84" t="b">
        <v>0</v>
      </c>
    </row>
    <row r="301" spans="1:12" ht="15">
      <c r="A301" s="84" t="s">
        <v>1560</v>
      </c>
      <c r="B301" s="84" t="s">
        <v>1546</v>
      </c>
      <c r="C301" s="84">
        <v>2</v>
      </c>
      <c r="D301" s="122">
        <v>0</v>
      </c>
      <c r="E301" s="122">
        <v>0.8750612633917001</v>
      </c>
      <c r="F301" s="84" t="s">
        <v>1421</v>
      </c>
      <c r="G301" s="84" t="b">
        <v>1</v>
      </c>
      <c r="H301" s="84" t="b">
        <v>0</v>
      </c>
      <c r="I301" s="84" t="b">
        <v>0</v>
      </c>
      <c r="J301" s="84" t="b">
        <v>0</v>
      </c>
      <c r="K301" s="84" t="b">
        <v>0</v>
      </c>
      <c r="L301" s="84" t="b">
        <v>0</v>
      </c>
    </row>
    <row r="302" spans="1:12" ht="15">
      <c r="A302" s="84" t="s">
        <v>1546</v>
      </c>
      <c r="B302" s="84" t="s">
        <v>259</v>
      </c>
      <c r="C302" s="84">
        <v>2</v>
      </c>
      <c r="D302" s="122">
        <v>0</v>
      </c>
      <c r="E302" s="122">
        <v>0.8750612633917001</v>
      </c>
      <c r="F302" s="84" t="s">
        <v>1421</v>
      </c>
      <c r="G302" s="84" t="b">
        <v>0</v>
      </c>
      <c r="H302" s="84" t="b">
        <v>0</v>
      </c>
      <c r="I302" s="84" t="b">
        <v>0</v>
      </c>
      <c r="J302" s="84" t="b">
        <v>0</v>
      </c>
      <c r="K302" s="84" t="b">
        <v>0</v>
      </c>
      <c r="L302" s="84" t="b">
        <v>0</v>
      </c>
    </row>
    <row r="303" spans="1:12" ht="15">
      <c r="A303" s="84" t="s">
        <v>259</v>
      </c>
      <c r="B303" s="84" t="s">
        <v>276</v>
      </c>
      <c r="C303" s="84">
        <v>2</v>
      </c>
      <c r="D303" s="122">
        <v>0</v>
      </c>
      <c r="E303" s="122">
        <v>0.8750612633917001</v>
      </c>
      <c r="F303" s="84" t="s">
        <v>1421</v>
      </c>
      <c r="G303" s="84" t="b">
        <v>0</v>
      </c>
      <c r="H303" s="84" t="b">
        <v>0</v>
      </c>
      <c r="I303" s="84" t="b">
        <v>0</v>
      </c>
      <c r="J303" s="84" t="b">
        <v>0</v>
      </c>
      <c r="K303" s="84" t="b">
        <v>0</v>
      </c>
      <c r="L303" s="84" t="b">
        <v>0</v>
      </c>
    </row>
    <row r="304" spans="1:12" ht="15">
      <c r="A304" s="84" t="s">
        <v>276</v>
      </c>
      <c r="B304" s="84" t="s">
        <v>275</v>
      </c>
      <c r="C304" s="84">
        <v>2</v>
      </c>
      <c r="D304" s="122">
        <v>0</v>
      </c>
      <c r="E304" s="122">
        <v>0.8750612633917001</v>
      </c>
      <c r="F304" s="84" t="s">
        <v>1421</v>
      </c>
      <c r="G304" s="84" t="b">
        <v>0</v>
      </c>
      <c r="H304" s="84" t="b">
        <v>0</v>
      </c>
      <c r="I304" s="84" t="b">
        <v>0</v>
      </c>
      <c r="J304" s="84" t="b">
        <v>0</v>
      </c>
      <c r="K304" s="84" t="b">
        <v>0</v>
      </c>
      <c r="L304" s="84" t="b">
        <v>0</v>
      </c>
    </row>
    <row r="305" spans="1:12" ht="15">
      <c r="A305" s="84" t="s">
        <v>1562</v>
      </c>
      <c r="B305" s="84" t="s">
        <v>1563</v>
      </c>
      <c r="C305" s="84">
        <v>2</v>
      </c>
      <c r="D305" s="122">
        <v>0</v>
      </c>
      <c r="E305" s="122">
        <v>1.146128035678238</v>
      </c>
      <c r="F305" s="84" t="s">
        <v>1422</v>
      </c>
      <c r="G305" s="84" t="b">
        <v>0</v>
      </c>
      <c r="H305" s="84" t="b">
        <v>0</v>
      </c>
      <c r="I305" s="84" t="b">
        <v>0</v>
      </c>
      <c r="J305" s="84" t="b">
        <v>0</v>
      </c>
      <c r="K305" s="84" t="b">
        <v>0</v>
      </c>
      <c r="L305" s="84" t="b">
        <v>0</v>
      </c>
    </row>
    <row r="306" spans="1:12" ht="15">
      <c r="A306" s="84" t="s">
        <v>1563</v>
      </c>
      <c r="B306" s="84" t="s">
        <v>1564</v>
      </c>
      <c r="C306" s="84">
        <v>2</v>
      </c>
      <c r="D306" s="122">
        <v>0</v>
      </c>
      <c r="E306" s="122">
        <v>1.146128035678238</v>
      </c>
      <c r="F306" s="84" t="s">
        <v>1422</v>
      </c>
      <c r="G306" s="84" t="b">
        <v>0</v>
      </c>
      <c r="H306" s="84" t="b">
        <v>0</v>
      </c>
      <c r="I306" s="84" t="b">
        <v>0</v>
      </c>
      <c r="J306" s="84" t="b">
        <v>1</v>
      </c>
      <c r="K306" s="84" t="b">
        <v>0</v>
      </c>
      <c r="L306" s="84" t="b">
        <v>0</v>
      </c>
    </row>
    <row r="307" spans="1:12" ht="15">
      <c r="A307" s="84" t="s">
        <v>1564</v>
      </c>
      <c r="B307" s="84" t="s">
        <v>1565</v>
      </c>
      <c r="C307" s="84">
        <v>2</v>
      </c>
      <c r="D307" s="122">
        <v>0</v>
      </c>
      <c r="E307" s="122">
        <v>1.146128035678238</v>
      </c>
      <c r="F307" s="84" t="s">
        <v>1422</v>
      </c>
      <c r="G307" s="84" t="b">
        <v>1</v>
      </c>
      <c r="H307" s="84" t="b">
        <v>0</v>
      </c>
      <c r="I307" s="84" t="b">
        <v>0</v>
      </c>
      <c r="J307" s="84" t="b">
        <v>0</v>
      </c>
      <c r="K307" s="84" t="b">
        <v>0</v>
      </c>
      <c r="L307" s="84" t="b">
        <v>0</v>
      </c>
    </row>
    <row r="308" spans="1:12" ht="15">
      <c r="A308" s="84" t="s">
        <v>1565</v>
      </c>
      <c r="B308" s="84" t="s">
        <v>259</v>
      </c>
      <c r="C308" s="84">
        <v>2</v>
      </c>
      <c r="D308" s="122">
        <v>0</v>
      </c>
      <c r="E308" s="122">
        <v>1.146128035678238</v>
      </c>
      <c r="F308" s="84" t="s">
        <v>1422</v>
      </c>
      <c r="G308" s="84" t="b">
        <v>0</v>
      </c>
      <c r="H308" s="84" t="b">
        <v>0</v>
      </c>
      <c r="I308" s="84" t="b">
        <v>0</v>
      </c>
      <c r="J308" s="84" t="b">
        <v>0</v>
      </c>
      <c r="K308" s="84" t="b">
        <v>0</v>
      </c>
      <c r="L308" s="84" t="b">
        <v>0</v>
      </c>
    </row>
    <row r="309" spans="1:12" ht="15">
      <c r="A309" s="84" t="s">
        <v>259</v>
      </c>
      <c r="B309" s="84" t="s">
        <v>1566</v>
      </c>
      <c r="C309" s="84">
        <v>2</v>
      </c>
      <c r="D309" s="122">
        <v>0</v>
      </c>
      <c r="E309" s="122">
        <v>1.146128035678238</v>
      </c>
      <c r="F309" s="84" t="s">
        <v>1422</v>
      </c>
      <c r="G309" s="84" t="b">
        <v>0</v>
      </c>
      <c r="H309" s="84" t="b">
        <v>0</v>
      </c>
      <c r="I309" s="84" t="b">
        <v>0</v>
      </c>
      <c r="J309" s="84" t="b">
        <v>0</v>
      </c>
      <c r="K309" s="84" t="b">
        <v>0</v>
      </c>
      <c r="L309" s="84" t="b">
        <v>0</v>
      </c>
    </row>
    <row r="310" spans="1:12" ht="15">
      <c r="A310" s="84" t="s">
        <v>1566</v>
      </c>
      <c r="B310" s="84" t="s">
        <v>1537</v>
      </c>
      <c r="C310" s="84">
        <v>2</v>
      </c>
      <c r="D310" s="122">
        <v>0</v>
      </c>
      <c r="E310" s="122">
        <v>1.146128035678238</v>
      </c>
      <c r="F310" s="84" t="s">
        <v>1422</v>
      </c>
      <c r="G310" s="84" t="b">
        <v>0</v>
      </c>
      <c r="H310" s="84" t="b">
        <v>0</v>
      </c>
      <c r="I310" s="84" t="b">
        <v>0</v>
      </c>
      <c r="J310" s="84" t="b">
        <v>1</v>
      </c>
      <c r="K310" s="84" t="b">
        <v>0</v>
      </c>
      <c r="L310" s="84" t="b">
        <v>0</v>
      </c>
    </row>
    <row r="311" spans="1:12" ht="15">
      <c r="A311" s="84" t="s">
        <v>1537</v>
      </c>
      <c r="B311" s="84" t="s">
        <v>1567</v>
      </c>
      <c r="C311" s="84">
        <v>2</v>
      </c>
      <c r="D311" s="122">
        <v>0</v>
      </c>
      <c r="E311" s="122">
        <v>1.146128035678238</v>
      </c>
      <c r="F311" s="84" t="s">
        <v>1422</v>
      </c>
      <c r="G311" s="84" t="b">
        <v>1</v>
      </c>
      <c r="H311" s="84" t="b">
        <v>0</v>
      </c>
      <c r="I311" s="84" t="b">
        <v>0</v>
      </c>
      <c r="J311" s="84" t="b">
        <v>0</v>
      </c>
      <c r="K311" s="84" t="b">
        <v>0</v>
      </c>
      <c r="L311" s="84" t="b">
        <v>0</v>
      </c>
    </row>
    <row r="312" spans="1:12" ht="15">
      <c r="A312" s="84" t="s">
        <v>1567</v>
      </c>
      <c r="B312" s="84" t="s">
        <v>284</v>
      </c>
      <c r="C312" s="84">
        <v>2</v>
      </c>
      <c r="D312" s="122">
        <v>0</v>
      </c>
      <c r="E312" s="122">
        <v>1.146128035678238</v>
      </c>
      <c r="F312" s="84" t="s">
        <v>1422</v>
      </c>
      <c r="G312" s="84" t="b">
        <v>0</v>
      </c>
      <c r="H312" s="84" t="b">
        <v>0</v>
      </c>
      <c r="I312" s="84" t="b">
        <v>0</v>
      </c>
      <c r="J312" s="84" t="b">
        <v>0</v>
      </c>
      <c r="K312" s="84" t="b">
        <v>0</v>
      </c>
      <c r="L312" s="84" t="b">
        <v>0</v>
      </c>
    </row>
    <row r="313" spans="1:12" ht="15">
      <c r="A313" s="84" t="s">
        <v>284</v>
      </c>
      <c r="B313" s="84" t="s">
        <v>1568</v>
      </c>
      <c r="C313" s="84">
        <v>2</v>
      </c>
      <c r="D313" s="122">
        <v>0</v>
      </c>
      <c r="E313" s="122">
        <v>1.146128035678238</v>
      </c>
      <c r="F313" s="84" t="s">
        <v>1422</v>
      </c>
      <c r="G313" s="84" t="b">
        <v>0</v>
      </c>
      <c r="H313" s="84" t="b">
        <v>0</v>
      </c>
      <c r="I313" s="84" t="b">
        <v>0</v>
      </c>
      <c r="J313" s="84" t="b">
        <v>0</v>
      </c>
      <c r="K313" s="84" t="b">
        <v>0</v>
      </c>
      <c r="L313" s="84" t="b">
        <v>0</v>
      </c>
    </row>
    <row r="314" spans="1:12" ht="15">
      <c r="A314" s="84" t="s">
        <v>1568</v>
      </c>
      <c r="B314" s="84" t="s">
        <v>1968</v>
      </c>
      <c r="C314" s="84">
        <v>2</v>
      </c>
      <c r="D314" s="122">
        <v>0</v>
      </c>
      <c r="E314" s="122">
        <v>1.146128035678238</v>
      </c>
      <c r="F314" s="84" t="s">
        <v>1422</v>
      </c>
      <c r="G314" s="84" t="b">
        <v>0</v>
      </c>
      <c r="H314" s="84" t="b">
        <v>0</v>
      </c>
      <c r="I314" s="84" t="b">
        <v>0</v>
      </c>
      <c r="J314" s="84" t="b">
        <v>0</v>
      </c>
      <c r="K314" s="84" t="b">
        <v>0</v>
      </c>
      <c r="L314" s="84" t="b">
        <v>0</v>
      </c>
    </row>
    <row r="315" spans="1:12" ht="15">
      <c r="A315" s="84" t="s">
        <v>1968</v>
      </c>
      <c r="B315" s="84" t="s">
        <v>1933</v>
      </c>
      <c r="C315" s="84">
        <v>2</v>
      </c>
      <c r="D315" s="122">
        <v>0</v>
      </c>
      <c r="E315" s="122">
        <v>1.146128035678238</v>
      </c>
      <c r="F315" s="84" t="s">
        <v>1422</v>
      </c>
      <c r="G315" s="84" t="b">
        <v>0</v>
      </c>
      <c r="H315" s="84" t="b">
        <v>0</v>
      </c>
      <c r="I315" s="84" t="b">
        <v>0</v>
      </c>
      <c r="J315" s="84" t="b">
        <v>0</v>
      </c>
      <c r="K315" s="84" t="b">
        <v>0</v>
      </c>
      <c r="L315" s="84" t="b">
        <v>0</v>
      </c>
    </row>
    <row r="316" spans="1:12" ht="15">
      <c r="A316" s="84" t="s">
        <v>1571</v>
      </c>
      <c r="B316" s="84" t="s">
        <v>1572</v>
      </c>
      <c r="C316" s="84">
        <v>3</v>
      </c>
      <c r="D316" s="122">
        <v>0</v>
      </c>
      <c r="E316" s="122">
        <v>1.0543576623225925</v>
      </c>
      <c r="F316" s="84" t="s">
        <v>1424</v>
      </c>
      <c r="G316" s="84" t="b">
        <v>0</v>
      </c>
      <c r="H316" s="84" t="b">
        <v>0</v>
      </c>
      <c r="I316" s="84" t="b">
        <v>0</v>
      </c>
      <c r="J316" s="84" t="b">
        <v>0</v>
      </c>
      <c r="K316" s="84" t="b">
        <v>0</v>
      </c>
      <c r="L316" s="84" t="b">
        <v>0</v>
      </c>
    </row>
    <row r="317" spans="1:12" ht="15">
      <c r="A317" s="84" t="s">
        <v>1572</v>
      </c>
      <c r="B317" s="84" t="s">
        <v>1573</v>
      </c>
      <c r="C317" s="84">
        <v>3</v>
      </c>
      <c r="D317" s="122">
        <v>0</v>
      </c>
      <c r="E317" s="122">
        <v>1.0543576623225925</v>
      </c>
      <c r="F317" s="84" t="s">
        <v>1424</v>
      </c>
      <c r="G317" s="84" t="b">
        <v>0</v>
      </c>
      <c r="H317" s="84" t="b">
        <v>0</v>
      </c>
      <c r="I317" s="84" t="b">
        <v>0</v>
      </c>
      <c r="J317" s="84" t="b">
        <v>0</v>
      </c>
      <c r="K317" s="84" t="b">
        <v>0</v>
      </c>
      <c r="L317" s="84" t="b">
        <v>0</v>
      </c>
    </row>
    <row r="318" spans="1:12" ht="15">
      <c r="A318" s="84" t="s">
        <v>1573</v>
      </c>
      <c r="B318" s="84" t="s">
        <v>1574</v>
      </c>
      <c r="C318" s="84">
        <v>3</v>
      </c>
      <c r="D318" s="122">
        <v>0</v>
      </c>
      <c r="E318" s="122">
        <v>1.0543576623225925</v>
      </c>
      <c r="F318" s="84" t="s">
        <v>1424</v>
      </c>
      <c r="G318" s="84" t="b">
        <v>0</v>
      </c>
      <c r="H318" s="84" t="b">
        <v>0</v>
      </c>
      <c r="I318" s="84" t="b">
        <v>0</v>
      </c>
      <c r="J318" s="84" t="b">
        <v>0</v>
      </c>
      <c r="K318" s="84" t="b">
        <v>0</v>
      </c>
      <c r="L318" s="84" t="b">
        <v>0</v>
      </c>
    </row>
    <row r="319" spans="1:12" ht="15">
      <c r="A319" s="84" t="s">
        <v>1574</v>
      </c>
      <c r="B319" s="84" t="s">
        <v>1575</v>
      </c>
      <c r="C319" s="84">
        <v>3</v>
      </c>
      <c r="D319" s="122">
        <v>0</v>
      </c>
      <c r="E319" s="122">
        <v>1.0543576623225925</v>
      </c>
      <c r="F319" s="84" t="s">
        <v>1424</v>
      </c>
      <c r="G319" s="84" t="b">
        <v>0</v>
      </c>
      <c r="H319" s="84" t="b">
        <v>0</v>
      </c>
      <c r="I319" s="84" t="b">
        <v>0</v>
      </c>
      <c r="J319" s="84" t="b">
        <v>0</v>
      </c>
      <c r="K319" s="84" t="b">
        <v>0</v>
      </c>
      <c r="L319" s="84" t="b">
        <v>0</v>
      </c>
    </row>
    <row r="320" spans="1:12" ht="15">
      <c r="A320" s="84" t="s">
        <v>1575</v>
      </c>
      <c r="B320" s="84" t="s">
        <v>1576</v>
      </c>
      <c r="C320" s="84">
        <v>3</v>
      </c>
      <c r="D320" s="122">
        <v>0</v>
      </c>
      <c r="E320" s="122">
        <v>1.0543576623225925</v>
      </c>
      <c r="F320" s="84" t="s">
        <v>1424</v>
      </c>
      <c r="G320" s="84" t="b">
        <v>0</v>
      </c>
      <c r="H320" s="84" t="b">
        <v>0</v>
      </c>
      <c r="I320" s="84" t="b">
        <v>0</v>
      </c>
      <c r="J320" s="84" t="b">
        <v>0</v>
      </c>
      <c r="K320" s="84" t="b">
        <v>0</v>
      </c>
      <c r="L320" s="84" t="b">
        <v>0</v>
      </c>
    </row>
    <row r="321" spans="1:12" ht="15">
      <c r="A321" s="84" t="s">
        <v>1576</v>
      </c>
      <c r="B321" s="84" t="s">
        <v>1577</v>
      </c>
      <c r="C321" s="84">
        <v>3</v>
      </c>
      <c r="D321" s="122">
        <v>0</v>
      </c>
      <c r="E321" s="122">
        <v>1.0543576623225925</v>
      </c>
      <c r="F321" s="84" t="s">
        <v>1424</v>
      </c>
      <c r="G321" s="84" t="b">
        <v>0</v>
      </c>
      <c r="H321" s="84" t="b">
        <v>0</v>
      </c>
      <c r="I321" s="84" t="b">
        <v>0</v>
      </c>
      <c r="J321" s="84" t="b">
        <v>0</v>
      </c>
      <c r="K321" s="84" t="b">
        <v>0</v>
      </c>
      <c r="L321" s="84" t="b">
        <v>0</v>
      </c>
    </row>
    <row r="322" spans="1:12" ht="15">
      <c r="A322" s="84" t="s">
        <v>1577</v>
      </c>
      <c r="B322" s="84" t="s">
        <v>1578</v>
      </c>
      <c r="C322" s="84">
        <v>3</v>
      </c>
      <c r="D322" s="122">
        <v>0</v>
      </c>
      <c r="E322" s="122">
        <v>1.0543576623225925</v>
      </c>
      <c r="F322" s="84" t="s">
        <v>1424</v>
      </c>
      <c r="G322" s="84" t="b">
        <v>0</v>
      </c>
      <c r="H322" s="84" t="b">
        <v>0</v>
      </c>
      <c r="I322" s="84" t="b">
        <v>0</v>
      </c>
      <c r="J322" s="84" t="b">
        <v>0</v>
      </c>
      <c r="K322" s="84" t="b">
        <v>0</v>
      </c>
      <c r="L322" s="84" t="b">
        <v>0</v>
      </c>
    </row>
    <row r="323" spans="1:12" ht="15">
      <c r="A323" s="84" t="s">
        <v>1578</v>
      </c>
      <c r="B323" s="84" t="s">
        <v>1579</v>
      </c>
      <c r="C323" s="84">
        <v>3</v>
      </c>
      <c r="D323" s="122">
        <v>0</v>
      </c>
      <c r="E323" s="122">
        <v>1.0543576623225925</v>
      </c>
      <c r="F323" s="84" t="s">
        <v>1424</v>
      </c>
      <c r="G323" s="84" t="b">
        <v>0</v>
      </c>
      <c r="H323" s="84" t="b">
        <v>0</v>
      </c>
      <c r="I323" s="84" t="b">
        <v>0</v>
      </c>
      <c r="J323" s="84" t="b">
        <v>0</v>
      </c>
      <c r="K323" s="84" t="b">
        <v>0</v>
      </c>
      <c r="L323" s="84" t="b">
        <v>0</v>
      </c>
    </row>
    <row r="324" spans="1:12" ht="15">
      <c r="A324" s="84" t="s">
        <v>1579</v>
      </c>
      <c r="B324" s="84" t="s">
        <v>1580</v>
      </c>
      <c r="C324" s="84">
        <v>3</v>
      </c>
      <c r="D324" s="122">
        <v>0</v>
      </c>
      <c r="E324" s="122">
        <v>1.0543576623225925</v>
      </c>
      <c r="F324" s="84" t="s">
        <v>1424</v>
      </c>
      <c r="G324" s="84" t="b">
        <v>0</v>
      </c>
      <c r="H324" s="84" t="b">
        <v>0</v>
      </c>
      <c r="I324" s="84" t="b">
        <v>0</v>
      </c>
      <c r="J324" s="84" t="b">
        <v>0</v>
      </c>
      <c r="K324" s="84" t="b">
        <v>0</v>
      </c>
      <c r="L324" s="84" t="b">
        <v>0</v>
      </c>
    </row>
    <row r="325" spans="1:12" ht="15">
      <c r="A325" s="84" t="s">
        <v>1580</v>
      </c>
      <c r="B325" s="84" t="s">
        <v>446</v>
      </c>
      <c r="C325" s="84">
        <v>3</v>
      </c>
      <c r="D325" s="122">
        <v>0</v>
      </c>
      <c r="E325" s="122">
        <v>1.0543576623225925</v>
      </c>
      <c r="F325" s="84" t="s">
        <v>1424</v>
      </c>
      <c r="G325" s="84" t="b">
        <v>0</v>
      </c>
      <c r="H325" s="84" t="b">
        <v>0</v>
      </c>
      <c r="I325" s="84" t="b">
        <v>0</v>
      </c>
      <c r="J325" s="84" t="b">
        <v>0</v>
      </c>
      <c r="K325" s="84" t="b">
        <v>0</v>
      </c>
      <c r="L325" s="84" t="b">
        <v>0</v>
      </c>
    </row>
    <row r="326" spans="1:12" ht="15">
      <c r="A326" s="84" t="s">
        <v>248</v>
      </c>
      <c r="B326" s="84" t="s">
        <v>1571</v>
      </c>
      <c r="C326" s="84">
        <v>2</v>
      </c>
      <c r="D326" s="122">
        <v>0.009518446435442229</v>
      </c>
      <c r="E326" s="122">
        <v>0.9294189257142927</v>
      </c>
      <c r="F326" s="84" t="s">
        <v>1424</v>
      </c>
      <c r="G326" s="84" t="b">
        <v>0</v>
      </c>
      <c r="H326" s="84" t="b">
        <v>0</v>
      </c>
      <c r="I326" s="84" t="b">
        <v>0</v>
      </c>
      <c r="J326" s="84" t="b">
        <v>0</v>
      </c>
      <c r="K326" s="84" t="b">
        <v>0</v>
      </c>
      <c r="L326" s="84" t="b">
        <v>0</v>
      </c>
    </row>
    <row r="327" spans="1:12" ht="15">
      <c r="A327" s="84" t="s">
        <v>446</v>
      </c>
      <c r="B327" s="84" t="s">
        <v>1571</v>
      </c>
      <c r="C327" s="84">
        <v>2</v>
      </c>
      <c r="D327" s="122">
        <v>0.009518446435442229</v>
      </c>
      <c r="E327" s="122">
        <v>0.9294189257142927</v>
      </c>
      <c r="F327" s="84" t="s">
        <v>1424</v>
      </c>
      <c r="G327" s="84" t="b">
        <v>0</v>
      </c>
      <c r="H327" s="84" t="b">
        <v>0</v>
      </c>
      <c r="I327" s="84" t="b">
        <v>0</v>
      </c>
      <c r="J327" s="84" t="b">
        <v>0</v>
      </c>
      <c r="K327" s="84" t="b">
        <v>0</v>
      </c>
      <c r="L327" s="84" t="b">
        <v>0</v>
      </c>
    </row>
    <row r="328" spans="1:12" ht="15">
      <c r="A328" s="84" t="s">
        <v>444</v>
      </c>
      <c r="B328" s="84" t="s">
        <v>1582</v>
      </c>
      <c r="C328" s="84">
        <v>2</v>
      </c>
      <c r="D328" s="122">
        <v>0.013043796967087498</v>
      </c>
      <c r="E328" s="122">
        <v>1.0791812460476249</v>
      </c>
      <c r="F328" s="84" t="s">
        <v>1425</v>
      </c>
      <c r="G328" s="84" t="b">
        <v>0</v>
      </c>
      <c r="H328" s="84" t="b">
        <v>0</v>
      </c>
      <c r="I328" s="84" t="b">
        <v>0</v>
      </c>
      <c r="J328" s="84" t="b">
        <v>0</v>
      </c>
      <c r="K328" s="84" t="b">
        <v>0</v>
      </c>
      <c r="L328" s="84" t="b">
        <v>0</v>
      </c>
    </row>
    <row r="329" spans="1:12" ht="15">
      <c r="A329" s="84" t="s">
        <v>1582</v>
      </c>
      <c r="B329" s="84" t="s">
        <v>1583</v>
      </c>
      <c r="C329" s="84">
        <v>2</v>
      </c>
      <c r="D329" s="122">
        <v>0.013043796967087498</v>
      </c>
      <c r="E329" s="122">
        <v>1.0791812460476249</v>
      </c>
      <c r="F329" s="84" t="s">
        <v>1425</v>
      </c>
      <c r="G329" s="84" t="b">
        <v>0</v>
      </c>
      <c r="H329" s="84" t="b">
        <v>0</v>
      </c>
      <c r="I329" s="84" t="b">
        <v>0</v>
      </c>
      <c r="J329" s="84" t="b">
        <v>0</v>
      </c>
      <c r="K329" s="84" t="b">
        <v>0</v>
      </c>
      <c r="L329" s="84" t="b">
        <v>0</v>
      </c>
    </row>
    <row r="330" spans="1:12" ht="15">
      <c r="A330" s="84" t="s">
        <v>1583</v>
      </c>
      <c r="B330" s="84" t="s">
        <v>1584</v>
      </c>
      <c r="C330" s="84">
        <v>2</v>
      </c>
      <c r="D330" s="122">
        <v>0.013043796967087498</v>
      </c>
      <c r="E330" s="122">
        <v>1.0791812460476249</v>
      </c>
      <c r="F330" s="84" t="s">
        <v>1425</v>
      </c>
      <c r="G330" s="84" t="b">
        <v>0</v>
      </c>
      <c r="H330" s="84" t="b">
        <v>0</v>
      </c>
      <c r="I330" s="84" t="b">
        <v>0</v>
      </c>
      <c r="J330" s="84" t="b">
        <v>0</v>
      </c>
      <c r="K330" s="84" t="b">
        <v>0</v>
      </c>
      <c r="L330" s="84" t="b">
        <v>0</v>
      </c>
    </row>
    <row r="331" spans="1:12" ht="15">
      <c r="A331" s="84" t="s">
        <v>1584</v>
      </c>
      <c r="B331" s="84" t="s">
        <v>1585</v>
      </c>
      <c r="C331" s="84">
        <v>2</v>
      </c>
      <c r="D331" s="122">
        <v>0.013043796967087498</v>
      </c>
      <c r="E331" s="122">
        <v>1.0791812460476249</v>
      </c>
      <c r="F331" s="84" t="s">
        <v>1425</v>
      </c>
      <c r="G331" s="84" t="b">
        <v>0</v>
      </c>
      <c r="H331" s="84" t="b">
        <v>0</v>
      </c>
      <c r="I331" s="84" t="b">
        <v>0</v>
      </c>
      <c r="J331" s="84" t="b">
        <v>0</v>
      </c>
      <c r="K331" s="84" t="b">
        <v>0</v>
      </c>
      <c r="L331" s="84" t="b">
        <v>0</v>
      </c>
    </row>
    <row r="332" spans="1:12" ht="15">
      <c r="A332" s="84" t="s">
        <v>1585</v>
      </c>
      <c r="B332" s="84" t="s">
        <v>1586</v>
      </c>
      <c r="C332" s="84">
        <v>2</v>
      </c>
      <c r="D332" s="122">
        <v>0.013043796967087498</v>
      </c>
      <c r="E332" s="122">
        <v>1.0791812460476249</v>
      </c>
      <c r="F332" s="84" t="s">
        <v>1425</v>
      </c>
      <c r="G332" s="84" t="b">
        <v>0</v>
      </c>
      <c r="H332" s="84" t="b">
        <v>0</v>
      </c>
      <c r="I332" s="84" t="b">
        <v>0</v>
      </c>
      <c r="J332" s="84" t="b">
        <v>0</v>
      </c>
      <c r="K332" s="84" t="b">
        <v>0</v>
      </c>
      <c r="L332" s="84" t="b">
        <v>0</v>
      </c>
    </row>
    <row r="333" spans="1:12" ht="15">
      <c r="A333" s="84" t="s">
        <v>1586</v>
      </c>
      <c r="B333" s="84" t="s">
        <v>1587</v>
      </c>
      <c r="C333" s="84">
        <v>2</v>
      </c>
      <c r="D333" s="122">
        <v>0.013043796967087498</v>
      </c>
      <c r="E333" s="122">
        <v>1.0791812460476249</v>
      </c>
      <c r="F333" s="84" t="s">
        <v>1425</v>
      </c>
      <c r="G333" s="84" t="b">
        <v>0</v>
      </c>
      <c r="H333" s="84" t="b">
        <v>0</v>
      </c>
      <c r="I333" s="84" t="b">
        <v>0</v>
      </c>
      <c r="J333" s="84" t="b">
        <v>0</v>
      </c>
      <c r="K333" s="84" t="b">
        <v>0</v>
      </c>
      <c r="L333" s="84" t="b">
        <v>0</v>
      </c>
    </row>
    <row r="334" spans="1:12" ht="15">
      <c r="A334" s="84" t="s">
        <v>1587</v>
      </c>
      <c r="B334" s="84" t="s">
        <v>1588</v>
      </c>
      <c r="C334" s="84">
        <v>2</v>
      </c>
      <c r="D334" s="122">
        <v>0.013043796967087498</v>
      </c>
      <c r="E334" s="122">
        <v>1.0791812460476249</v>
      </c>
      <c r="F334" s="84" t="s">
        <v>1425</v>
      </c>
      <c r="G334" s="84" t="b">
        <v>0</v>
      </c>
      <c r="H334" s="84" t="b">
        <v>0</v>
      </c>
      <c r="I334" s="84" t="b">
        <v>0</v>
      </c>
      <c r="J334" s="84" t="b">
        <v>0</v>
      </c>
      <c r="K334" s="84" t="b">
        <v>0</v>
      </c>
      <c r="L334" s="84" t="b">
        <v>0</v>
      </c>
    </row>
    <row r="335" spans="1:12" ht="15">
      <c r="A335" s="84" t="s">
        <v>1588</v>
      </c>
      <c r="B335" s="84" t="s">
        <v>1988</v>
      </c>
      <c r="C335" s="84">
        <v>2</v>
      </c>
      <c r="D335" s="122">
        <v>0.013043796967087498</v>
      </c>
      <c r="E335" s="122">
        <v>1.0791812460476249</v>
      </c>
      <c r="F335" s="84" t="s">
        <v>1425</v>
      </c>
      <c r="G335" s="84" t="b">
        <v>0</v>
      </c>
      <c r="H335" s="84" t="b">
        <v>0</v>
      </c>
      <c r="I335" s="84" t="b">
        <v>0</v>
      </c>
      <c r="J335" s="84" t="b">
        <v>0</v>
      </c>
      <c r="K335" s="84" t="b">
        <v>0</v>
      </c>
      <c r="L335" s="84" t="b">
        <v>0</v>
      </c>
    </row>
    <row r="336" spans="1:12" ht="15">
      <c r="A336" s="84" t="s">
        <v>1988</v>
      </c>
      <c r="B336" s="84" t="s">
        <v>1989</v>
      </c>
      <c r="C336" s="84">
        <v>2</v>
      </c>
      <c r="D336" s="122">
        <v>0.013043796967087498</v>
      </c>
      <c r="E336" s="122">
        <v>1.0791812460476249</v>
      </c>
      <c r="F336" s="84" t="s">
        <v>1425</v>
      </c>
      <c r="G336" s="84" t="b">
        <v>0</v>
      </c>
      <c r="H336" s="84" t="b">
        <v>0</v>
      </c>
      <c r="I336" s="84" t="b">
        <v>0</v>
      </c>
      <c r="J336" s="84" t="b">
        <v>0</v>
      </c>
      <c r="K336" s="84" t="b">
        <v>0</v>
      </c>
      <c r="L336" s="84" t="b">
        <v>0</v>
      </c>
    </row>
    <row r="337" spans="1:12" ht="15">
      <c r="A337" s="84" t="s">
        <v>1989</v>
      </c>
      <c r="B337" s="84" t="s">
        <v>1902</v>
      </c>
      <c r="C337" s="84">
        <v>2</v>
      </c>
      <c r="D337" s="122">
        <v>0.013043796967087498</v>
      </c>
      <c r="E337" s="122">
        <v>1.0791812460476249</v>
      </c>
      <c r="F337" s="84" t="s">
        <v>1425</v>
      </c>
      <c r="G337" s="84" t="b">
        <v>0</v>
      </c>
      <c r="H337" s="84" t="b">
        <v>0</v>
      </c>
      <c r="I337" s="84" t="b">
        <v>0</v>
      </c>
      <c r="J337" s="84" t="b">
        <v>0</v>
      </c>
      <c r="K337" s="84" t="b">
        <v>0</v>
      </c>
      <c r="L337" s="84" t="b">
        <v>0</v>
      </c>
    </row>
    <row r="338" spans="1:12" ht="15">
      <c r="A338" s="84" t="s">
        <v>1902</v>
      </c>
      <c r="B338" s="84" t="s">
        <v>259</v>
      </c>
      <c r="C338" s="84">
        <v>2</v>
      </c>
      <c r="D338" s="122">
        <v>0.013043796967087498</v>
      </c>
      <c r="E338" s="122">
        <v>0.9030899869919435</v>
      </c>
      <c r="F338" s="84" t="s">
        <v>1425</v>
      </c>
      <c r="G338" s="84" t="b">
        <v>0</v>
      </c>
      <c r="H338" s="84" t="b">
        <v>0</v>
      </c>
      <c r="I338" s="84" t="b">
        <v>0</v>
      </c>
      <c r="J338" s="84" t="b">
        <v>0</v>
      </c>
      <c r="K338" s="84" t="b">
        <v>0</v>
      </c>
      <c r="L338" s="84" t="b">
        <v>0</v>
      </c>
    </row>
    <row r="339" spans="1:12" ht="15">
      <c r="A339" s="84" t="s">
        <v>259</v>
      </c>
      <c r="B339" s="84" t="s">
        <v>1591</v>
      </c>
      <c r="C339" s="84">
        <v>2</v>
      </c>
      <c r="D339" s="122">
        <v>0</v>
      </c>
      <c r="E339" s="122">
        <v>1.3617278360175928</v>
      </c>
      <c r="F339" s="84" t="s">
        <v>1426</v>
      </c>
      <c r="G339" s="84" t="b">
        <v>0</v>
      </c>
      <c r="H339" s="84" t="b">
        <v>0</v>
      </c>
      <c r="I339" s="84" t="b">
        <v>0</v>
      </c>
      <c r="J339" s="84" t="b">
        <v>0</v>
      </c>
      <c r="K339" s="84" t="b">
        <v>0</v>
      </c>
      <c r="L339" s="84" t="b">
        <v>0</v>
      </c>
    </row>
    <row r="340" spans="1:12" ht="15">
      <c r="A340" s="84" t="s">
        <v>1591</v>
      </c>
      <c r="B340" s="84" t="s">
        <v>1592</v>
      </c>
      <c r="C340" s="84">
        <v>2</v>
      </c>
      <c r="D340" s="122">
        <v>0</v>
      </c>
      <c r="E340" s="122">
        <v>1.3617278360175928</v>
      </c>
      <c r="F340" s="84" t="s">
        <v>1426</v>
      </c>
      <c r="G340" s="84" t="b">
        <v>0</v>
      </c>
      <c r="H340" s="84" t="b">
        <v>0</v>
      </c>
      <c r="I340" s="84" t="b">
        <v>0</v>
      </c>
      <c r="J340" s="84" t="b">
        <v>0</v>
      </c>
      <c r="K340" s="84" t="b">
        <v>0</v>
      </c>
      <c r="L340" s="84" t="b">
        <v>0</v>
      </c>
    </row>
    <row r="341" spans="1:12" ht="15">
      <c r="A341" s="84" t="s">
        <v>1923</v>
      </c>
      <c r="B341" s="84" t="s">
        <v>1579</v>
      </c>
      <c r="C341" s="84">
        <v>2</v>
      </c>
      <c r="D341" s="122">
        <v>0.006905539570811029</v>
      </c>
      <c r="E341" s="122">
        <v>1.2041199826559248</v>
      </c>
      <c r="F341" s="84" t="s">
        <v>1429</v>
      </c>
      <c r="G341" s="84" t="b">
        <v>0</v>
      </c>
      <c r="H341" s="84" t="b">
        <v>0</v>
      </c>
      <c r="I341" s="84" t="b">
        <v>0</v>
      </c>
      <c r="J341" s="84" t="b">
        <v>0</v>
      </c>
      <c r="K341" s="84" t="b">
        <v>0</v>
      </c>
      <c r="L341" s="84" t="b">
        <v>0</v>
      </c>
    </row>
    <row r="342" spans="1:12" ht="15">
      <c r="A342" s="84" t="s">
        <v>1579</v>
      </c>
      <c r="B342" s="84" t="s">
        <v>1906</v>
      </c>
      <c r="C342" s="84">
        <v>2</v>
      </c>
      <c r="D342" s="122">
        <v>0.006905539570811029</v>
      </c>
      <c r="E342" s="122">
        <v>1.2041199826559248</v>
      </c>
      <c r="F342" s="84" t="s">
        <v>1429</v>
      </c>
      <c r="G342" s="84" t="b">
        <v>0</v>
      </c>
      <c r="H342" s="84" t="b">
        <v>0</v>
      </c>
      <c r="I342" s="84" t="b">
        <v>0</v>
      </c>
      <c r="J342" s="84" t="b">
        <v>1</v>
      </c>
      <c r="K342" s="84" t="b">
        <v>0</v>
      </c>
      <c r="L342" s="84" t="b">
        <v>0</v>
      </c>
    </row>
    <row r="343" spans="1:12" ht="15">
      <c r="A343" s="84" t="s">
        <v>1906</v>
      </c>
      <c r="B343" s="84" t="s">
        <v>2018</v>
      </c>
      <c r="C343" s="84">
        <v>2</v>
      </c>
      <c r="D343" s="122">
        <v>0.006905539570811029</v>
      </c>
      <c r="E343" s="122">
        <v>1.2041199826559248</v>
      </c>
      <c r="F343" s="84" t="s">
        <v>1429</v>
      </c>
      <c r="G343" s="84" t="b">
        <v>1</v>
      </c>
      <c r="H343" s="84" t="b">
        <v>0</v>
      </c>
      <c r="I343" s="84" t="b">
        <v>0</v>
      </c>
      <c r="J343" s="84" t="b">
        <v>0</v>
      </c>
      <c r="K343" s="84" t="b">
        <v>0</v>
      </c>
      <c r="L343" s="84" t="b">
        <v>0</v>
      </c>
    </row>
    <row r="344" spans="1:12" ht="15">
      <c r="A344" s="84" t="s">
        <v>2018</v>
      </c>
      <c r="B344" s="84" t="s">
        <v>1597</v>
      </c>
      <c r="C344" s="84">
        <v>2</v>
      </c>
      <c r="D344" s="122">
        <v>0.006905539570811029</v>
      </c>
      <c r="E344" s="122">
        <v>1.380211241711606</v>
      </c>
      <c r="F344" s="84" t="s">
        <v>1429</v>
      </c>
      <c r="G344" s="84" t="b">
        <v>0</v>
      </c>
      <c r="H344" s="84" t="b">
        <v>0</v>
      </c>
      <c r="I344" s="84" t="b">
        <v>0</v>
      </c>
      <c r="J344" s="84" t="b">
        <v>1</v>
      </c>
      <c r="K344" s="84" t="b">
        <v>0</v>
      </c>
      <c r="L344" s="84" t="b">
        <v>0</v>
      </c>
    </row>
    <row r="345" spans="1:12" ht="15">
      <c r="A345" s="84" t="s">
        <v>1597</v>
      </c>
      <c r="B345" s="84" t="s">
        <v>1936</v>
      </c>
      <c r="C345" s="84">
        <v>2</v>
      </c>
      <c r="D345" s="122">
        <v>0.006905539570811029</v>
      </c>
      <c r="E345" s="122">
        <v>1.380211241711606</v>
      </c>
      <c r="F345" s="84" t="s">
        <v>1429</v>
      </c>
      <c r="G345" s="84" t="b">
        <v>1</v>
      </c>
      <c r="H345" s="84" t="b">
        <v>0</v>
      </c>
      <c r="I345" s="84" t="b">
        <v>0</v>
      </c>
      <c r="J345" s="84" t="b">
        <v>0</v>
      </c>
      <c r="K345" s="84" t="b">
        <v>0</v>
      </c>
      <c r="L345" s="84" t="b">
        <v>0</v>
      </c>
    </row>
    <row r="346" spans="1:12" ht="15">
      <c r="A346" s="84" t="s">
        <v>1936</v>
      </c>
      <c r="B346" s="84" t="s">
        <v>2019</v>
      </c>
      <c r="C346" s="84">
        <v>2</v>
      </c>
      <c r="D346" s="122">
        <v>0.006905539570811029</v>
      </c>
      <c r="E346" s="122">
        <v>1.380211241711606</v>
      </c>
      <c r="F346" s="84" t="s">
        <v>1429</v>
      </c>
      <c r="G346" s="84" t="b">
        <v>0</v>
      </c>
      <c r="H346" s="84" t="b">
        <v>0</v>
      </c>
      <c r="I346" s="84" t="b">
        <v>0</v>
      </c>
      <c r="J346" s="84" t="b">
        <v>0</v>
      </c>
      <c r="K346" s="84" t="b">
        <v>0</v>
      </c>
      <c r="L346" s="84" t="b">
        <v>0</v>
      </c>
    </row>
    <row r="347" spans="1:12" ht="15">
      <c r="A347" s="84" t="s">
        <v>2019</v>
      </c>
      <c r="B347" s="84" t="s">
        <v>1891</v>
      </c>
      <c r="C347" s="84">
        <v>2</v>
      </c>
      <c r="D347" s="122">
        <v>0.006905539570811029</v>
      </c>
      <c r="E347" s="122">
        <v>1.2041199826559248</v>
      </c>
      <c r="F347" s="84" t="s">
        <v>1429</v>
      </c>
      <c r="G347" s="84" t="b">
        <v>0</v>
      </c>
      <c r="H347" s="84" t="b">
        <v>0</v>
      </c>
      <c r="I347" s="84" t="b">
        <v>0</v>
      </c>
      <c r="J347" s="84" t="b">
        <v>0</v>
      </c>
      <c r="K347" s="84" t="b">
        <v>0</v>
      </c>
      <c r="L347" s="84" t="b">
        <v>0</v>
      </c>
    </row>
    <row r="348" spans="1:12" ht="15">
      <c r="A348" s="84" t="s">
        <v>1891</v>
      </c>
      <c r="B348" s="84" t="s">
        <v>2020</v>
      </c>
      <c r="C348" s="84">
        <v>2</v>
      </c>
      <c r="D348" s="122">
        <v>0.006905539570811029</v>
      </c>
      <c r="E348" s="122">
        <v>1.2041199826559248</v>
      </c>
      <c r="F348" s="84" t="s">
        <v>1429</v>
      </c>
      <c r="G348" s="84" t="b">
        <v>0</v>
      </c>
      <c r="H348" s="84" t="b">
        <v>0</v>
      </c>
      <c r="I348" s="84" t="b">
        <v>0</v>
      </c>
      <c r="J348" s="84" t="b">
        <v>0</v>
      </c>
      <c r="K348" s="84" t="b">
        <v>0</v>
      </c>
      <c r="L348" s="84" t="b">
        <v>0</v>
      </c>
    </row>
    <row r="349" spans="1:12" ht="15">
      <c r="A349" s="84" t="s">
        <v>2020</v>
      </c>
      <c r="B349" s="84" t="s">
        <v>1905</v>
      </c>
      <c r="C349" s="84">
        <v>2</v>
      </c>
      <c r="D349" s="122">
        <v>0.006905539570811029</v>
      </c>
      <c r="E349" s="122">
        <v>1.380211241711606</v>
      </c>
      <c r="F349" s="84" t="s">
        <v>1429</v>
      </c>
      <c r="G349" s="84" t="b">
        <v>0</v>
      </c>
      <c r="H349" s="84" t="b">
        <v>0</v>
      </c>
      <c r="I349" s="84" t="b">
        <v>0</v>
      </c>
      <c r="J349" s="84" t="b">
        <v>0</v>
      </c>
      <c r="K349" s="84" t="b">
        <v>0</v>
      </c>
      <c r="L349" s="84" t="b">
        <v>0</v>
      </c>
    </row>
    <row r="350" spans="1:12" ht="15">
      <c r="A350" s="84" t="s">
        <v>1905</v>
      </c>
      <c r="B350" s="84" t="s">
        <v>1904</v>
      </c>
      <c r="C350" s="84">
        <v>2</v>
      </c>
      <c r="D350" s="122">
        <v>0.006905539570811029</v>
      </c>
      <c r="E350" s="122">
        <v>1.380211241711606</v>
      </c>
      <c r="F350" s="84" t="s">
        <v>1429</v>
      </c>
      <c r="G350" s="84" t="b">
        <v>0</v>
      </c>
      <c r="H350" s="84" t="b">
        <v>0</v>
      </c>
      <c r="I350" s="84" t="b">
        <v>0</v>
      </c>
      <c r="J350" s="84" t="b">
        <v>1</v>
      </c>
      <c r="K350" s="84" t="b">
        <v>0</v>
      </c>
      <c r="L35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1417</v>
      </c>
      <c r="BB2" s="13" t="s">
        <v>1446</v>
      </c>
      <c r="BC2" s="13" t="s">
        <v>1447</v>
      </c>
      <c r="BD2" s="117" t="s">
        <v>2052</v>
      </c>
      <c r="BE2" s="117" t="s">
        <v>2053</v>
      </c>
      <c r="BF2" s="117" t="s">
        <v>2054</v>
      </c>
      <c r="BG2" s="117" t="s">
        <v>2055</v>
      </c>
      <c r="BH2" s="117" t="s">
        <v>2056</v>
      </c>
      <c r="BI2" s="117" t="s">
        <v>2057</v>
      </c>
      <c r="BJ2" s="117" t="s">
        <v>2058</v>
      </c>
      <c r="BK2" s="117" t="s">
        <v>2059</v>
      </c>
      <c r="BL2" s="117" t="s">
        <v>2060</v>
      </c>
    </row>
    <row r="3" spans="1:64" ht="15" customHeight="1">
      <c r="A3" s="64" t="s">
        <v>212</v>
      </c>
      <c r="B3" s="64" t="s">
        <v>265</v>
      </c>
      <c r="C3" s="65"/>
      <c r="D3" s="66"/>
      <c r="E3" s="67"/>
      <c r="F3" s="68"/>
      <c r="G3" s="65"/>
      <c r="H3" s="69"/>
      <c r="I3" s="70"/>
      <c r="J3" s="70"/>
      <c r="K3" s="34" t="s">
        <v>65</v>
      </c>
      <c r="L3" s="71">
        <v>3</v>
      </c>
      <c r="M3" s="71"/>
      <c r="N3" s="72"/>
      <c r="O3" s="78" t="s">
        <v>298</v>
      </c>
      <c r="P3" s="80">
        <v>43470.75837962963</v>
      </c>
      <c r="Q3" s="78" t="s">
        <v>300</v>
      </c>
      <c r="R3" s="78"/>
      <c r="S3" s="78"/>
      <c r="T3" s="78"/>
      <c r="U3" s="78"/>
      <c r="V3" s="83" t="s">
        <v>493</v>
      </c>
      <c r="W3" s="80">
        <v>43470.75837962963</v>
      </c>
      <c r="X3" s="83" t="s">
        <v>535</v>
      </c>
      <c r="Y3" s="78"/>
      <c r="Z3" s="78"/>
      <c r="AA3" s="84" t="s">
        <v>623</v>
      </c>
      <c r="AB3" s="78"/>
      <c r="AC3" s="78" t="b">
        <v>0</v>
      </c>
      <c r="AD3" s="78">
        <v>0</v>
      </c>
      <c r="AE3" s="84" t="s">
        <v>713</v>
      </c>
      <c r="AF3" s="78" t="b">
        <v>0</v>
      </c>
      <c r="AG3" s="78" t="s">
        <v>724</v>
      </c>
      <c r="AH3" s="78"/>
      <c r="AI3" s="84" t="s">
        <v>713</v>
      </c>
      <c r="AJ3" s="78" t="b">
        <v>0</v>
      </c>
      <c r="AK3" s="78">
        <v>2</v>
      </c>
      <c r="AL3" s="84" t="s">
        <v>684</v>
      </c>
      <c r="AM3" s="78" t="s">
        <v>727</v>
      </c>
      <c r="AN3" s="78" t="b">
        <v>0</v>
      </c>
      <c r="AO3" s="84" t="s">
        <v>684</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270</v>
      </c>
      <c r="C4" s="65"/>
      <c r="D4" s="66"/>
      <c r="E4" s="67"/>
      <c r="F4" s="68"/>
      <c r="G4" s="65"/>
      <c r="H4" s="69"/>
      <c r="I4" s="70"/>
      <c r="J4" s="70"/>
      <c r="K4" s="34" t="s">
        <v>65</v>
      </c>
      <c r="L4" s="77">
        <v>9</v>
      </c>
      <c r="M4" s="77"/>
      <c r="N4" s="72"/>
      <c r="O4" s="79" t="s">
        <v>299</v>
      </c>
      <c r="P4" s="81">
        <v>43471.74561342593</v>
      </c>
      <c r="Q4" s="79" t="s">
        <v>301</v>
      </c>
      <c r="R4" s="79"/>
      <c r="S4" s="79"/>
      <c r="T4" s="79"/>
      <c r="U4" s="79"/>
      <c r="V4" s="82" t="s">
        <v>494</v>
      </c>
      <c r="W4" s="81">
        <v>43471.74561342593</v>
      </c>
      <c r="X4" s="82" t="s">
        <v>536</v>
      </c>
      <c r="Y4" s="79"/>
      <c r="Z4" s="79"/>
      <c r="AA4" s="85" t="s">
        <v>624</v>
      </c>
      <c r="AB4" s="85" t="s">
        <v>711</v>
      </c>
      <c r="AC4" s="79" t="b">
        <v>0</v>
      </c>
      <c r="AD4" s="79">
        <v>0</v>
      </c>
      <c r="AE4" s="85" t="s">
        <v>714</v>
      </c>
      <c r="AF4" s="79" t="b">
        <v>0</v>
      </c>
      <c r="AG4" s="79" t="s">
        <v>724</v>
      </c>
      <c r="AH4" s="79"/>
      <c r="AI4" s="85" t="s">
        <v>713</v>
      </c>
      <c r="AJ4" s="79" t="b">
        <v>0</v>
      </c>
      <c r="AK4" s="79">
        <v>0</v>
      </c>
      <c r="AL4" s="85" t="s">
        <v>713</v>
      </c>
      <c r="AM4" s="79" t="s">
        <v>728</v>
      </c>
      <c r="AN4" s="79" t="b">
        <v>0</v>
      </c>
      <c r="AO4" s="85" t="s">
        <v>711</v>
      </c>
      <c r="AP4" s="79" t="s">
        <v>176</v>
      </c>
      <c r="AQ4" s="79">
        <v>0</v>
      </c>
      <c r="AR4" s="79">
        <v>0</v>
      </c>
      <c r="AS4" s="79"/>
      <c r="AT4" s="79"/>
      <c r="AU4" s="79"/>
      <c r="AV4" s="79"/>
      <c r="AW4" s="79"/>
      <c r="AX4" s="79"/>
      <c r="AY4" s="79"/>
      <c r="AZ4" s="79"/>
      <c r="BA4">
        <v>1</v>
      </c>
      <c r="BB4" s="78" t="str">
        <f>REPLACE(INDEX(GroupVertices[Group],MATCH(Edges24[[#This Row],[Vertex 1]],GroupVertices[Vertex],0)),1,1,"")</f>
        <v>14</v>
      </c>
      <c r="BC4" s="78" t="str">
        <f>REPLACE(INDEX(GroupVertices[Group],MATCH(Edges24[[#This Row],[Vertex 2]],GroupVertices[Vertex],0)),1,1,"")</f>
        <v>14</v>
      </c>
      <c r="BD4" s="48"/>
      <c r="BE4" s="49"/>
      <c r="BF4" s="48"/>
      <c r="BG4" s="49"/>
      <c r="BH4" s="48"/>
      <c r="BI4" s="49"/>
      <c r="BJ4" s="48"/>
      <c r="BK4" s="49"/>
      <c r="BL4" s="48"/>
    </row>
    <row r="5" spans="1:64" ht="15">
      <c r="A5" s="64" t="s">
        <v>214</v>
      </c>
      <c r="B5" s="64" t="s">
        <v>259</v>
      </c>
      <c r="C5" s="65"/>
      <c r="D5" s="66"/>
      <c r="E5" s="67"/>
      <c r="F5" s="68"/>
      <c r="G5" s="65"/>
      <c r="H5" s="69"/>
      <c r="I5" s="70"/>
      <c r="J5" s="70"/>
      <c r="K5" s="34" t="s">
        <v>65</v>
      </c>
      <c r="L5" s="77">
        <v>11</v>
      </c>
      <c r="M5" s="77"/>
      <c r="N5" s="72"/>
      <c r="O5" s="79" t="s">
        <v>298</v>
      </c>
      <c r="P5" s="81">
        <v>43472.220717592594</v>
      </c>
      <c r="Q5" s="79" t="s">
        <v>302</v>
      </c>
      <c r="R5" s="82" t="s">
        <v>387</v>
      </c>
      <c r="S5" s="79" t="s">
        <v>430</v>
      </c>
      <c r="T5" s="79"/>
      <c r="U5" s="79"/>
      <c r="V5" s="82" t="s">
        <v>495</v>
      </c>
      <c r="W5" s="81">
        <v>43472.220717592594</v>
      </c>
      <c r="X5" s="82" t="s">
        <v>537</v>
      </c>
      <c r="Y5" s="79"/>
      <c r="Z5" s="79"/>
      <c r="AA5" s="85" t="s">
        <v>625</v>
      </c>
      <c r="AB5" s="79"/>
      <c r="AC5" s="79" t="b">
        <v>0</v>
      </c>
      <c r="AD5" s="79">
        <v>1</v>
      </c>
      <c r="AE5" s="85" t="s">
        <v>713</v>
      </c>
      <c r="AF5" s="79" t="b">
        <v>0</v>
      </c>
      <c r="AG5" s="79" t="s">
        <v>724</v>
      </c>
      <c r="AH5" s="79"/>
      <c r="AI5" s="85" t="s">
        <v>713</v>
      </c>
      <c r="AJ5" s="79" t="b">
        <v>0</v>
      </c>
      <c r="AK5" s="79">
        <v>0</v>
      </c>
      <c r="AL5" s="85" t="s">
        <v>713</v>
      </c>
      <c r="AM5" s="79" t="s">
        <v>727</v>
      </c>
      <c r="AN5" s="79" t="b">
        <v>0</v>
      </c>
      <c r="AO5" s="85" t="s">
        <v>625</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2</v>
      </c>
      <c r="BE5" s="49">
        <v>8.333333333333334</v>
      </c>
      <c r="BF5" s="48">
        <v>0</v>
      </c>
      <c r="BG5" s="49">
        <v>0</v>
      </c>
      <c r="BH5" s="48">
        <v>0</v>
      </c>
      <c r="BI5" s="49">
        <v>0</v>
      </c>
      <c r="BJ5" s="48">
        <v>22</v>
      </c>
      <c r="BK5" s="49">
        <v>91.66666666666667</v>
      </c>
      <c r="BL5" s="48">
        <v>24</v>
      </c>
    </row>
    <row r="6" spans="1:64" ht="15">
      <c r="A6" s="64" t="s">
        <v>215</v>
      </c>
      <c r="B6" s="64" t="s">
        <v>259</v>
      </c>
      <c r="C6" s="65"/>
      <c r="D6" s="66"/>
      <c r="E6" s="67"/>
      <c r="F6" s="68"/>
      <c r="G6" s="65"/>
      <c r="H6" s="69"/>
      <c r="I6" s="70"/>
      <c r="J6" s="70"/>
      <c r="K6" s="34" t="s">
        <v>65</v>
      </c>
      <c r="L6" s="77">
        <v>12</v>
      </c>
      <c r="M6" s="77"/>
      <c r="N6" s="72"/>
      <c r="O6" s="79" t="s">
        <v>298</v>
      </c>
      <c r="P6" s="81">
        <v>43471.27065972222</v>
      </c>
      <c r="Q6" s="79" t="s">
        <v>303</v>
      </c>
      <c r="R6" s="82" t="s">
        <v>388</v>
      </c>
      <c r="S6" s="79" t="s">
        <v>431</v>
      </c>
      <c r="T6" s="79"/>
      <c r="U6" s="79"/>
      <c r="V6" s="82" t="s">
        <v>496</v>
      </c>
      <c r="W6" s="81">
        <v>43471.27065972222</v>
      </c>
      <c r="X6" s="82" t="s">
        <v>538</v>
      </c>
      <c r="Y6" s="79"/>
      <c r="Z6" s="79"/>
      <c r="AA6" s="85" t="s">
        <v>626</v>
      </c>
      <c r="AB6" s="79"/>
      <c r="AC6" s="79" t="b">
        <v>0</v>
      </c>
      <c r="AD6" s="79">
        <v>0</v>
      </c>
      <c r="AE6" s="85" t="s">
        <v>713</v>
      </c>
      <c r="AF6" s="79" t="b">
        <v>0</v>
      </c>
      <c r="AG6" s="79" t="s">
        <v>724</v>
      </c>
      <c r="AH6" s="79"/>
      <c r="AI6" s="85" t="s">
        <v>713</v>
      </c>
      <c r="AJ6" s="79" t="b">
        <v>0</v>
      </c>
      <c r="AK6" s="79">
        <v>0</v>
      </c>
      <c r="AL6" s="85" t="s">
        <v>713</v>
      </c>
      <c r="AM6" s="79" t="s">
        <v>729</v>
      </c>
      <c r="AN6" s="79" t="b">
        <v>0</v>
      </c>
      <c r="AO6" s="85" t="s">
        <v>626</v>
      </c>
      <c r="AP6" s="79" t="s">
        <v>176</v>
      </c>
      <c r="AQ6" s="79">
        <v>0</v>
      </c>
      <c r="AR6" s="79">
        <v>0</v>
      </c>
      <c r="AS6" s="79"/>
      <c r="AT6" s="79"/>
      <c r="AU6" s="79"/>
      <c r="AV6" s="79"/>
      <c r="AW6" s="79"/>
      <c r="AX6" s="79"/>
      <c r="AY6" s="79"/>
      <c r="AZ6" s="79"/>
      <c r="BA6">
        <v>2</v>
      </c>
      <c r="BB6" s="78" t="str">
        <f>REPLACE(INDEX(GroupVertices[Group],MATCH(Edges24[[#This Row],[Vertex 1]],GroupVertices[Vertex],0)),1,1,"")</f>
        <v>1</v>
      </c>
      <c r="BC6" s="78" t="str">
        <f>REPLACE(INDEX(GroupVertices[Group],MATCH(Edges24[[#This Row],[Vertex 2]],GroupVertices[Vertex],0)),1,1,"")</f>
        <v>1</v>
      </c>
      <c r="BD6" s="48">
        <v>4</v>
      </c>
      <c r="BE6" s="49">
        <v>15.384615384615385</v>
      </c>
      <c r="BF6" s="48">
        <v>0</v>
      </c>
      <c r="BG6" s="49">
        <v>0</v>
      </c>
      <c r="BH6" s="48">
        <v>0</v>
      </c>
      <c r="BI6" s="49">
        <v>0</v>
      </c>
      <c r="BJ6" s="48">
        <v>22</v>
      </c>
      <c r="BK6" s="49">
        <v>84.61538461538461</v>
      </c>
      <c r="BL6" s="48">
        <v>26</v>
      </c>
    </row>
    <row r="7" spans="1:64" ht="15">
      <c r="A7" s="64" t="s">
        <v>215</v>
      </c>
      <c r="B7" s="64" t="s">
        <v>259</v>
      </c>
      <c r="C7" s="65"/>
      <c r="D7" s="66"/>
      <c r="E7" s="67"/>
      <c r="F7" s="68"/>
      <c r="G7" s="65"/>
      <c r="H7" s="69"/>
      <c r="I7" s="70"/>
      <c r="J7" s="70"/>
      <c r="K7" s="34" t="s">
        <v>65</v>
      </c>
      <c r="L7" s="77">
        <v>13</v>
      </c>
      <c r="M7" s="77"/>
      <c r="N7" s="72"/>
      <c r="O7" s="79" t="s">
        <v>298</v>
      </c>
      <c r="P7" s="81">
        <v>43473.11429398148</v>
      </c>
      <c r="Q7" s="79" t="s">
        <v>304</v>
      </c>
      <c r="R7" s="82" t="s">
        <v>389</v>
      </c>
      <c r="S7" s="79" t="s">
        <v>431</v>
      </c>
      <c r="T7" s="79"/>
      <c r="U7" s="79"/>
      <c r="V7" s="82" t="s">
        <v>496</v>
      </c>
      <c r="W7" s="81">
        <v>43473.11429398148</v>
      </c>
      <c r="X7" s="82" t="s">
        <v>539</v>
      </c>
      <c r="Y7" s="79"/>
      <c r="Z7" s="79"/>
      <c r="AA7" s="85" t="s">
        <v>627</v>
      </c>
      <c r="AB7" s="79"/>
      <c r="AC7" s="79" t="b">
        <v>0</v>
      </c>
      <c r="AD7" s="79">
        <v>0</v>
      </c>
      <c r="AE7" s="85" t="s">
        <v>713</v>
      </c>
      <c r="AF7" s="79" t="b">
        <v>0</v>
      </c>
      <c r="AG7" s="79" t="s">
        <v>724</v>
      </c>
      <c r="AH7" s="79"/>
      <c r="AI7" s="85" t="s">
        <v>713</v>
      </c>
      <c r="AJ7" s="79" t="b">
        <v>0</v>
      </c>
      <c r="AK7" s="79">
        <v>0</v>
      </c>
      <c r="AL7" s="85" t="s">
        <v>713</v>
      </c>
      <c r="AM7" s="79" t="s">
        <v>729</v>
      </c>
      <c r="AN7" s="79" t="b">
        <v>0</v>
      </c>
      <c r="AO7" s="85" t="s">
        <v>627</v>
      </c>
      <c r="AP7" s="79" t="s">
        <v>176</v>
      </c>
      <c r="AQ7" s="79">
        <v>0</v>
      </c>
      <c r="AR7" s="79">
        <v>0</v>
      </c>
      <c r="AS7" s="79"/>
      <c r="AT7" s="79"/>
      <c r="AU7" s="79"/>
      <c r="AV7" s="79"/>
      <c r="AW7" s="79"/>
      <c r="AX7" s="79"/>
      <c r="AY7" s="79"/>
      <c r="AZ7" s="79"/>
      <c r="BA7">
        <v>2</v>
      </c>
      <c r="BB7" s="78" t="str">
        <f>REPLACE(INDEX(GroupVertices[Group],MATCH(Edges24[[#This Row],[Vertex 1]],GroupVertices[Vertex],0)),1,1,"")</f>
        <v>1</v>
      </c>
      <c r="BC7" s="78" t="str">
        <f>REPLACE(INDEX(GroupVertices[Group],MATCH(Edges24[[#This Row],[Vertex 2]],GroupVertices[Vertex],0)),1,1,"")</f>
        <v>1</v>
      </c>
      <c r="BD7" s="48">
        <v>3</v>
      </c>
      <c r="BE7" s="49">
        <v>7.6923076923076925</v>
      </c>
      <c r="BF7" s="48">
        <v>0</v>
      </c>
      <c r="BG7" s="49">
        <v>0</v>
      </c>
      <c r="BH7" s="48">
        <v>0</v>
      </c>
      <c r="BI7" s="49">
        <v>0</v>
      </c>
      <c r="BJ7" s="48">
        <v>36</v>
      </c>
      <c r="BK7" s="49">
        <v>92.3076923076923</v>
      </c>
      <c r="BL7" s="48">
        <v>39</v>
      </c>
    </row>
    <row r="8" spans="1:64" ht="15">
      <c r="A8" s="64" t="s">
        <v>216</v>
      </c>
      <c r="B8" s="64" t="s">
        <v>271</v>
      </c>
      <c r="C8" s="65"/>
      <c r="D8" s="66"/>
      <c r="E8" s="67"/>
      <c r="F8" s="68"/>
      <c r="G8" s="65"/>
      <c r="H8" s="69"/>
      <c r="I8" s="70"/>
      <c r="J8" s="70"/>
      <c r="K8" s="34" t="s">
        <v>65</v>
      </c>
      <c r="L8" s="77">
        <v>14</v>
      </c>
      <c r="M8" s="77"/>
      <c r="N8" s="72"/>
      <c r="O8" s="79" t="s">
        <v>298</v>
      </c>
      <c r="P8" s="81">
        <v>43473.20216435185</v>
      </c>
      <c r="Q8" s="79" t="s">
        <v>305</v>
      </c>
      <c r="R8" s="79"/>
      <c r="S8" s="79"/>
      <c r="T8" s="79" t="s">
        <v>437</v>
      </c>
      <c r="U8" s="82" t="s">
        <v>466</v>
      </c>
      <c r="V8" s="82" t="s">
        <v>466</v>
      </c>
      <c r="W8" s="81">
        <v>43473.20216435185</v>
      </c>
      <c r="X8" s="82" t="s">
        <v>540</v>
      </c>
      <c r="Y8" s="79"/>
      <c r="Z8" s="79"/>
      <c r="AA8" s="85" t="s">
        <v>628</v>
      </c>
      <c r="AB8" s="79"/>
      <c r="AC8" s="79" t="b">
        <v>0</v>
      </c>
      <c r="AD8" s="79">
        <v>0</v>
      </c>
      <c r="AE8" s="85" t="s">
        <v>713</v>
      </c>
      <c r="AF8" s="79" t="b">
        <v>0</v>
      </c>
      <c r="AG8" s="79" t="s">
        <v>724</v>
      </c>
      <c r="AH8" s="79"/>
      <c r="AI8" s="85" t="s">
        <v>713</v>
      </c>
      <c r="AJ8" s="79" t="b">
        <v>0</v>
      </c>
      <c r="AK8" s="79">
        <v>0</v>
      </c>
      <c r="AL8" s="85" t="s">
        <v>713</v>
      </c>
      <c r="AM8" s="79" t="s">
        <v>730</v>
      </c>
      <c r="AN8" s="79" t="b">
        <v>0</v>
      </c>
      <c r="AO8" s="85" t="s">
        <v>628</v>
      </c>
      <c r="AP8" s="79" t="s">
        <v>176</v>
      </c>
      <c r="AQ8" s="79">
        <v>0</v>
      </c>
      <c r="AR8" s="79">
        <v>0</v>
      </c>
      <c r="AS8" s="79"/>
      <c r="AT8" s="79"/>
      <c r="AU8" s="79"/>
      <c r="AV8" s="79"/>
      <c r="AW8" s="79"/>
      <c r="AX8" s="79"/>
      <c r="AY8" s="79"/>
      <c r="AZ8" s="79"/>
      <c r="BA8">
        <v>1</v>
      </c>
      <c r="BB8" s="78" t="str">
        <f>REPLACE(INDEX(GroupVertices[Group],MATCH(Edges24[[#This Row],[Vertex 1]],GroupVertices[Vertex],0)),1,1,"")</f>
        <v>13</v>
      </c>
      <c r="BC8" s="78" t="str">
        <f>REPLACE(INDEX(GroupVertices[Group],MATCH(Edges24[[#This Row],[Vertex 2]],GroupVertices[Vertex],0)),1,1,"")</f>
        <v>13</v>
      </c>
      <c r="BD8" s="48">
        <v>4</v>
      </c>
      <c r="BE8" s="49">
        <v>13.333333333333334</v>
      </c>
      <c r="BF8" s="48">
        <v>0</v>
      </c>
      <c r="BG8" s="49">
        <v>0</v>
      </c>
      <c r="BH8" s="48">
        <v>0</v>
      </c>
      <c r="BI8" s="49">
        <v>0</v>
      </c>
      <c r="BJ8" s="48">
        <v>26</v>
      </c>
      <c r="BK8" s="49">
        <v>86.66666666666667</v>
      </c>
      <c r="BL8" s="48">
        <v>30</v>
      </c>
    </row>
    <row r="9" spans="1:64" ht="15">
      <c r="A9" s="64" t="s">
        <v>217</v>
      </c>
      <c r="B9" s="64" t="s">
        <v>259</v>
      </c>
      <c r="C9" s="65"/>
      <c r="D9" s="66"/>
      <c r="E9" s="67"/>
      <c r="F9" s="68"/>
      <c r="G9" s="65"/>
      <c r="H9" s="69"/>
      <c r="I9" s="70"/>
      <c r="J9" s="70"/>
      <c r="K9" s="34" t="s">
        <v>65</v>
      </c>
      <c r="L9" s="77">
        <v>16</v>
      </c>
      <c r="M9" s="77"/>
      <c r="N9" s="72"/>
      <c r="O9" s="79" t="s">
        <v>298</v>
      </c>
      <c r="P9" s="81">
        <v>43464.34678240741</v>
      </c>
      <c r="Q9" s="79" t="s">
        <v>306</v>
      </c>
      <c r="R9" s="79" t="s">
        <v>390</v>
      </c>
      <c r="S9" s="79" t="s">
        <v>432</v>
      </c>
      <c r="T9" s="79" t="s">
        <v>438</v>
      </c>
      <c r="U9" s="82" t="s">
        <v>467</v>
      </c>
      <c r="V9" s="82" t="s">
        <v>467</v>
      </c>
      <c r="W9" s="81">
        <v>43464.34678240741</v>
      </c>
      <c r="X9" s="82" t="s">
        <v>541</v>
      </c>
      <c r="Y9" s="79"/>
      <c r="Z9" s="79"/>
      <c r="AA9" s="85" t="s">
        <v>629</v>
      </c>
      <c r="AB9" s="79"/>
      <c r="AC9" s="79" t="b">
        <v>0</v>
      </c>
      <c r="AD9" s="79">
        <v>24</v>
      </c>
      <c r="AE9" s="85" t="s">
        <v>713</v>
      </c>
      <c r="AF9" s="79" t="b">
        <v>0</v>
      </c>
      <c r="AG9" s="79" t="s">
        <v>724</v>
      </c>
      <c r="AH9" s="79"/>
      <c r="AI9" s="85" t="s">
        <v>713</v>
      </c>
      <c r="AJ9" s="79" t="b">
        <v>0</v>
      </c>
      <c r="AK9" s="79">
        <v>16</v>
      </c>
      <c r="AL9" s="85" t="s">
        <v>713</v>
      </c>
      <c r="AM9" s="79" t="s">
        <v>731</v>
      </c>
      <c r="AN9" s="79" t="b">
        <v>0</v>
      </c>
      <c r="AO9" s="85" t="s">
        <v>629</v>
      </c>
      <c r="AP9" s="79" t="s">
        <v>737</v>
      </c>
      <c r="AQ9" s="79">
        <v>0</v>
      </c>
      <c r="AR9" s="79">
        <v>0</v>
      </c>
      <c r="AS9" s="79"/>
      <c r="AT9" s="79"/>
      <c r="AU9" s="79"/>
      <c r="AV9" s="79"/>
      <c r="AW9" s="79"/>
      <c r="AX9" s="79"/>
      <c r="AY9" s="79"/>
      <c r="AZ9" s="79"/>
      <c r="BA9">
        <v>2</v>
      </c>
      <c r="BB9" s="78" t="str">
        <f>REPLACE(INDEX(GroupVertices[Group],MATCH(Edges24[[#This Row],[Vertex 1]],GroupVertices[Vertex],0)),1,1,"")</f>
        <v>12</v>
      </c>
      <c r="BC9" s="78" t="str">
        <f>REPLACE(INDEX(GroupVertices[Group],MATCH(Edges24[[#This Row],[Vertex 2]],GroupVertices[Vertex],0)),1,1,"")</f>
        <v>1</v>
      </c>
      <c r="BD9" s="48">
        <v>4</v>
      </c>
      <c r="BE9" s="49">
        <v>11.428571428571429</v>
      </c>
      <c r="BF9" s="48">
        <v>0</v>
      </c>
      <c r="BG9" s="49">
        <v>0</v>
      </c>
      <c r="BH9" s="48">
        <v>0</v>
      </c>
      <c r="BI9" s="49">
        <v>0</v>
      </c>
      <c r="BJ9" s="48">
        <v>31</v>
      </c>
      <c r="BK9" s="49">
        <v>88.57142857142857</v>
      </c>
      <c r="BL9" s="48">
        <v>35</v>
      </c>
    </row>
    <row r="10" spans="1:64" ht="15">
      <c r="A10" s="64" t="s">
        <v>217</v>
      </c>
      <c r="B10" s="64" t="s">
        <v>259</v>
      </c>
      <c r="C10" s="65"/>
      <c r="D10" s="66"/>
      <c r="E10" s="67"/>
      <c r="F10" s="68"/>
      <c r="G10" s="65"/>
      <c r="H10" s="69"/>
      <c r="I10" s="70"/>
      <c r="J10" s="70"/>
      <c r="K10" s="34" t="s">
        <v>65</v>
      </c>
      <c r="L10" s="77">
        <v>17</v>
      </c>
      <c r="M10" s="77"/>
      <c r="N10" s="72"/>
      <c r="O10" s="79" t="s">
        <v>298</v>
      </c>
      <c r="P10" s="81">
        <v>43470.91961805556</v>
      </c>
      <c r="Q10" s="79" t="s">
        <v>307</v>
      </c>
      <c r="R10" s="79"/>
      <c r="S10" s="79"/>
      <c r="T10" s="79"/>
      <c r="U10" s="79"/>
      <c r="V10" s="82" t="s">
        <v>497</v>
      </c>
      <c r="W10" s="81">
        <v>43470.91961805556</v>
      </c>
      <c r="X10" s="82" t="s">
        <v>542</v>
      </c>
      <c r="Y10" s="79"/>
      <c r="Z10" s="79"/>
      <c r="AA10" s="85" t="s">
        <v>630</v>
      </c>
      <c r="AB10" s="79"/>
      <c r="AC10" s="79" t="b">
        <v>0</v>
      </c>
      <c r="AD10" s="79">
        <v>0</v>
      </c>
      <c r="AE10" s="85" t="s">
        <v>713</v>
      </c>
      <c r="AF10" s="79" t="b">
        <v>0</v>
      </c>
      <c r="AG10" s="79" t="s">
        <v>724</v>
      </c>
      <c r="AH10" s="79"/>
      <c r="AI10" s="85" t="s">
        <v>713</v>
      </c>
      <c r="AJ10" s="79" t="b">
        <v>0</v>
      </c>
      <c r="AK10" s="79">
        <v>1</v>
      </c>
      <c r="AL10" s="85" t="s">
        <v>697</v>
      </c>
      <c r="AM10" s="79" t="s">
        <v>731</v>
      </c>
      <c r="AN10" s="79" t="b">
        <v>0</v>
      </c>
      <c r="AO10" s="85" t="s">
        <v>697</v>
      </c>
      <c r="AP10" s="79" t="s">
        <v>176</v>
      </c>
      <c r="AQ10" s="79">
        <v>0</v>
      </c>
      <c r="AR10" s="79">
        <v>0</v>
      </c>
      <c r="AS10" s="79"/>
      <c r="AT10" s="79"/>
      <c r="AU10" s="79"/>
      <c r="AV10" s="79"/>
      <c r="AW10" s="79"/>
      <c r="AX10" s="79"/>
      <c r="AY10" s="79"/>
      <c r="AZ10" s="79"/>
      <c r="BA10">
        <v>2</v>
      </c>
      <c r="BB10" s="78" t="str">
        <f>REPLACE(INDEX(GroupVertices[Group],MATCH(Edges24[[#This Row],[Vertex 1]],GroupVertices[Vertex],0)),1,1,"")</f>
        <v>12</v>
      </c>
      <c r="BC10" s="78" t="str">
        <f>REPLACE(INDEX(GroupVertices[Group],MATCH(Edges24[[#This Row],[Vertex 2]],GroupVertices[Vertex],0)),1,1,"")</f>
        <v>1</v>
      </c>
      <c r="BD10" s="48">
        <v>1</v>
      </c>
      <c r="BE10" s="49">
        <v>4.545454545454546</v>
      </c>
      <c r="BF10" s="48">
        <v>0</v>
      </c>
      <c r="BG10" s="49">
        <v>0</v>
      </c>
      <c r="BH10" s="48">
        <v>0</v>
      </c>
      <c r="BI10" s="49">
        <v>0</v>
      </c>
      <c r="BJ10" s="48">
        <v>21</v>
      </c>
      <c r="BK10" s="49">
        <v>95.45454545454545</v>
      </c>
      <c r="BL10" s="48">
        <v>22</v>
      </c>
    </row>
    <row r="11" spans="1:64" ht="15">
      <c r="A11" s="64" t="s">
        <v>218</v>
      </c>
      <c r="B11" s="64" t="s">
        <v>217</v>
      </c>
      <c r="C11" s="65"/>
      <c r="D11" s="66"/>
      <c r="E11" s="67"/>
      <c r="F11" s="68"/>
      <c r="G11" s="65"/>
      <c r="H11" s="69"/>
      <c r="I11" s="70"/>
      <c r="J11" s="70"/>
      <c r="K11" s="34" t="s">
        <v>65</v>
      </c>
      <c r="L11" s="77">
        <v>18</v>
      </c>
      <c r="M11" s="77"/>
      <c r="N11" s="72"/>
      <c r="O11" s="79" t="s">
        <v>298</v>
      </c>
      <c r="P11" s="81">
        <v>43473.35291666666</v>
      </c>
      <c r="Q11" s="79" t="s">
        <v>308</v>
      </c>
      <c r="R11" s="79"/>
      <c r="S11" s="79"/>
      <c r="T11" s="79"/>
      <c r="U11" s="79"/>
      <c r="V11" s="82" t="s">
        <v>498</v>
      </c>
      <c r="W11" s="81">
        <v>43473.35291666666</v>
      </c>
      <c r="X11" s="82" t="s">
        <v>543</v>
      </c>
      <c r="Y11" s="79"/>
      <c r="Z11" s="79"/>
      <c r="AA11" s="85" t="s">
        <v>631</v>
      </c>
      <c r="AB11" s="79"/>
      <c r="AC11" s="79" t="b">
        <v>0</v>
      </c>
      <c r="AD11" s="79">
        <v>0</v>
      </c>
      <c r="AE11" s="85" t="s">
        <v>713</v>
      </c>
      <c r="AF11" s="79" t="b">
        <v>0</v>
      </c>
      <c r="AG11" s="79" t="s">
        <v>724</v>
      </c>
      <c r="AH11" s="79"/>
      <c r="AI11" s="85" t="s">
        <v>713</v>
      </c>
      <c r="AJ11" s="79" t="b">
        <v>0</v>
      </c>
      <c r="AK11" s="79">
        <v>16</v>
      </c>
      <c r="AL11" s="85" t="s">
        <v>629</v>
      </c>
      <c r="AM11" s="79" t="s">
        <v>732</v>
      </c>
      <c r="AN11" s="79" t="b">
        <v>0</v>
      </c>
      <c r="AO11" s="85" t="s">
        <v>629</v>
      </c>
      <c r="AP11" s="79" t="s">
        <v>176</v>
      </c>
      <c r="AQ11" s="79">
        <v>0</v>
      </c>
      <c r="AR11" s="79">
        <v>0</v>
      </c>
      <c r="AS11" s="79"/>
      <c r="AT11" s="79"/>
      <c r="AU11" s="79"/>
      <c r="AV11" s="79"/>
      <c r="AW11" s="79"/>
      <c r="AX11" s="79"/>
      <c r="AY11" s="79"/>
      <c r="AZ11" s="79"/>
      <c r="BA11">
        <v>1</v>
      </c>
      <c r="BB11" s="78" t="str">
        <f>REPLACE(INDEX(GroupVertices[Group],MATCH(Edges24[[#This Row],[Vertex 1]],GroupVertices[Vertex],0)),1,1,"")</f>
        <v>12</v>
      </c>
      <c r="BC11" s="78" t="str">
        <f>REPLACE(INDEX(GroupVertices[Group],MATCH(Edges24[[#This Row],[Vertex 2]],GroupVertices[Vertex],0)),1,1,"")</f>
        <v>12</v>
      </c>
      <c r="BD11" s="48">
        <v>4</v>
      </c>
      <c r="BE11" s="49">
        <v>21.05263157894737</v>
      </c>
      <c r="BF11" s="48">
        <v>0</v>
      </c>
      <c r="BG11" s="49">
        <v>0</v>
      </c>
      <c r="BH11" s="48">
        <v>0</v>
      </c>
      <c r="BI11" s="49">
        <v>0</v>
      </c>
      <c r="BJ11" s="48">
        <v>15</v>
      </c>
      <c r="BK11" s="49">
        <v>78.94736842105263</v>
      </c>
      <c r="BL11" s="48">
        <v>19</v>
      </c>
    </row>
    <row r="12" spans="1:64" ht="15">
      <c r="A12" s="64" t="s">
        <v>219</v>
      </c>
      <c r="B12" s="64" t="s">
        <v>259</v>
      </c>
      <c r="C12" s="65"/>
      <c r="D12" s="66"/>
      <c r="E12" s="67"/>
      <c r="F12" s="68"/>
      <c r="G12" s="65"/>
      <c r="H12" s="69"/>
      <c r="I12" s="70"/>
      <c r="J12" s="70"/>
      <c r="K12" s="34" t="s">
        <v>65</v>
      </c>
      <c r="L12" s="77">
        <v>19</v>
      </c>
      <c r="M12" s="77"/>
      <c r="N12" s="72"/>
      <c r="O12" s="79" t="s">
        <v>298</v>
      </c>
      <c r="P12" s="81">
        <v>43473.74857638889</v>
      </c>
      <c r="Q12" s="79" t="s">
        <v>309</v>
      </c>
      <c r="R12" s="82" t="s">
        <v>391</v>
      </c>
      <c r="S12" s="79" t="s">
        <v>431</v>
      </c>
      <c r="T12" s="79"/>
      <c r="U12" s="82" t="s">
        <v>468</v>
      </c>
      <c r="V12" s="82" t="s">
        <v>468</v>
      </c>
      <c r="W12" s="81">
        <v>43473.74857638889</v>
      </c>
      <c r="X12" s="82" t="s">
        <v>544</v>
      </c>
      <c r="Y12" s="79"/>
      <c r="Z12" s="79"/>
      <c r="AA12" s="85" t="s">
        <v>632</v>
      </c>
      <c r="AB12" s="79"/>
      <c r="AC12" s="79" t="b">
        <v>0</v>
      </c>
      <c r="AD12" s="79">
        <v>0</v>
      </c>
      <c r="AE12" s="85" t="s">
        <v>713</v>
      </c>
      <c r="AF12" s="79" t="b">
        <v>0</v>
      </c>
      <c r="AG12" s="79" t="s">
        <v>724</v>
      </c>
      <c r="AH12" s="79"/>
      <c r="AI12" s="85" t="s">
        <v>713</v>
      </c>
      <c r="AJ12" s="79" t="b">
        <v>0</v>
      </c>
      <c r="AK12" s="79">
        <v>0</v>
      </c>
      <c r="AL12" s="85" t="s">
        <v>713</v>
      </c>
      <c r="AM12" s="79" t="s">
        <v>730</v>
      </c>
      <c r="AN12" s="79" t="b">
        <v>0</v>
      </c>
      <c r="AO12" s="85" t="s">
        <v>632</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1</v>
      </c>
      <c r="BE12" s="49">
        <v>2</v>
      </c>
      <c r="BF12" s="48">
        <v>0</v>
      </c>
      <c r="BG12" s="49">
        <v>0</v>
      </c>
      <c r="BH12" s="48">
        <v>0</v>
      </c>
      <c r="BI12" s="49">
        <v>0</v>
      </c>
      <c r="BJ12" s="48">
        <v>49</v>
      </c>
      <c r="BK12" s="49">
        <v>98</v>
      </c>
      <c r="BL12" s="48">
        <v>50</v>
      </c>
    </row>
    <row r="13" spans="1:64" ht="15">
      <c r="A13" s="64" t="s">
        <v>220</v>
      </c>
      <c r="B13" s="64" t="s">
        <v>259</v>
      </c>
      <c r="C13" s="65"/>
      <c r="D13" s="66"/>
      <c r="E13" s="67"/>
      <c r="F13" s="68"/>
      <c r="G13" s="65"/>
      <c r="H13" s="69"/>
      <c r="I13" s="70"/>
      <c r="J13" s="70"/>
      <c r="K13" s="34" t="s">
        <v>65</v>
      </c>
      <c r="L13" s="77">
        <v>20</v>
      </c>
      <c r="M13" s="77"/>
      <c r="N13" s="72"/>
      <c r="O13" s="79" t="s">
        <v>298</v>
      </c>
      <c r="P13" s="81">
        <v>43473.79797453704</v>
      </c>
      <c r="Q13" s="79" t="s">
        <v>310</v>
      </c>
      <c r="R13" s="79"/>
      <c r="S13" s="79"/>
      <c r="T13" s="79"/>
      <c r="U13" s="82" t="s">
        <v>469</v>
      </c>
      <c r="V13" s="82" t="s">
        <v>469</v>
      </c>
      <c r="W13" s="81">
        <v>43473.79797453704</v>
      </c>
      <c r="X13" s="82" t="s">
        <v>545</v>
      </c>
      <c r="Y13" s="79"/>
      <c r="Z13" s="79"/>
      <c r="AA13" s="85" t="s">
        <v>633</v>
      </c>
      <c r="AB13" s="79"/>
      <c r="AC13" s="79" t="b">
        <v>0</v>
      </c>
      <c r="AD13" s="79">
        <v>0</v>
      </c>
      <c r="AE13" s="85" t="s">
        <v>713</v>
      </c>
      <c r="AF13" s="79" t="b">
        <v>0</v>
      </c>
      <c r="AG13" s="79" t="s">
        <v>724</v>
      </c>
      <c r="AH13" s="79"/>
      <c r="AI13" s="85" t="s">
        <v>713</v>
      </c>
      <c r="AJ13" s="79" t="b">
        <v>0</v>
      </c>
      <c r="AK13" s="79">
        <v>1</v>
      </c>
      <c r="AL13" s="85" t="s">
        <v>642</v>
      </c>
      <c r="AM13" s="79" t="s">
        <v>732</v>
      </c>
      <c r="AN13" s="79" t="b">
        <v>0</v>
      </c>
      <c r="AO13" s="85" t="s">
        <v>642</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221</v>
      </c>
      <c r="B14" s="64" t="s">
        <v>259</v>
      </c>
      <c r="C14" s="65"/>
      <c r="D14" s="66"/>
      <c r="E14" s="67"/>
      <c r="F14" s="68"/>
      <c r="G14" s="65"/>
      <c r="H14" s="69"/>
      <c r="I14" s="70"/>
      <c r="J14" s="70"/>
      <c r="K14" s="34" t="s">
        <v>65</v>
      </c>
      <c r="L14" s="77">
        <v>22</v>
      </c>
      <c r="M14" s="77"/>
      <c r="N14" s="72"/>
      <c r="O14" s="79" t="s">
        <v>298</v>
      </c>
      <c r="P14" s="81">
        <v>43473.81959490741</v>
      </c>
      <c r="Q14" s="79" t="s">
        <v>311</v>
      </c>
      <c r="R14" s="82" t="s">
        <v>392</v>
      </c>
      <c r="S14" s="79" t="s">
        <v>431</v>
      </c>
      <c r="T14" s="79" t="s">
        <v>439</v>
      </c>
      <c r="U14" s="79"/>
      <c r="V14" s="82" t="s">
        <v>499</v>
      </c>
      <c r="W14" s="81">
        <v>43473.81959490741</v>
      </c>
      <c r="X14" s="82" t="s">
        <v>546</v>
      </c>
      <c r="Y14" s="79">
        <v>34.0522</v>
      </c>
      <c r="Z14" s="79">
        <v>-118.243</v>
      </c>
      <c r="AA14" s="85" t="s">
        <v>634</v>
      </c>
      <c r="AB14" s="79"/>
      <c r="AC14" s="79" t="b">
        <v>0</v>
      </c>
      <c r="AD14" s="79">
        <v>3</v>
      </c>
      <c r="AE14" s="85" t="s">
        <v>713</v>
      </c>
      <c r="AF14" s="79" t="b">
        <v>0</v>
      </c>
      <c r="AG14" s="79" t="s">
        <v>724</v>
      </c>
      <c r="AH14" s="79"/>
      <c r="AI14" s="85" t="s">
        <v>713</v>
      </c>
      <c r="AJ14" s="79" t="b">
        <v>0</v>
      </c>
      <c r="AK14" s="79">
        <v>0</v>
      </c>
      <c r="AL14" s="85" t="s">
        <v>713</v>
      </c>
      <c r="AM14" s="79" t="s">
        <v>729</v>
      </c>
      <c r="AN14" s="79" t="b">
        <v>0</v>
      </c>
      <c r="AO14" s="85" t="s">
        <v>634</v>
      </c>
      <c r="AP14" s="79" t="s">
        <v>176</v>
      </c>
      <c r="AQ14" s="79">
        <v>0</v>
      </c>
      <c r="AR14" s="79">
        <v>0</v>
      </c>
      <c r="AS14" s="79" t="s">
        <v>738</v>
      </c>
      <c r="AT14" s="79" t="s">
        <v>743</v>
      </c>
      <c r="AU14" s="79" t="s">
        <v>744</v>
      </c>
      <c r="AV14" s="79" t="s">
        <v>745</v>
      </c>
      <c r="AW14" s="79" t="s">
        <v>749</v>
      </c>
      <c r="AX14" s="79" t="s">
        <v>753</v>
      </c>
      <c r="AY14" s="79" t="s">
        <v>756</v>
      </c>
      <c r="AZ14" s="82" t="s">
        <v>758</v>
      </c>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28</v>
      </c>
      <c r="BK14" s="49">
        <v>100</v>
      </c>
      <c r="BL14" s="48">
        <v>28</v>
      </c>
    </row>
    <row r="15" spans="1:64" ht="15">
      <c r="A15" s="64" t="s">
        <v>222</v>
      </c>
      <c r="B15" s="64" t="s">
        <v>259</v>
      </c>
      <c r="C15" s="65"/>
      <c r="D15" s="66"/>
      <c r="E15" s="67"/>
      <c r="F15" s="68"/>
      <c r="G15" s="65"/>
      <c r="H15" s="69"/>
      <c r="I15" s="70"/>
      <c r="J15" s="70"/>
      <c r="K15" s="34" t="s">
        <v>65</v>
      </c>
      <c r="L15" s="77">
        <v>23</v>
      </c>
      <c r="M15" s="77"/>
      <c r="N15" s="72"/>
      <c r="O15" s="79" t="s">
        <v>298</v>
      </c>
      <c r="P15" s="81">
        <v>43473.840219907404</v>
      </c>
      <c r="Q15" s="79" t="s">
        <v>312</v>
      </c>
      <c r="R15" s="82" t="s">
        <v>393</v>
      </c>
      <c r="S15" s="79" t="s">
        <v>431</v>
      </c>
      <c r="T15" s="79"/>
      <c r="U15" s="79"/>
      <c r="V15" s="82" t="s">
        <v>500</v>
      </c>
      <c r="W15" s="81">
        <v>43473.840219907404</v>
      </c>
      <c r="X15" s="82" t="s">
        <v>547</v>
      </c>
      <c r="Y15" s="79"/>
      <c r="Z15" s="79"/>
      <c r="AA15" s="85" t="s">
        <v>635</v>
      </c>
      <c r="AB15" s="79"/>
      <c r="AC15" s="79" t="b">
        <v>0</v>
      </c>
      <c r="AD15" s="79">
        <v>0</v>
      </c>
      <c r="AE15" s="85" t="s">
        <v>713</v>
      </c>
      <c r="AF15" s="79" t="b">
        <v>0</v>
      </c>
      <c r="AG15" s="79" t="s">
        <v>724</v>
      </c>
      <c r="AH15" s="79"/>
      <c r="AI15" s="85" t="s">
        <v>713</v>
      </c>
      <c r="AJ15" s="79" t="b">
        <v>0</v>
      </c>
      <c r="AK15" s="79">
        <v>0</v>
      </c>
      <c r="AL15" s="85" t="s">
        <v>713</v>
      </c>
      <c r="AM15" s="79" t="s">
        <v>729</v>
      </c>
      <c r="AN15" s="79" t="b">
        <v>0</v>
      </c>
      <c r="AO15" s="85" t="s">
        <v>635</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35</v>
      </c>
      <c r="BK15" s="49">
        <v>100</v>
      </c>
      <c r="BL15" s="48">
        <v>35</v>
      </c>
    </row>
    <row r="16" spans="1:64" ht="15">
      <c r="A16" s="64" t="s">
        <v>223</v>
      </c>
      <c r="B16" s="64" t="s">
        <v>272</v>
      </c>
      <c r="C16" s="65"/>
      <c r="D16" s="66"/>
      <c r="E16" s="67"/>
      <c r="F16" s="68"/>
      <c r="G16" s="65"/>
      <c r="H16" s="69"/>
      <c r="I16" s="70"/>
      <c r="J16" s="70"/>
      <c r="K16" s="34" t="s">
        <v>65</v>
      </c>
      <c r="L16" s="77">
        <v>24</v>
      </c>
      <c r="M16" s="77"/>
      <c r="N16" s="72"/>
      <c r="O16" s="79" t="s">
        <v>298</v>
      </c>
      <c r="P16" s="81">
        <v>43473.103368055556</v>
      </c>
      <c r="Q16" s="79" t="s">
        <v>313</v>
      </c>
      <c r="R16" s="82" t="s">
        <v>394</v>
      </c>
      <c r="S16" s="79" t="s">
        <v>431</v>
      </c>
      <c r="T16" s="79" t="s">
        <v>440</v>
      </c>
      <c r="U16" s="79"/>
      <c r="V16" s="82" t="s">
        <v>501</v>
      </c>
      <c r="W16" s="81">
        <v>43473.103368055556</v>
      </c>
      <c r="X16" s="82" t="s">
        <v>548</v>
      </c>
      <c r="Y16" s="79"/>
      <c r="Z16" s="79"/>
      <c r="AA16" s="85" t="s">
        <v>636</v>
      </c>
      <c r="AB16" s="79"/>
      <c r="AC16" s="79" t="b">
        <v>0</v>
      </c>
      <c r="AD16" s="79">
        <v>0</v>
      </c>
      <c r="AE16" s="85" t="s">
        <v>713</v>
      </c>
      <c r="AF16" s="79" t="b">
        <v>0</v>
      </c>
      <c r="AG16" s="79" t="s">
        <v>724</v>
      </c>
      <c r="AH16" s="79"/>
      <c r="AI16" s="85" t="s">
        <v>713</v>
      </c>
      <c r="AJ16" s="79" t="b">
        <v>0</v>
      </c>
      <c r="AK16" s="79">
        <v>0</v>
      </c>
      <c r="AL16" s="85" t="s">
        <v>713</v>
      </c>
      <c r="AM16" s="79" t="s">
        <v>729</v>
      </c>
      <c r="AN16" s="79" t="b">
        <v>0</v>
      </c>
      <c r="AO16" s="85" t="s">
        <v>636</v>
      </c>
      <c r="AP16" s="79" t="s">
        <v>176</v>
      </c>
      <c r="AQ16" s="79">
        <v>0</v>
      </c>
      <c r="AR16" s="79">
        <v>0</v>
      </c>
      <c r="AS16" s="79"/>
      <c r="AT16" s="79"/>
      <c r="AU16" s="79"/>
      <c r="AV16" s="79"/>
      <c r="AW16" s="79"/>
      <c r="AX16" s="79"/>
      <c r="AY16" s="79"/>
      <c r="AZ16" s="79"/>
      <c r="BA16">
        <v>1</v>
      </c>
      <c r="BB16" s="78" t="str">
        <f>REPLACE(INDEX(GroupVertices[Group],MATCH(Edges24[[#This Row],[Vertex 1]],GroupVertices[Vertex],0)),1,1,"")</f>
        <v>9</v>
      </c>
      <c r="BC16" s="78" t="str">
        <f>REPLACE(INDEX(GroupVertices[Group],MATCH(Edges24[[#This Row],[Vertex 2]],GroupVertices[Vertex],0)),1,1,"")</f>
        <v>9</v>
      </c>
      <c r="BD16" s="48"/>
      <c r="BE16" s="49"/>
      <c r="BF16" s="48"/>
      <c r="BG16" s="49"/>
      <c r="BH16" s="48"/>
      <c r="BI16" s="49"/>
      <c r="BJ16" s="48"/>
      <c r="BK16" s="49"/>
      <c r="BL16" s="48"/>
    </row>
    <row r="17" spans="1:64" ht="15">
      <c r="A17" s="64" t="s">
        <v>223</v>
      </c>
      <c r="B17" s="64" t="s">
        <v>259</v>
      </c>
      <c r="C17" s="65"/>
      <c r="D17" s="66"/>
      <c r="E17" s="67"/>
      <c r="F17" s="68"/>
      <c r="G17" s="65"/>
      <c r="H17" s="69"/>
      <c r="I17" s="70"/>
      <c r="J17" s="70"/>
      <c r="K17" s="34" t="s">
        <v>65</v>
      </c>
      <c r="L17" s="77">
        <v>27</v>
      </c>
      <c r="M17" s="77"/>
      <c r="N17" s="72"/>
      <c r="O17" s="79" t="s">
        <v>298</v>
      </c>
      <c r="P17" s="81">
        <v>43473.98627314815</v>
      </c>
      <c r="Q17" s="79" t="s">
        <v>314</v>
      </c>
      <c r="R17" s="82" t="s">
        <v>395</v>
      </c>
      <c r="S17" s="79" t="s">
        <v>431</v>
      </c>
      <c r="T17" s="79"/>
      <c r="U17" s="79"/>
      <c r="V17" s="82" t="s">
        <v>501</v>
      </c>
      <c r="W17" s="81">
        <v>43473.98627314815</v>
      </c>
      <c r="X17" s="82" t="s">
        <v>549</v>
      </c>
      <c r="Y17" s="79"/>
      <c r="Z17" s="79"/>
      <c r="AA17" s="85" t="s">
        <v>637</v>
      </c>
      <c r="AB17" s="79"/>
      <c r="AC17" s="79" t="b">
        <v>0</v>
      </c>
      <c r="AD17" s="79">
        <v>0</v>
      </c>
      <c r="AE17" s="85" t="s">
        <v>713</v>
      </c>
      <c r="AF17" s="79" t="b">
        <v>0</v>
      </c>
      <c r="AG17" s="79" t="s">
        <v>724</v>
      </c>
      <c r="AH17" s="79"/>
      <c r="AI17" s="85" t="s">
        <v>713</v>
      </c>
      <c r="AJ17" s="79" t="b">
        <v>0</v>
      </c>
      <c r="AK17" s="79">
        <v>0</v>
      </c>
      <c r="AL17" s="85" t="s">
        <v>713</v>
      </c>
      <c r="AM17" s="79" t="s">
        <v>729</v>
      </c>
      <c r="AN17" s="79" t="b">
        <v>0</v>
      </c>
      <c r="AO17" s="85" t="s">
        <v>637</v>
      </c>
      <c r="AP17" s="79" t="s">
        <v>176</v>
      </c>
      <c r="AQ17" s="79">
        <v>0</v>
      </c>
      <c r="AR17" s="79">
        <v>0</v>
      </c>
      <c r="AS17" s="79"/>
      <c r="AT17" s="79"/>
      <c r="AU17" s="79"/>
      <c r="AV17" s="79"/>
      <c r="AW17" s="79"/>
      <c r="AX17" s="79"/>
      <c r="AY17" s="79"/>
      <c r="AZ17" s="79"/>
      <c r="BA17">
        <v>2</v>
      </c>
      <c r="BB17" s="78" t="str">
        <f>REPLACE(INDEX(GroupVertices[Group],MATCH(Edges24[[#This Row],[Vertex 1]],GroupVertices[Vertex],0)),1,1,"")</f>
        <v>9</v>
      </c>
      <c r="BC17" s="78" t="str">
        <f>REPLACE(INDEX(GroupVertices[Group],MATCH(Edges24[[#This Row],[Vertex 2]],GroupVertices[Vertex],0)),1,1,"")</f>
        <v>1</v>
      </c>
      <c r="BD17" s="48">
        <v>1</v>
      </c>
      <c r="BE17" s="49">
        <v>2.5641025641025643</v>
      </c>
      <c r="BF17" s="48">
        <v>0</v>
      </c>
      <c r="BG17" s="49">
        <v>0</v>
      </c>
      <c r="BH17" s="48">
        <v>0</v>
      </c>
      <c r="BI17" s="49">
        <v>0</v>
      </c>
      <c r="BJ17" s="48">
        <v>38</v>
      </c>
      <c r="BK17" s="49">
        <v>97.43589743589743</v>
      </c>
      <c r="BL17" s="48">
        <v>39</v>
      </c>
    </row>
    <row r="18" spans="1:64" ht="15">
      <c r="A18" s="64" t="s">
        <v>224</v>
      </c>
      <c r="B18" s="64" t="s">
        <v>259</v>
      </c>
      <c r="C18" s="65"/>
      <c r="D18" s="66"/>
      <c r="E18" s="67"/>
      <c r="F18" s="68"/>
      <c r="G18" s="65"/>
      <c r="H18" s="69"/>
      <c r="I18" s="70"/>
      <c r="J18" s="70"/>
      <c r="K18" s="34" t="s">
        <v>65</v>
      </c>
      <c r="L18" s="77">
        <v>28</v>
      </c>
      <c r="M18" s="77"/>
      <c r="N18" s="72"/>
      <c r="O18" s="79" t="s">
        <v>298</v>
      </c>
      <c r="P18" s="81">
        <v>43473.790810185186</v>
      </c>
      <c r="Q18" s="79" t="s">
        <v>315</v>
      </c>
      <c r="R18" s="79"/>
      <c r="S18" s="79"/>
      <c r="T18" s="79"/>
      <c r="U18" s="79"/>
      <c r="V18" s="82" t="s">
        <v>502</v>
      </c>
      <c r="W18" s="81">
        <v>43473.790810185186</v>
      </c>
      <c r="X18" s="82" t="s">
        <v>550</v>
      </c>
      <c r="Y18" s="79"/>
      <c r="Z18" s="79"/>
      <c r="AA18" s="85" t="s">
        <v>638</v>
      </c>
      <c r="AB18" s="85" t="s">
        <v>642</v>
      </c>
      <c r="AC18" s="79" t="b">
        <v>0</v>
      </c>
      <c r="AD18" s="79">
        <v>1</v>
      </c>
      <c r="AE18" s="85" t="s">
        <v>715</v>
      </c>
      <c r="AF18" s="79" t="b">
        <v>0</v>
      </c>
      <c r="AG18" s="79" t="s">
        <v>724</v>
      </c>
      <c r="AH18" s="79"/>
      <c r="AI18" s="85" t="s">
        <v>713</v>
      </c>
      <c r="AJ18" s="79" t="b">
        <v>0</v>
      </c>
      <c r="AK18" s="79">
        <v>0</v>
      </c>
      <c r="AL18" s="85" t="s">
        <v>713</v>
      </c>
      <c r="AM18" s="79" t="s">
        <v>727</v>
      </c>
      <c r="AN18" s="79" t="b">
        <v>0</v>
      </c>
      <c r="AO18" s="85" t="s">
        <v>642</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225</v>
      </c>
      <c r="B19" s="64" t="s">
        <v>224</v>
      </c>
      <c r="C19" s="65"/>
      <c r="D19" s="66"/>
      <c r="E19" s="67"/>
      <c r="F19" s="68"/>
      <c r="G19" s="65"/>
      <c r="H19" s="69"/>
      <c r="I19" s="70"/>
      <c r="J19" s="70"/>
      <c r="K19" s="34" t="s">
        <v>66</v>
      </c>
      <c r="L19" s="77">
        <v>30</v>
      </c>
      <c r="M19" s="77"/>
      <c r="N19" s="72"/>
      <c r="O19" s="79" t="s">
        <v>299</v>
      </c>
      <c r="P19" s="81">
        <v>43473.8853125</v>
      </c>
      <c r="Q19" s="79" t="s">
        <v>316</v>
      </c>
      <c r="R19" s="79"/>
      <c r="S19" s="79"/>
      <c r="T19" s="79"/>
      <c r="U19" s="79"/>
      <c r="V19" s="82" t="s">
        <v>503</v>
      </c>
      <c r="W19" s="81">
        <v>43473.8853125</v>
      </c>
      <c r="X19" s="82" t="s">
        <v>551</v>
      </c>
      <c r="Y19" s="79"/>
      <c r="Z19" s="79"/>
      <c r="AA19" s="85" t="s">
        <v>639</v>
      </c>
      <c r="AB19" s="85" t="s">
        <v>638</v>
      </c>
      <c r="AC19" s="79" t="b">
        <v>0</v>
      </c>
      <c r="AD19" s="79">
        <v>1</v>
      </c>
      <c r="AE19" s="85" t="s">
        <v>716</v>
      </c>
      <c r="AF19" s="79" t="b">
        <v>0</v>
      </c>
      <c r="AG19" s="79" t="s">
        <v>724</v>
      </c>
      <c r="AH19" s="79"/>
      <c r="AI19" s="85" t="s">
        <v>713</v>
      </c>
      <c r="AJ19" s="79" t="b">
        <v>0</v>
      </c>
      <c r="AK19" s="79">
        <v>0</v>
      </c>
      <c r="AL19" s="85" t="s">
        <v>713</v>
      </c>
      <c r="AM19" s="79" t="s">
        <v>727</v>
      </c>
      <c r="AN19" s="79" t="b">
        <v>0</v>
      </c>
      <c r="AO19" s="85" t="s">
        <v>638</v>
      </c>
      <c r="AP19" s="79" t="s">
        <v>176</v>
      </c>
      <c r="AQ19" s="79">
        <v>0</v>
      </c>
      <c r="AR19" s="79">
        <v>0</v>
      </c>
      <c r="AS19" s="79" t="s">
        <v>738</v>
      </c>
      <c r="AT19" s="79" t="s">
        <v>743</v>
      </c>
      <c r="AU19" s="79" t="s">
        <v>744</v>
      </c>
      <c r="AV19" s="79" t="s">
        <v>745</v>
      </c>
      <c r="AW19" s="79" t="s">
        <v>749</v>
      </c>
      <c r="AX19" s="79" t="s">
        <v>753</v>
      </c>
      <c r="AY19" s="79" t="s">
        <v>756</v>
      </c>
      <c r="AZ19" s="82" t="s">
        <v>758</v>
      </c>
      <c r="BA19">
        <v>1</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6</v>
      </c>
      <c r="BK19" s="49">
        <v>100</v>
      </c>
      <c r="BL19" s="48">
        <v>6</v>
      </c>
    </row>
    <row r="20" spans="1:64" ht="15">
      <c r="A20" s="64" t="s">
        <v>226</v>
      </c>
      <c r="B20" s="64" t="s">
        <v>259</v>
      </c>
      <c r="C20" s="65"/>
      <c r="D20" s="66"/>
      <c r="E20" s="67"/>
      <c r="F20" s="68"/>
      <c r="G20" s="65"/>
      <c r="H20" s="69"/>
      <c r="I20" s="70"/>
      <c r="J20" s="70"/>
      <c r="K20" s="34" t="s">
        <v>65</v>
      </c>
      <c r="L20" s="77">
        <v>31</v>
      </c>
      <c r="M20" s="77"/>
      <c r="N20" s="72"/>
      <c r="O20" s="79" t="s">
        <v>298</v>
      </c>
      <c r="P20" s="81">
        <v>43474.762291666666</v>
      </c>
      <c r="Q20" s="79" t="s">
        <v>317</v>
      </c>
      <c r="R20" s="79"/>
      <c r="S20" s="79"/>
      <c r="T20" s="79"/>
      <c r="U20" s="79"/>
      <c r="V20" s="82" t="s">
        <v>504</v>
      </c>
      <c r="W20" s="81">
        <v>43474.762291666666</v>
      </c>
      <c r="X20" s="82" t="s">
        <v>552</v>
      </c>
      <c r="Y20" s="79"/>
      <c r="Z20" s="79"/>
      <c r="AA20" s="85" t="s">
        <v>640</v>
      </c>
      <c r="AB20" s="85" t="s">
        <v>642</v>
      </c>
      <c r="AC20" s="79" t="b">
        <v>0</v>
      </c>
      <c r="AD20" s="79">
        <v>0</v>
      </c>
      <c r="AE20" s="85" t="s">
        <v>715</v>
      </c>
      <c r="AF20" s="79" t="b">
        <v>0</v>
      </c>
      <c r="AG20" s="79" t="s">
        <v>724</v>
      </c>
      <c r="AH20" s="79"/>
      <c r="AI20" s="85" t="s">
        <v>713</v>
      </c>
      <c r="AJ20" s="79" t="b">
        <v>0</v>
      </c>
      <c r="AK20" s="79">
        <v>0</v>
      </c>
      <c r="AL20" s="85" t="s">
        <v>713</v>
      </c>
      <c r="AM20" s="79" t="s">
        <v>728</v>
      </c>
      <c r="AN20" s="79" t="b">
        <v>0</v>
      </c>
      <c r="AO20" s="85" t="s">
        <v>642</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c r="BE20" s="49"/>
      <c r="BF20" s="48"/>
      <c r="BG20" s="49"/>
      <c r="BH20" s="48"/>
      <c r="BI20" s="49"/>
      <c r="BJ20" s="48"/>
      <c r="BK20" s="49"/>
      <c r="BL20" s="48"/>
    </row>
    <row r="21" spans="1:64" ht="15">
      <c r="A21" s="64" t="s">
        <v>225</v>
      </c>
      <c r="B21" s="64" t="s">
        <v>226</v>
      </c>
      <c r="C21" s="65"/>
      <c r="D21" s="66"/>
      <c r="E21" s="67"/>
      <c r="F21" s="68"/>
      <c r="G21" s="65"/>
      <c r="H21" s="69"/>
      <c r="I21" s="70"/>
      <c r="J21" s="70"/>
      <c r="K21" s="34" t="s">
        <v>66</v>
      </c>
      <c r="L21" s="77">
        <v>33</v>
      </c>
      <c r="M21" s="77"/>
      <c r="N21" s="72"/>
      <c r="O21" s="79" t="s">
        <v>299</v>
      </c>
      <c r="P21" s="81">
        <v>43474.76806712963</v>
      </c>
      <c r="Q21" s="79" t="s">
        <v>318</v>
      </c>
      <c r="R21" s="79"/>
      <c r="S21" s="79"/>
      <c r="T21" s="79" t="s">
        <v>441</v>
      </c>
      <c r="U21" s="79"/>
      <c r="V21" s="82" t="s">
        <v>503</v>
      </c>
      <c r="W21" s="81">
        <v>43474.76806712963</v>
      </c>
      <c r="X21" s="82" t="s">
        <v>553</v>
      </c>
      <c r="Y21" s="79"/>
      <c r="Z21" s="79"/>
      <c r="AA21" s="85" t="s">
        <v>641</v>
      </c>
      <c r="AB21" s="85" t="s">
        <v>640</v>
      </c>
      <c r="AC21" s="79" t="b">
        <v>0</v>
      </c>
      <c r="AD21" s="79">
        <v>1</v>
      </c>
      <c r="AE21" s="85" t="s">
        <v>717</v>
      </c>
      <c r="AF21" s="79" t="b">
        <v>0</v>
      </c>
      <c r="AG21" s="79" t="s">
        <v>724</v>
      </c>
      <c r="AH21" s="79"/>
      <c r="AI21" s="85" t="s">
        <v>713</v>
      </c>
      <c r="AJ21" s="79" t="b">
        <v>0</v>
      </c>
      <c r="AK21" s="79">
        <v>0</v>
      </c>
      <c r="AL21" s="85" t="s">
        <v>713</v>
      </c>
      <c r="AM21" s="79" t="s">
        <v>727</v>
      </c>
      <c r="AN21" s="79" t="b">
        <v>0</v>
      </c>
      <c r="AO21" s="85" t="s">
        <v>640</v>
      </c>
      <c r="AP21" s="79" t="s">
        <v>176</v>
      </c>
      <c r="AQ21" s="79">
        <v>0</v>
      </c>
      <c r="AR21" s="79">
        <v>0</v>
      </c>
      <c r="AS21" s="79" t="s">
        <v>738</v>
      </c>
      <c r="AT21" s="79" t="s">
        <v>743</v>
      </c>
      <c r="AU21" s="79" t="s">
        <v>744</v>
      </c>
      <c r="AV21" s="79" t="s">
        <v>745</v>
      </c>
      <c r="AW21" s="79" t="s">
        <v>749</v>
      </c>
      <c r="AX21" s="79" t="s">
        <v>753</v>
      </c>
      <c r="AY21" s="79" t="s">
        <v>756</v>
      </c>
      <c r="AZ21" s="82" t="s">
        <v>758</v>
      </c>
      <c r="BA21">
        <v>1</v>
      </c>
      <c r="BB21" s="78" t="str">
        <f>REPLACE(INDEX(GroupVertices[Group],MATCH(Edges24[[#This Row],[Vertex 1]],GroupVertices[Vertex],0)),1,1,"")</f>
        <v>1</v>
      </c>
      <c r="BC21" s="78" t="str">
        <f>REPLACE(INDEX(GroupVertices[Group],MATCH(Edges24[[#This Row],[Vertex 2]],GroupVertices[Vertex],0)),1,1,"")</f>
        <v>1</v>
      </c>
      <c r="BD21" s="48">
        <v>1</v>
      </c>
      <c r="BE21" s="49">
        <v>14.285714285714286</v>
      </c>
      <c r="BF21" s="48">
        <v>1</v>
      </c>
      <c r="BG21" s="49">
        <v>14.285714285714286</v>
      </c>
      <c r="BH21" s="48">
        <v>0</v>
      </c>
      <c r="BI21" s="49">
        <v>0</v>
      </c>
      <c r="BJ21" s="48">
        <v>5</v>
      </c>
      <c r="BK21" s="49">
        <v>71.42857142857143</v>
      </c>
      <c r="BL21" s="48">
        <v>7</v>
      </c>
    </row>
    <row r="22" spans="1:64" ht="15">
      <c r="A22" s="64" t="s">
        <v>225</v>
      </c>
      <c r="B22" s="64" t="s">
        <v>259</v>
      </c>
      <c r="C22" s="65"/>
      <c r="D22" s="66"/>
      <c r="E22" s="67"/>
      <c r="F22" s="68"/>
      <c r="G22" s="65"/>
      <c r="H22" s="69"/>
      <c r="I22" s="70"/>
      <c r="J22" s="70"/>
      <c r="K22" s="34" t="s">
        <v>65</v>
      </c>
      <c r="L22" s="77">
        <v>34</v>
      </c>
      <c r="M22" s="77"/>
      <c r="N22" s="72"/>
      <c r="O22" s="79" t="s">
        <v>298</v>
      </c>
      <c r="P22" s="81">
        <v>43473.788402777776</v>
      </c>
      <c r="Q22" s="79" t="s">
        <v>319</v>
      </c>
      <c r="R22" s="79"/>
      <c r="S22" s="79"/>
      <c r="T22" s="79"/>
      <c r="U22" s="82" t="s">
        <v>469</v>
      </c>
      <c r="V22" s="82" t="s">
        <v>469</v>
      </c>
      <c r="W22" s="81">
        <v>43473.788402777776</v>
      </c>
      <c r="X22" s="82" t="s">
        <v>554</v>
      </c>
      <c r="Y22" s="79"/>
      <c r="Z22" s="79"/>
      <c r="AA22" s="85" t="s">
        <v>642</v>
      </c>
      <c r="AB22" s="79"/>
      <c r="AC22" s="79" t="b">
        <v>0</v>
      </c>
      <c r="AD22" s="79">
        <v>14</v>
      </c>
      <c r="AE22" s="85" t="s">
        <v>713</v>
      </c>
      <c r="AF22" s="79" t="b">
        <v>0</v>
      </c>
      <c r="AG22" s="79" t="s">
        <v>724</v>
      </c>
      <c r="AH22" s="79"/>
      <c r="AI22" s="85" t="s">
        <v>713</v>
      </c>
      <c r="AJ22" s="79" t="b">
        <v>0</v>
      </c>
      <c r="AK22" s="79">
        <v>1</v>
      </c>
      <c r="AL22" s="85" t="s">
        <v>713</v>
      </c>
      <c r="AM22" s="79" t="s">
        <v>727</v>
      </c>
      <c r="AN22" s="79" t="b">
        <v>0</v>
      </c>
      <c r="AO22" s="85" t="s">
        <v>642</v>
      </c>
      <c r="AP22" s="79" t="s">
        <v>176</v>
      </c>
      <c r="AQ22" s="79">
        <v>0</v>
      </c>
      <c r="AR22" s="79">
        <v>0</v>
      </c>
      <c r="AS22" s="79" t="s">
        <v>738</v>
      </c>
      <c r="AT22" s="79" t="s">
        <v>743</v>
      </c>
      <c r="AU22" s="79" t="s">
        <v>744</v>
      </c>
      <c r="AV22" s="79" t="s">
        <v>745</v>
      </c>
      <c r="AW22" s="79" t="s">
        <v>749</v>
      </c>
      <c r="AX22" s="79" t="s">
        <v>753</v>
      </c>
      <c r="AY22" s="79" t="s">
        <v>756</v>
      </c>
      <c r="AZ22" s="82" t="s">
        <v>758</v>
      </c>
      <c r="BA22">
        <v>3</v>
      </c>
      <c r="BB22" s="78" t="str">
        <f>REPLACE(INDEX(GroupVertices[Group],MATCH(Edges24[[#This Row],[Vertex 1]],GroupVertices[Vertex],0)),1,1,"")</f>
        <v>1</v>
      </c>
      <c r="BC22" s="78" t="str">
        <f>REPLACE(INDEX(GroupVertices[Group],MATCH(Edges24[[#This Row],[Vertex 2]],GroupVertices[Vertex],0)),1,1,"")</f>
        <v>1</v>
      </c>
      <c r="BD22" s="48">
        <v>2</v>
      </c>
      <c r="BE22" s="49">
        <v>13.333333333333334</v>
      </c>
      <c r="BF22" s="48">
        <v>1</v>
      </c>
      <c r="BG22" s="49">
        <v>6.666666666666667</v>
      </c>
      <c r="BH22" s="48">
        <v>0</v>
      </c>
      <c r="BI22" s="49">
        <v>0</v>
      </c>
      <c r="BJ22" s="48">
        <v>12</v>
      </c>
      <c r="BK22" s="49">
        <v>80</v>
      </c>
      <c r="BL22" s="48">
        <v>15</v>
      </c>
    </row>
    <row r="23" spans="1:64" ht="15">
      <c r="A23" s="64" t="s">
        <v>227</v>
      </c>
      <c r="B23" s="64" t="s">
        <v>251</v>
      </c>
      <c r="C23" s="65"/>
      <c r="D23" s="66"/>
      <c r="E23" s="67"/>
      <c r="F23" s="68"/>
      <c r="G23" s="65"/>
      <c r="H23" s="69"/>
      <c r="I23" s="70"/>
      <c r="J23" s="70"/>
      <c r="K23" s="34" t="s">
        <v>65</v>
      </c>
      <c r="L23" s="77">
        <v>37</v>
      </c>
      <c r="M23" s="77"/>
      <c r="N23" s="72"/>
      <c r="O23" s="79" t="s">
        <v>298</v>
      </c>
      <c r="P23" s="81">
        <v>43474.98181712963</v>
      </c>
      <c r="Q23" s="79" t="s">
        <v>320</v>
      </c>
      <c r="R23" s="79"/>
      <c r="S23" s="79"/>
      <c r="T23" s="79"/>
      <c r="U23" s="79"/>
      <c r="V23" s="82" t="s">
        <v>505</v>
      </c>
      <c r="W23" s="81">
        <v>43474.98181712963</v>
      </c>
      <c r="X23" s="82" t="s">
        <v>555</v>
      </c>
      <c r="Y23" s="79"/>
      <c r="Z23" s="79"/>
      <c r="AA23" s="85" t="s">
        <v>643</v>
      </c>
      <c r="AB23" s="79"/>
      <c r="AC23" s="79" t="b">
        <v>0</v>
      </c>
      <c r="AD23" s="79">
        <v>0</v>
      </c>
      <c r="AE23" s="85" t="s">
        <v>713</v>
      </c>
      <c r="AF23" s="79" t="b">
        <v>0</v>
      </c>
      <c r="AG23" s="79" t="s">
        <v>724</v>
      </c>
      <c r="AH23" s="79"/>
      <c r="AI23" s="85" t="s">
        <v>713</v>
      </c>
      <c r="AJ23" s="79" t="b">
        <v>0</v>
      </c>
      <c r="AK23" s="79">
        <v>1</v>
      </c>
      <c r="AL23" s="85" t="s">
        <v>673</v>
      </c>
      <c r="AM23" s="79" t="s">
        <v>728</v>
      </c>
      <c r="AN23" s="79" t="b">
        <v>0</v>
      </c>
      <c r="AO23" s="85" t="s">
        <v>673</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3</v>
      </c>
      <c r="BD23" s="48">
        <v>2</v>
      </c>
      <c r="BE23" s="49">
        <v>8.695652173913043</v>
      </c>
      <c r="BF23" s="48">
        <v>0</v>
      </c>
      <c r="BG23" s="49">
        <v>0</v>
      </c>
      <c r="BH23" s="48">
        <v>0</v>
      </c>
      <c r="BI23" s="49">
        <v>0</v>
      </c>
      <c r="BJ23" s="48">
        <v>21</v>
      </c>
      <c r="BK23" s="49">
        <v>91.30434782608695</v>
      </c>
      <c r="BL23" s="48">
        <v>23</v>
      </c>
    </row>
    <row r="24" spans="1:64" ht="15">
      <c r="A24" s="64" t="s">
        <v>228</v>
      </c>
      <c r="B24" s="64" t="s">
        <v>259</v>
      </c>
      <c r="C24" s="65"/>
      <c r="D24" s="66"/>
      <c r="E24" s="67"/>
      <c r="F24" s="68"/>
      <c r="G24" s="65"/>
      <c r="H24" s="69"/>
      <c r="I24" s="70"/>
      <c r="J24" s="70"/>
      <c r="K24" s="34" t="s">
        <v>65</v>
      </c>
      <c r="L24" s="77">
        <v>38</v>
      </c>
      <c r="M24" s="77"/>
      <c r="N24" s="72"/>
      <c r="O24" s="79" t="s">
        <v>298</v>
      </c>
      <c r="P24" s="81">
        <v>43475.24171296296</v>
      </c>
      <c r="Q24" s="79" t="s">
        <v>321</v>
      </c>
      <c r="R24" s="79"/>
      <c r="S24" s="79"/>
      <c r="T24" s="79"/>
      <c r="U24" s="82" t="s">
        <v>470</v>
      </c>
      <c r="V24" s="82" t="s">
        <v>470</v>
      </c>
      <c r="W24" s="81">
        <v>43475.24171296296</v>
      </c>
      <c r="X24" s="82" t="s">
        <v>556</v>
      </c>
      <c r="Y24" s="79"/>
      <c r="Z24" s="79"/>
      <c r="AA24" s="85" t="s">
        <v>644</v>
      </c>
      <c r="AB24" s="79"/>
      <c r="AC24" s="79" t="b">
        <v>0</v>
      </c>
      <c r="AD24" s="79">
        <v>0</v>
      </c>
      <c r="AE24" s="85" t="s">
        <v>713</v>
      </c>
      <c r="AF24" s="79" t="b">
        <v>0</v>
      </c>
      <c r="AG24" s="79" t="s">
        <v>724</v>
      </c>
      <c r="AH24" s="79"/>
      <c r="AI24" s="85" t="s">
        <v>713</v>
      </c>
      <c r="AJ24" s="79" t="b">
        <v>0</v>
      </c>
      <c r="AK24" s="79">
        <v>0</v>
      </c>
      <c r="AL24" s="85" t="s">
        <v>713</v>
      </c>
      <c r="AM24" s="79" t="s">
        <v>727</v>
      </c>
      <c r="AN24" s="79" t="b">
        <v>0</v>
      </c>
      <c r="AO24" s="85" t="s">
        <v>644</v>
      </c>
      <c r="AP24" s="79" t="s">
        <v>176</v>
      </c>
      <c r="AQ24" s="79">
        <v>0</v>
      </c>
      <c r="AR24" s="79">
        <v>0</v>
      </c>
      <c r="AS24" s="79" t="s">
        <v>739</v>
      </c>
      <c r="AT24" s="79" t="s">
        <v>743</v>
      </c>
      <c r="AU24" s="79" t="s">
        <v>744</v>
      </c>
      <c r="AV24" s="79" t="s">
        <v>746</v>
      </c>
      <c r="AW24" s="79" t="s">
        <v>750</v>
      </c>
      <c r="AX24" s="79" t="s">
        <v>746</v>
      </c>
      <c r="AY24" s="79" t="s">
        <v>757</v>
      </c>
      <c r="AZ24" s="82" t="s">
        <v>759</v>
      </c>
      <c r="BA24">
        <v>1</v>
      </c>
      <c r="BB24" s="78" t="str">
        <f>REPLACE(INDEX(GroupVertices[Group],MATCH(Edges24[[#This Row],[Vertex 1]],GroupVertices[Vertex],0)),1,1,"")</f>
        <v>1</v>
      </c>
      <c r="BC24" s="78" t="str">
        <f>REPLACE(INDEX(GroupVertices[Group],MATCH(Edges24[[#This Row],[Vertex 2]],GroupVertices[Vertex],0)),1,1,"")</f>
        <v>1</v>
      </c>
      <c r="BD24" s="48">
        <v>1</v>
      </c>
      <c r="BE24" s="49">
        <v>5</v>
      </c>
      <c r="BF24" s="48">
        <v>0</v>
      </c>
      <c r="BG24" s="49">
        <v>0</v>
      </c>
      <c r="BH24" s="48">
        <v>0</v>
      </c>
      <c r="BI24" s="49">
        <v>0</v>
      </c>
      <c r="BJ24" s="48">
        <v>19</v>
      </c>
      <c r="BK24" s="49">
        <v>95</v>
      </c>
      <c r="BL24" s="48">
        <v>20</v>
      </c>
    </row>
    <row r="25" spans="1:64" ht="15">
      <c r="A25" s="64" t="s">
        <v>229</v>
      </c>
      <c r="B25" s="64" t="s">
        <v>259</v>
      </c>
      <c r="C25" s="65"/>
      <c r="D25" s="66"/>
      <c r="E25" s="67"/>
      <c r="F25" s="68"/>
      <c r="G25" s="65"/>
      <c r="H25" s="69"/>
      <c r="I25" s="70"/>
      <c r="J25" s="70"/>
      <c r="K25" s="34" t="s">
        <v>65</v>
      </c>
      <c r="L25" s="77">
        <v>39</v>
      </c>
      <c r="M25" s="77"/>
      <c r="N25" s="72"/>
      <c r="O25" s="79" t="s">
        <v>298</v>
      </c>
      <c r="P25" s="81">
        <v>43475.77135416667</v>
      </c>
      <c r="Q25" s="79" t="s">
        <v>322</v>
      </c>
      <c r="R25" s="82" t="s">
        <v>387</v>
      </c>
      <c r="S25" s="79" t="s">
        <v>430</v>
      </c>
      <c r="T25" s="79"/>
      <c r="U25" s="79"/>
      <c r="V25" s="82" t="s">
        <v>506</v>
      </c>
      <c r="W25" s="81">
        <v>43475.77135416667</v>
      </c>
      <c r="X25" s="82" t="s">
        <v>557</v>
      </c>
      <c r="Y25" s="79"/>
      <c r="Z25" s="79"/>
      <c r="AA25" s="85" t="s">
        <v>645</v>
      </c>
      <c r="AB25" s="79"/>
      <c r="AC25" s="79" t="b">
        <v>0</v>
      </c>
      <c r="AD25" s="79">
        <v>0</v>
      </c>
      <c r="AE25" s="85" t="s">
        <v>713</v>
      </c>
      <c r="AF25" s="79" t="b">
        <v>0</v>
      </c>
      <c r="AG25" s="79" t="s">
        <v>724</v>
      </c>
      <c r="AH25" s="79"/>
      <c r="AI25" s="85" t="s">
        <v>713</v>
      </c>
      <c r="AJ25" s="79" t="b">
        <v>0</v>
      </c>
      <c r="AK25" s="79">
        <v>0</v>
      </c>
      <c r="AL25" s="85" t="s">
        <v>713</v>
      </c>
      <c r="AM25" s="79" t="s">
        <v>732</v>
      </c>
      <c r="AN25" s="79" t="b">
        <v>0</v>
      </c>
      <c r="AO25" s="85" t="s">
        <v>645</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2</v>
      </c>
      <c r="BE25" s="49">
        <v>8.333333333333334</v>
      </c>
      <c r="BF25" s="48">
        <v>0</v>
      </c>
      <c r="BG25" s="49">
        <v>0</v>
      </c>
      <c r="BH25" s="48">
        <v>0</v>
      </c>
      <c r="BI25" s="49">
        <v>0</v>
      </c>
      <c r="BJ25" s="48">
        <v>22</v>
      </c>
      <c r="BK25" s="49">
        <v>91.66666666666667</v>
      </c>
      <c r="BL25" s="48">
        <v>24</v>
      </c>
    </row>
    <row r="26" spans="1:64" ht="15">
      <c r="A26" s="64" t="s">
        <v>230</v>
      </c>
      <c r="B26" s="64" t="s">
        <v>259</v>
      </c>
      <c r="C26" s="65"/>
      <c r="D26" s="66"/>
      <c r="E26" s="67"/>
      <c r="F26" s="68"/>
      <c r="G26" s="65"/>
      <c r="H26" s="69"/>
      <c r="I26" s="70"/>
      <c r="J26" s="70"/>
      <c r="K26" s="34" t="s">
        <v>65</v>
      </c>
      <c r="L26" s="77">
        <v>40</v>
      </c>
      <c r="M26" s="77"/>
      <c r="N26" s="72"/>
      <c r="O26" s="79" t="s">
        <v>298</v>
      </c>
      <c r="P26" s="81">
        <v>43475.83528935185</v>
      </c>
      <c r="Q26" s="79" t="s">
        <v>323</v>
      </c>
      <c r="R26" s="82" t="s">
        <v>396</v>
      </c>
      <c r="S26" s="79" t="s">
        <v>431</v>
      </c>
      <c r="T26" s="79"/>
      <c r="U26" s="79"/>
      <c r="V26" s="82" t="s">
        <v>507</v>
      </c>
      <c r="W26" s="81">
        <v>43475.83528935185</v>
      </c>
      <c r="X26" s="82" t="s">
        <v>558</v>
      </c>
      <c r="Y26" s="79"/>
      <c r="Z26" s="79"/>
      <c r="AA26" s="85" t="s">
        <v>646</v>
      </c>
      <c r="AB26" s="79"/>
      <c r="AC26" s="79" t="b">
        <v>0</v>
      </c>
      <c r="AD26" s="79">
        <v>0</v>
      </c>
      <c r="AE26" s="85" t="s">
        <v>713</v>
      </c>
      <c r="AF26" s="79" t="b">
        <v>0</v>
      </c>
      <c r="AG26" s="79" t="s">
        <v>724</v>
      </c>
      <c r="AH26" s="79"/>
      <c r="AI26" s="85" t="s">
        <v>713</v>
      </c>
      <c r="AJ26" s="79" t="b">
        <v>0</v>
      </c>
      <c r="AK26" s="79">
        <v>0</v>
      </c>
      <c r="AL26" s="85" t="s">
        <v>713</v>
      </c>
      <c r="AM26" s="79" t="s">
        <v>729</v>
      </c>
      <c r="AN26" s="79" t="b">
        <v>0</v>
      </c>
      <c r="AO26" s="85" t="s">
        <v>646</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3</v>
      </c>
      <c r="BE26" s="49">
        <v>9.090909090909092</v>
      </c>
      <c r="BF26" s="48">
        <v>0</v>
      </c>
      <c r="BG26" s="49">
        <v>0</v>
      </c>
      <c r="BH26" s="48">
        <v>0</v>
      </c>
      <c r="BI26" s="49">
        <v>0</v>
      </c>
      <c r="BJ26" s="48">
        <v>30</v>
      </c>
      <c r="BK26" s="49">
        <v>90.9090909090909</v>
      </c>
      <c r="BL26" s="48">
        <v>33</v>
      </c>
    </row>
    <row r="27" spans="1:64" ht="15">
      <c r="A27" s="64" t="s">
        <v>231</v>
      </c>
      <c r="B27" s="64" t="s">
        <v>259</v>
      </c>
      <c r="C27" s="65"/>
      <c r="D27" s="66"/>
      <c r="E27" s="67"/>
      <c r="F27" s="68"/>
      <c r="G27" s="65"/>
      <c r="H27" s="69"/>
      <c r="I27" s="70"/>
      <c r="J27" s="70"/>
      <c r="K27" s="34" t="s">
        <v>65</v>
      </c>
      <c r="L27" s="77">
        <v>41</v>
      </c>
      <c r="M27" s="77"/>
      <c r="N27" s="72"/>
      <c r="O27" s="79" t="s">
        <v>298</v>
      </c>
      <c r="P27" s="81">
        <v>43475.81049768518</v>
      </c>
      <c r="Q27" s="79" t="s">
        <v>324</v>
      </c>
      <c r="R27" s="79"/>
      <c r="S27" s="79"/>
      <c r="T27" s="79" t="s">
        <v>442</v>
      </c>
      <c r="U27" s="82" t="s">
        <v>471</v>
      </c>
      <c r="V27" s="82" t="s">
        <v>471</v>
      </c>
      <c r="W27" s="81">
        <v>43475.81049768518</v>
      </c>
      <c r="X27" s="82" t="s">
        <v>559</v>
      </c>
      <c r="Y27" s="79"/>
      <c r="Z27" s="79"/>
      <c r="AA27" s="85" t="s">
        <v>647</v>
      </c>
      <c r="AB27" s="79"/>
      <c r="AC27" s="79" t="b">
        <v>0</v>
      </c>
      <c r="AD27" s="79">
        <v>4</v>
      </c>
      <c r="AE27" s="85" t="s">
        <v>713</v>
      </c>
      <c r="AF27" s="79" t="b">
        <v>0</v>
      </c>
      <c r="AG27" s="79" t="s">
        <v>724</v>
      </c>
      <c r="AH27" s="79"/>
      <c r="AI27" s="85" t="s">
        <v>713</v>
      </c>
      <c r="AJ27" s="79" t="b">
        <v>0</v>
      </c>
      <c r="AK27" s="79">
        <v>1</v>
      </c>
      <c r="AL27" s="85" t="s">
        <v>713</v>
      </c>
      <c r="AM27" s="79" t="s">
        <v>728</v>
      </c>
      <c r="AN27" s="79" t="b">
        <v>0</v>
      </c>
      <c r="AO27" s="85" t="s">
        <v>647</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3</v>
      </c>
      <c r="BE27" s="49">
        <v>6.818181818181818</v>
      </c>
      <c r="BF27" s="48">
        <v>0</v>
      </c>
      <c r="BG27" s="49">
        <v>0</v>
      </c>
      <c r="BH27" s="48">
        <v>0</v>
      </c>
      <c r="BI27" s="49">
        <v>0</v>
      </c>
      <c r="BJ27" s="48">
        <v>41</v>
      </c>
      <c r="BK27" s="49">
        <v>93.18181818181819</v>
      </c>
      <c r="BL27" s="48">
        <v>44</v>
      </c>
    </row>
    <row r="28" spans="1:64" ht="15">
      <c r="A28" s="64" t="s">
        <v>232</v>
      </c>
      <c r="B28" s="64" t="s">
        <v>231</v>
      </c>
      <c r="C28" s="65"/>
      <c r="D28" s="66"/>
      <c r="E28" s="67"/>
      <c r="F28" s="68"/>
      <c r="G28" s="65"/>
      <c r="H28" s="69"/>
      <c r="I28" s="70"/>
      <c r="J28" s="70"/>
      <c r="K28" s="34" t="s">
        <v>65</v>
      </c>
      <c r="L28" s="77">
        <v>42</v>
      </c>
      <c r="M28" s="77"/>
      <c r="N28" s="72"/>
      <c r="O28" s="79" t="s">
        <v>298</v>
      </c>
      <c r="P28" s="81">
        <v>43475.88945601852</v>
      </c>
      <c r="Q28" s="79" t="s">
        <v>325</v>
      </c>
      <c r="R28" s="79"/>
      <c r="S28" s="79"/>
      <c r="T28" s="79"/>
      <c r="U28" s="79"/>
      <c r="V28" s="82" t="s">
        <v>508</v>
      </c>
      <c r="W28" s="81">
        <v>43475.88945601852</v>
      </c>
      <c r="X28" s="82" t="s">
        <v>560</v>
      </c>
      <c r="Y28" s="79"/>
      <c r="Z28" s="79"/>
      <c r="AA28" s="85" t="s">
        <v>648</v>
      </c>
      <c r="AB28" s="79"/>
      <c r="AC28" s="79" t="b">
        <v>0</v>
      </c>
      <c r="AD28" s="79">
        <v>0</v>
      </c>
      <c r="AE28" s="85" t="s">
        <v>713</v>
      </c>
      <c r="AF28" s="79" t="b">
        <v>0</v>
      </c>
      <c r="AG28" s="79" t="s">
        <v>724</v>
      </c>
      <c r="AH28" s="79"/>
      <c r="AI28" s="85" t="s">
        <v>713</v>
      </c>
      <c r="AJ28" s="79" t="b">
        <v>0</v>
      </c>
      <c r="AK28" s="79">
        <v>1</v>
      </c>
      <c r="AL28" s="85" t="s">
        <v>647</v>
      </c>
      <c r="AM28" s="79" t="s">
        <v>727</v>
      </c>
      <c r="AN28" s="79" t="b">
        <v>0</v>
      </c>
      <c r="AO28" s="85" t="s">
        <v>647</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233</v>
      </c>
      <c r="B29" s="64" t="s">
        <v>259</v>
      </c>
      <c r="C29" s="65"/>
      <c r="D29" s="66"/>
      <c r="E29" s="67"/>
      <c r="F29" s="68"/>
      <c r="G29" s="65"/>
      <c r="H29" s="69"/>
      <c r="I29" s="70"/>
      <c r="J29" s="70"/>
      <c r="K29" s="34" t="s">
        <v>65</v>
      </c>
      <c r="L29" s="77">
        <v>44</v>
      </c>
      <c r="M29" s="77"/>
      <c r="N29" s="72"/>
      <c r="O29" s="79" t="s">
        <v>298</v>
      </c>
      <c r="P29" s="81">
        <v>43476.110034722224</v>
      </c>
      <c r="Q29" s="79" t="s">
        <v>326</v>
      </c>
      <c r="R29" s="82" t="s">
        <v>397</v>
      </c>
      <c r="S29" s="79" t="s">
        <v>433</v>
      </c>
      <c r="T29" s="79"/>
      <c r="U29" s="79"/>
      <c r="V29" s="82" t="s">
        <v>509</v>
      </c>
      <c r="W29" s="81">
        <v>43476.110034722224</v>
      </c>
      <c r="X29" s="82" t="s">
        <v>561</v>
      </c>
      <c r="Y29" s="79"/>
      <c r="Z29" s="79"/>
      <c r="AA29" s="85" t="s">
        <v>649</v>
      </c>
      <c r="AB29" s="79"/>
      <c r="AC29" s="79" t="b">
        <v>0</v>
      </c>
      <c r="AD29" s="79">
        <v>0</v>
      </c>
      <c r="AE29" s="85" t="s">
        <v>713</v>
      </c>
      <c r="AF29" s="79" t="b">
        <v>0</v>
      </c>
      <c r="AG29" s="79" t="s">
        <v>724</v>
      </c>
      <c r="AH29" s="79"/>
      <c r="AI29" s="85" t="s">
        <v>713</v>
      </c>
      <c r="AJ29" s="79" t="b">
        <v>0</v>
      </c>
      <c r="AK29" s="79">
        <v>0</v>
      </c>
      <c r="AL29" s="85" t="s">
        <v>713</v>
      </c>
      <c r="AM29" s="79" t="s">
        <v>729</v>
      </c>
      <c r="AN29" s="79" t="b">
        <v>1</v>
      </c>
      <c r="AO29" s="85" t="s">
        <v>649</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1</v>
      </c>
      <c r="BE29" s="49">
        <v>5.2631578947368425</v>
      </c>
      <c r="BF29" s="48">
        <v>0</v>
      </c>
      <c r="BG29" s="49">
        <v>0</v>
      </c>
      <c r="BH29" s="48">
        <v>0</v>
      </c>
      <c r="BI29" s="49">
        <v>0</v>
      </c>
      <c r="BJ29" s="48">
        <v>18</v>
      </c>
      <c r="BK29" s="49">
        <v>94.73684210526316</v>
      </c>
      <c r="BL29" s="48">
        <v>19</v>
      </c>
    </row>
    <row r="30" spans="1:64" ht="15">
      <c r="A30" s="64" t="s">
        <v>234</v>
      </c>
      <c r="B30" s="64" t="s">
        <v>259</v>
      </c>
      <c r="C30" s="65"/>
      <c r="D30" s="66"/>
      <c r="E30" s="67"/>
      <c r="F30" s="68"/>
      <c r="G30" s="65"/>
      <c r="H30" s="69"/>
      <c r="I30" s="70"/>
      <c r="J30" s="70"/>
      <c r="K30" s="34" t="s">
        <v>65</v>
      </c>
      <c r="L30" s="77">
        <v>45</v>
      </c>
      <c r="M30" s="77"/>
      <c r="N30" s="72"/>
      <c r="O30" s="79" t="s">
        <v>298</v>
      </c>
      <c r="P30" s="81">
        <v>43476.16900462963</v>
      </c>
      <c r="Q30" s="79" t="s">
        <v>327</v>
      </c>
      <c r="R30" s="79"/>
      <c r="S30" s="79"/>
      <c r="T30" s="79"/>
      <c r="U30" s="79"/>
      <c r="V30" s="82" t="s">
        <v>510</v>
      </c>
      <c r="W30" s="81">
        <v>43476.16900462963</v>
      </c>
      <c r="X30" s="82" t="s">
        <v>562</v>
      </c>
      <c r="Y30" s="79"/>
      <c r="Z30" s="79"/>
      <c r="AA30" s="85" t="s">
        <v>650</v>
      </c>
      <c r="AB30" s="85" t="s">
        <v>712</v>
      </c>
      <c r="AC30" s="79" t="b">
        <v>0</v>
      </c>
      <c r="AD30" s="79">
        <v>0</v>
      </c>
      <c r="AE30" s="85" t="s">
        <v>718</v>
      </c>
      <c r="AF30" s="79" t="b">
        <v>0</v>
      </c>
      <c r="AG30" s="79" t="s">
        <v>725</v>
      </c>
      <c r="AH30" s="79"/>
      <c r="AI30" s="85" t="s">
        <v>713</v>
      </c>
      <c r="AJ30" s="79" t="b">
        <v>0</v>
      </c>
      <c r="AK30" s="79">
        <v>0</v>
      </c>
      <c r="AL30" s="85" t="s">
        <v>713</v>
      </c>
      <c r="AM30" s="79" t="s">
        <v>728</v>
      </c>
      <c r="AN30" s="79" t="b">
        <v>0</v>
      </c>
      <c r="AO30" s="85" t="s">
        <v>712</v>
      </c>
      <c r="AP30" s="79" t="s">
        <v>176</v>
      </c>
      <c r="AQ30" s="79">
        <v>0</v>
      </c>
      <c r="AR30" s="79">
        <v>0</v>
      </c>
      <c r="AS30" s="79"/>
      <c r="AT30" s="79"/>
      <c r="AU30" s="79"/>
      <c r="AV30" s="79"/>
      <c r="AW30" s="79"/>
      <c r="AX30" s="79"/>
      <c r="AY30" s="79"/>
      <c r="AZ30" s="79"/>
      <c r="BA30">
        <v>1</v>
      </c>
      <c r="BB30" s="78" t="str">
        <f>REPLACE(INDEX(GroupVertices[Group],MATCH(Edges24[[#This Row],[Vertex 1]],GroupVertices[Vertex],0)),1,1,"")</f>
        <v>8</v>
      </c>
      <c r="BC30" s="78" t="str">
        <f>REPLACE(INDEX(GroupVertices[Group],MATCH(Edges24[[#This Row],[Vertex 2]],GroupVertices[Vertex],0)),1,1,"")</f>
        <v>1</v>
      </c>
      <c r="BD30" s="48"/>
      <c r="BE30" s="49"/>
      <c r="BF30" s="48"/>
      <c r="BG30" s="49"/>
      <c r="BH30" s="48"/>
      <c r="BI30" s="49"/>
      <c r="BJ30" s="48"/>
      <c r="BK30" s="49"/>
      <c r="BL30" s="48"/>
    </row>
    <row r="31" spans="1:64" ht="15">
      <c r="A31" s="64" t="s">
        <v>235</v>
      </c>
      <c r="B31" s="64" t="s">
        <v>274</v>
      </c>
      <c r="C31" s="65"/>
      <c r="D31" s="66"/>
      <c r="E31" s="67"/>
      <c r="F31" s="68"/>
      <c r="G31" s="65"/>
      <c r="H31" s="69"/>
      <c r="I31" s="70"/>
      <c r="J31" s="70"/>
      <c r="K31" s="34" t="s">
        <v>65</v>
      </c>
      <c r="L31" s="77">
        <v>47</v>
      </c>
      <c r="M31" s="77"/>
      <c r="N31" s="72"/>
      <c r="O31" s="79" t="s">
        <v>298</v>
      </c>
      <c r="P31" s="81">
        <v>43476.542129629626</v>
      </c>
      <c r="Q31" s="79" t="s">
        <v>328</v>
      </c>
      <c r="R31" s="82" t="s">
        <v>398</v>
      </c>
      <c r="S31" s="79" t="s">
        <v>433</v>
      </c>
      <c r="T31" s="79"/>
      <c r="U31" s="79"/>
      <c r="V31" s="82" t="s">
        <v>511</v>
      </c>
      <c r="W31" s="81">
        <v>43476.542129629626</v>
      </c>
      <c r="X31" s="82" t="s">
        <v>563</v>
      </c>
      <c r="Y31" s="79"/>
      <c r="Z31" s="79"/>
      <c r="AA31" s="85" t="s">
        <v>651</v>
      </c>
      <c r="AB31" s="79"/>
      <c r="AC31" s="79" t="b">
        <v>0</v>
      </c>
      <c r="AD31" s="79">
        <v>0</v>
      </c>
      <c r="AE31" s="85" t="s">
        <v>713</v>
      </c>
      <c r="AF31" s="79" t="b">
        <v>0</v>
      </c>
      <c r="AG31" s="79" t="s">
        <v>724</v>
      </c>
      <c r="AH31" s="79"/>
      <c r="AI31" s="85" t="s">
        <v>713</v>
      </c>
      <c r="AJ31" s="79" t="b">
        <v>0</v>
      </c>
      <c r="AK31" s="79">
        <v>0</v>
      </c>
      <c r="AL31" s="85" t="s">
        <v>713</v>
      </c>
      <c r="AM31" s="79" t="s">
        <v>727</v>
      </c>
      <c r="AN31" s="79" t="b">
        <v>1</v>
      </c>
      <c r="AO31" s="85" t="s">
        <v>651</v>
      </c>
      <c r="AP31" s="79" t="s">
        <v>176</v>
      </c>
      <c r="AQ31" s="79">
        <v>0</v>
      </c>
      <c r="AR31" s="79">
        <v>0</v>
      </c>
      <c r="AS31" s="79"/>
      <c r="AT31" s="79"/>
      <c r="AU31" s="79"/>
      <c r="AV31" s="79"/>
      <c r="AW31" s="79"/>
      <c r="AX31" s="79"/>
      <c r="AY31" s="79"/>
      <c r="AZ31" s="79"/>
      <c r="BA31">
        <v>1</v>
      </c>
      <c r="BB31" s="78" t="str">
        <f>REPLACE(INDEX(GroupVertices[Group],MATCH(Edges24[[#This Row],[Vertex 1]],GroupVertices[Vertex],0)),1,1,"")</f>
        <v>11</v>
      </c>
      <c r="BC31" s="78" t="str">
        <f>REPLACE(INDEX(GroupVertices[Group],MATCH(Edges24[[#This Row],[Vertex 2]],GroupVertices[Vertex],0)),1,1,"")</f>
        <v>11</v>
      </c>
      <c r="BD31" s="48">
        <v>1</v>
      </c>
      <c r="BE31" s="49">
        <v>5</v>
      </c>
      <c r="BF31" s="48">
        <v>1</v>
      </c>
      <c r="BG31" s="49">
        <v>5</v>
      </c>
      <c r="BH31" s="48">
        <v>0</v>
      </c>
      <c r="BI31" s="49">
        <v>0</v>
      </c>
      <c r="BJ31" s="48">
        <v>18</v>
      </c>
      <c r="BK31" s="49">
        <v>90</v>
      </c>
      <c r="BL31" s="48">
        <v>20</v>
      </c>
    </row>
    <row r="32" spans="1:64" ht="15">
      <c r="A32" s="64" t="s">
        <v>236</v>
      </c>
      <c r="B32" s="64" t="s">
        <v>259</v>
      </c>
      <c r="C32" s="65"/>
      <c r="D32" s="66"/>
      <c r="E32" s="67"/>
      <c r="F32" s="68"/>
      <c r="G32" s="65"/>
      <c r="H32" s="69"/>
      <c r="I32" s="70"/>
      <c r="J32" s="70"/>
      <c r="K32" s="34" t="s">
        <v>65</v>
      </c>
      <c r="L32" s="77">
        <v>48</v>
      </c>
      <c r="M32" s="77"/>
      <c r="N32" s="72"/>
      <c r="O32" s="79" t="s">
        <v>298</v>
      </c>
      <c r="P32" s="81">
        <v>43476.76200231481</v>
      </c>
      <c r="Q32" s="79" t="s">
        <v>329</v>
      </c>
      <c r="R32" s="82" t="s">
        <v>399</v>
      </c>
      <c r="S32" s="79" t="s">
        <v>433</v>
      </c>
      <c r="T32" s="79"/>
      <c r="U32" s="79"/>
      <c r="V32" s="82" t="s">
        <v>506</v>
      </c>
      <c r="W32" s="81">
        <v>43476.76200231481</v>
      </c>
      <c r="X32" s="82" t="s">
        <v>564</v>
      </c>
      <c r="Y32" s="79"/>
      <c r="Z32" s="79"/>
      <c r="AA32" s="85" t="s">
        <v>652</v>
      </c>
      <c r="AB32" s="79"/>
      <c r="AC32" s="79" t="b">
        <v>0</v>
      </c>
      <c r="AD32" s="79">
        <v>0</v>
      </c>
      <c r="AE32" s="85" t="s">
        <v>713</v>
      </c>
      <c r="AF32" s="79" t="b">
        <v>0</v>
      </c>
      <c r="AG32" s="79" t="s">
        <v>724</v>
      </c>
      <c r="AH32" s="79"/>
      <c r="AI32" s="85" t="s">
        <v>713</v>
      </c>
      <c r="AJ32" s="79" t="b">
        <v>0</v>
      </c>
      <c r="AK32" s="79">
        <v>0</v>
      </c>
      <c r="AL32" s="85" t="s">
        <v>713</v>
      </c>
      <c r="AM32" s="79" t="s">
        <v>732</v>
      </c>
      <c r="AN32" s="79" t="b">
        <v>1</v>
      </c>
      <c r="AO32" s="85" t="s">
        <v>652</v>
      </c>
      <c r="AP32" s="79" t="s">
        <v>176</v>
      </c>
      <c r="AQ32" s="79">
        <v>0</v>
      </c>
      <c r="AR32" s="79">
        <v>0</v>
      </c>
      <c r="AS32" s="79"/>
      <c r="AT32" s="79"/>
      <c r="AU32" s="79"/>
      <c r="AV32" s="79"/>
      <c r="AW32" s="79"/>
      <c r="AX32" s="79"/>
      <c r="AY32" s="79"/>
      <c r="AZ32" s="79"/>
      <c r="BA32">
        <v>2</v>
      </c>
      <c r="BB32" s="78" t="str">
        <f>REPLACE(INDEX(GroupVertices[Group],MATCH(Edges24[[#This Row],[Vertex 1]],GroupVertices[Vertex],0)),1,1,"")</f>
        <v>1</v>
      </c>
      <c r="BC32" s="78" t="str">
        <f>REPLACE(INDEX(GroupVertices[Group],MATCH(Edges24[[#This Row],[Vertex 2]],GroupVertices[Vertex],0)),1,1,"")</f>
        <v>1</v>
      </c>
      <c r="BD32" s="48">
        <v>2</v>
      </c>
      <c r="BE32" s="49">
        <v>10.526315789473685</v>
      </c>
      <c r="BF32" s="48">
        <v>0</v>
      </c>
      <c r="BG32" s="49">
        <v>0</v>
      </c>
      <c r="BH32" s="48">
        <v>0</v>
      </c>
      <c r="BI32" s="49">
        <v>0</v>
      </c>
      <c r="BJ32" s="48">
        <v>17</v>
      </c>
      <c r="BK32" s="49">
        <v>89.47368421052632</v>
      </c>
      <c r="BL32" s="48">
        <v>19</v>
      </c>
    </row>
    <row r="33" spans="1:64" ht="15">
      <c r="A33" s="64" t="s">
        <v>236</v>
      </c>
      <c r="B33" s="64" t="s">
        <v>259</v>
      </c>
      <c r="C33" s="65"/>
      <c r="D33" s="66"/>
      <c r="E33" s="67"/>
      <c r="F33" s="68"/>
      <c r="G33" s="65"/>
      <c r="H33" s="69"/>
      <c r="I33" s="70"/>
      <c r="J33" s="70"/>
      <c r="K33" s="34" t="s">
        <v>65</v>
      </c>
      <c r="L33" s="77">
        <v>49</v>
      </c>
      <c r="M33" s="77"/>
      <c r="N33" s="72"/>
      <c r="O33" s="79" t="s">
        <v>298</v>
      </c>
      <c r="P33" s="81">
        <v>43476.76641203704</v>
      </c>
      <c r="Q33" s="79" t="s">
        <v>330</v>
      </c>
      <c r="R33" s="82" t="s">
        <v>387</v>
      </c>
      <c r="S33" s="79" t="s">
        <v>430</v>
      </c>
      <c r="T33" s="79"/>
      <c r="U33" s="79"/>
      <c r="V33" s="82" t="s">
        <v>506</v>
      </c>
      <c r="W33" s="81">
        <v>43476.76641203704</v>
      </c>
      <c r="X33" s="82" t="s">
        <v>565</v>
      </c>
      <c r="Y33" s="79"/>
      <c r="Z33" s="79"/>
      <c r="AA33" s="85" t="s">
        <v>653</v>
      </c>
      <c r="AB33" s="79"/>
      <c r="AC33" s="79" t="b">
        <v>0</v>
      </c>
      <c r="AD33" s="79">
        <v>0</v>
      </c>
      <c r="AE33" s="85" t="s">
        <v>713</v>
      </c>
      <c r="AF33" s="79" t="b">
        <v>0</v>
      </c>
      <c r="AG33" s="79" t="s">
        <v>724</v>
      </c>
      <c r="AH33" s="79"/>
      <c r="AI33" s="85" t="s">
        <v>713</v>
      </c>
      <c r="AJ33" s="79" t="b">
        <v>0</v>
      </c>
      <c r="AK33" s="79">
        <v>0</v>
      </c>
      <c r="AL33" s="85" t="s">
        <v>713</v>
      </c>
      <c r="AM33" s="79" t="s">
        <v>732</v>
      </c>
      <c r="AN33" s="79" t="b">
        <v>0</v>
      </c>
      <c r="AO33" s="85" t="s">
        <v>653</v>
      </c>
      <c r="AP33" s="79" t="s">
        <v>176</v>
      </c>
      <c r="AQ33" s="79">
        <v>0</v>
      </c>
      <c r="AR33" s="79">
        <v>0</v>
      </c>
      <c r="AS33" s="79"/>
      <c r="AT33" s="79"/>
      <c r="AU33" s="79"/>
      <c r="AV33" s="79"/>
      <c r="AW33" s="79"/>
      <c r="AX33" s="79"/>
      <c r="AY33" s="79"/>
      <c r="AZ33" s="79"/>
      <c r="BA33">
        <v>2</v>
      </c>
      <c r="BB33" s="78" t="str">
        <f>REPLACE(INDEX(GroupVertices[Group],MATCH(Edges24[[#This Row],[Vertex 1]],GroupVertices[Vertex],0)),1,1,"")</f>
        <v>1</v>
      </c>
      <c r="BC33" s="78" t="str">
        <f>REPLACE(INDEX(GroupVertices[Group],MATCH(Edges24[[#This Row],[Vertex 2]],GroupVertices[Vertex],0)),1,1,"")</f>
        <v>1</v>
      </c>
      <c r="BD33" s="48">
        <v>3</v>
      </c>
      <c r="BE33" s="49">
        <v>21.428571428571427</v>
      </c>
      <c r="BF33" s="48">
        <v>0</v>
      </c>
      <c r="BG33" s="49">
        <v>0</v>
      </c>
      <c r="BH33" s="48">
        <v>0</v>
      </c>
      <c r="BI33" s="49">
        <v>0</v>
      </c>
      <c r="BJ33" s="48">
        <v>11</v>
      </c>
      <c r="BK33" s="49">
        <v>78.57142857142857</v>
      </c>
      <c r="BL33" s="48">
        <v>14</v>
      </c>
    </row>
    <row r="34" spans="1:64" ht="15">
      <c r="A34" s="64" t="s">
        <v>237</v>
      </c>
      <c r="B34" s="64" t="s">
        <v>259</v>
      </c>
      <c r="C34" s="65"/>
      <c r="D34" s="66"/>
      <c r="E34" s="67"/>
      <c r="F34" s="68"/>
      <c r="G34" s="65"/>
      <c r="H34" s="69"/>
      <c r="I34" s="70"/>
      <c r="J34" s="70"/>
      <c r="K34" s="34" t="s">
        <v>65</v>
      </c>
      <c r="L34" s="77">
        <v>50</v>
      </c>
      <c r="M34" s="77"/>
      <c r="N34" s="72"/>
      <c r="O34" s="79" t="s">
        <v>298</v>
      </c>
      <c r="P34" s="81">
        <v>43477.70653935185</v>
      </c>
      <c r="Q34" s="79" t="s">
        <v>331</v>
      </c>
      <c r="R34" s="82" t="s">
        <v>387</v>
      </c>
      <c r="S34" s="79" t="s">
        <v>430</v>
      </c>
      <c r="T34" s="79"/>
      <c r="U34" s="79"/>
      <c r="V34" s="82" t="s">
        <v>512</v>
      </c>
      <c r="W34" s="81">
        <v>43477.70653935185</v>
      </c>
      <c r="X34" s="82" t="s">
        <v>566</v>
      </c>
      <c r="Y34" s="79"/>
      <c r="Z34" s="79"/>
      <c r="AA34" s="85" t="s">
        <v>654</v>
      </c>
      <c r="AB34" s="79"/>
      <c r="AC34" s="79" t="b">
        <v>0</v>
      </c>
      <c r="AD34" s="79">
        <v>0</v>
      </c>
      <c r="AE34" s="85" t="s">
        <v>713</v>
      </c>
      <c r="AF34" s="79" t="b">
        <v>0</v>
      </c>
      <c r="AG34" s="79" t="s">
        <v>724</v>
      </c>
      <c r="AH34" s="79"/>
      <c r="AI34" s="85" t="s">
        <v>713</v>
      </c>
      <c r="AJ34" s="79" t="b">
        <v>0</v>
      </c>
      <c r="AK34" s="79">
        <v>0</v>
      </c>
      <c r="AL34" s="85" t="s">
        <v>713</v>
      </c>
      <c r="AM34" s="79" t="s">
        <v>727</v>
      </c>
      <c r="AN34" s="79" t="b">
        <v>0</v>
      </c>
      <c r="AO34" s="85" t="s">
        <v>654</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2</v>
      </c>
      <c r="BE34" s="49">
        <v>8.333333333333334</v>
      </c>
      <c r="BF34" s="48">
        <v>0</v>
      </c>
      <c r="BG34" s="49">
        <v>0</v>
      </c>
      <c r="BH34" s="48">
        <v>0</v>
      </c>
      <c r="BI34" s="49">
        <v>0</v>
      </c>
      <c r="BJ34" s="48">
        <v>22</v>
      </c>
      <c r="BK34" s="49">
        <v>91.66666666666667</v>
      </c>
      <c r="BL34" s="48">
        <v>24</v>
      </c>
    </row>
    <row r="35" spans="1:64" ht="15">
      <c r="A35" s="64" t="s">
        <v>238</v>
      </c>
      <c r="B35" s="64" t="s">
        <v>259</v>
      </c>
      <c r="C35" s="65"/>
      <c r="D35" s="66"/>
      <c r="E35" s="67"/>
      <c r="F35" s="68"/>
      <c r="G35" s="65"/>
      <c r="H35" s="69"/>
      <c r="I35" s="70"/>
      <c r="J35" s="70"/>
      <c r="K35" s="34" t="s">
        <v>65</v>
      </c>
      <c r="L35" s="77">
        <v>51</v>
      </c>
      <c r="M35" s="77"/>
      <c r="N35" s="72"/>
      <c r="O35" s="79" t="s">
        <v>298</v>
      </c>
      <c r="P35" s="81">
        <v>43477.73972222222</v>
      </c>
      <c r="Q35" s="79" t="s">
        <v>332</v>
      </c>
      <c r="R35" s="79"/>
      <c r="S35" s="79"/>
      <c r="T35" s="79" t="s">
        <v>443</v>
      </c>
      <c r="U35" s="82" t="s">
        <v>472</v>
      </c>
      <c r="V35" s="82" t="s">
        <v>472</v>
      </c>
      <c r="W35" s="81">
        <v>43477.73972222222</v>
      </c>
      <c r="X35" s="82" t="s">
        <v>567</v>
      </c>
      <c r="Y35" s="79"/>
      <c r="Z35" s="79"/>
      <c r="AA35" s="85" t="s">
        <v>655</v>
      </c>
      <c r="AB35" s="79"/>
      <c r="AC35" s="79" t="b">
        <v>0</v>
      </c>
      <c r="AD35" s="79">
        <v>0</v>
      </c>
      <c r="AE35" s="85" t="s">
        <v>713</v>
      </c>
      <c r="AF35" s="79" t="b">
        <v>0</v>
      </c>
      <c r="AG35" s="79" t="s">
        <v>724</v>
      </c>
      <c r="AH35" s="79"/>
      <c r="AI35" s="85" t="s">
        <v>713</v>
      </c>
      <c r="AJ35" s="79" t="b">
        <v>0</v>
      </c>
      <c r="AK35" s="79">
        <v>0</v>
      </c>
      <c r="AL35" s="85" t="s">
        <v>713</v>
      </c>
      <c r="AM35" s="79" t="s">
        <v>733</v>
      </c>
      <c r="AN35" s="79" t="b">
        <v>0</v>
      </c>
      <c r="AO35" s="85" t="s">
        <v>655</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2</v>
      </c>
      <c r="BE35" s="49">
        <v>3.9215686274509802</v>
      </c>
      <c r="BF35" s="48">
        <v>0</v>
      </c>
      <c r="BG35" s="49">
        <v>0</v>
      </c>
      <c r="BH35" s="48">
        <v>0</v>
      </c>
      <c r="BI35" s="49">
        <v>0</v>
      </c>
      <c r="BJ35" s="48">
        <v>49</v>
      </c>
      <c r="BK35" s="49">
        <v>96.07843137254902</v>
      </c>
      <c r="BL35" s="48">
        <v>51</v>
      </c>
    </row>
    <row r="36" spans="1:64" ht="15">
      <c r="A36" s="64" t="s">
        <v>239</v>
      </c>
      <c r="B36" s="64" t="s">
        <v>259</v>
      </c>
      <c r="C36" s="65"/>
      <c r="D36" s="66"/>
      <c r="E36" s="67"/>
      <c r="F36" s="68"/>
      <c r="G36" s="65"/>
      <c r="H36" s="69"/>
      <c r="I36" s="70"/>
      <c r="J36" s="70"/>
      <c r="K36" s="34" t="s">
        <v>65</v>
      </c>
      <c r="L36" s="77">
        <v>52</v>
      </c>
      <c r="M36" s="77"/>
      <c r="N36" s="72"/>
      <c r="O36" s="79" t="s">
        <v>298</v>
      </c>
      <c r="P36" s="81">
        <v>43477.81545138889</v>
      </c>
      <c r="Q36" s="79" t="s">
        <v>333</v>
      </c>
      <c r="R36" s="79"/>
      <c r="S36" s="79"/>
      <c r="T36" s="79" t="s">
        <v>444</v>
      </c>
      <c r="U36" s="82" t="s">
        <v>473</v>
      </c>
      <c r="V36" s="82" t="s">
        <v>473</v>
      </c>
      <c r="W36" s="81">
        <v>43477.81545138889</v>
      </c>
      <c r="X36" s="82" t="s">
        <v>568</v>
      </c>
      <c r="Y36" s="79"/>
      <c r="Z36" s="79"/>
      <c r="AA36" s="85" t="s">
        <v>656</v>
      </c>
      <c r="AB36" s="79"/>
      <c r="AC36" s="79" t="b">
        <v>0</v>
      </c>
      <c r="AD36" s="79">
        <v>5</v>
      </c>
      <c r="AE36" s="85" t="s">
        <v>713</v>
      </c>
      <c r="AF36" s="79" t="b">
        <v>0</v>
      </c>
      <c r="AG36" s="79" t="s">
        <v>724</v>
      </c>
      <c r="AH36" s="79"/>
      <c r="AI36" s="85" t="s">
        <v>713</v>
      </c>
      <c r="AJ36" s="79" t="b">
        <v>0</v>
      </c>
      <c r="AK36" s="79">
        <v>1</v>
      </c>
      <c r="AL36" s="85" t="s">
        <v>713</v>
      </c>
      <c r="AM36" s="79" t="s">
        <v>727</v>
      </c>
      <c r="AN36" s="79" t="b">
        <v>0</v>
      </c>
      <c r="AO36" s="85" t="s">
        <v>656</v>
      </c>
      <c r="AP36" s="79" t="s">
        <v>176</v>
      </c>
      <c r="AQ36" s="79">
        <v>0</v>
      </c>
      <c r="AR36" s="79">
        <v>0</v>
      </c>
      <c r="AS36" s="79"/>
      <c r="AT36" s="79"/>
      <c r="AU36" s="79"/>
      <c r="AV36" s="79"/>
      <c r="AW36" s="79"/>
      <c r="AX36" s="79"/>
      <c r="AY36" s="79"/>
      <c r="AZ36" s="79"/>
      <c r="BA36">
        <v>1</v>
      </c>
      <c r="BB36" s="78" t="str">
        <f>REPLACE(INDEX(GroupVertices[Group],MATCH(Edges24[[#This Row],[Vertex 1]],GroupVertices[Vertex],0)),1,1,"")</f>
        <v>8</v>
      </c>
      <c r="BC36" s="78" t="str">
        <f>REPLACE(INDEX(GroupVertices[Group],MATCH(Edges24[[#This Row],[Vertex 2]],GroupVertices[Vertex],0)),1,1,"")</f>
        <v>1</v>
      </c>
      <c r="BD36" s="48">
        <v>0</v>
      </c>
      <c r="BE36" s="49">
        <v>0</v>
      </c>
      <c r="BF36" s="48">
        <v>0</v>
      </c>
      <c r="BG36" s="49">
        <v>0</v>
      </c>
      <c r="BH36" s="48">
        <v>0</v>
      </c>
      <c r="BI36" s="49">
        <v>0</v>
      </c>
      <c r="BJ36" s="48">
        <v>19</v>
      </c>
      <c r="BK36" s="49">
        <v>100</v>
      </c>
      <c r="BL36" s="48">
        <v>19</v>
      </c>
    </row>
    <row r="37" spans="1:64" ht="15">
      <c r="A37" s="64" t="s">
        <v>240</v>
      </c>
      <c r="B37" s="64" t="s">
        <v>239</v>
      </c>
      <c r="C37" s="65"/>
      <c r="D37" s="66"/>
      <c r="E37" s="67"/>
      <c r="F37" s="68"/>
      <c r="G37" s="65"/>
      <c r="H37" s="69"/>
      <c r="I37" s="70"/>
      <c r="J37" s="70"/>
      <c r="K37" s="34" t="s">
        <v>65</v>
      </c>
      <c r="L37" s="77">
        <v>53</v>
      </c>
      <c r="M37" s="77"/>
      <c r="N37" s="72"/>
      <c r="O37" s="79" t="s">
        <v>298</v>
      </c>
      <c r="P37" s="81">
        <v>43479.0925</v>
      </c>
      <c r="Q37" s="79" t="s">
        <v>334</v>
      </c>
      <c r="R37" s="79"/>
      <c r="S37" s="79"/>
      <c r="T37" s="79" t="s">
        <v>444</v>
      </c>
      <c r="U37" s="79"/>
      <c r="V37" s="82" t="s">
        <v>513</v>
      </c>
      <c r="W37" s="81">
        <v>43479.0925</v>
      </c>
      <c r="X37" s="82" t="s">
        <v>569</v>
      </c>
      <c r="Y37" s="79"/>
      <c r="Z37" s="79"/>
      <c r="AA37" s="85" t="s">
        <v>657</v>
      </c>
      <c r="AB37" s="79"/>
      <c r="AC37" s="79" t="b">
        <v>0</v>
      </c>
      <c r="AD37" s="79">
        <v>0</v>
      </c>
      <c r="AE37" s="85" t="s">
        <v>713</v>
      </c>
      <c r="AF37" s="79" t="b">
        <v>0</v>
      </c>
      <c r="AG37" s="79" t="s">
        <v>724</v>
      </c>
      <c r="AH37" s="79"/>
      <c r="AI37" s="85" t="s">
        <v>713</v>
      </c>
      <c r="AJ37" s="79" t="b">
        <v>0</v>
      </c>
      <c r="AK37" s="79">
        <v>0</v>
      </c>
      <c r="AL37" s="85" t="s">
        <v>656</v>
      </c>
      <c r="AM37" s="79" t="s">
        <v>731</v>
      </c>
      <c r="AN37" s="79" t="b">
        <v>0</v>
      </c>
      <c r="AO37" s="85" t="s">
        <v>656</v>
      </c>
      <c r="AP37" s="79" t="s">
        <v>176</v>
      </c>
      <c r="AQ37" s="79">
        <v>0</v>
      </c>
      <c r="AR37" s="79">
        <v>0</v>
      </c>
      <c r="AS37" s="79"/>
      <c r="AT37" s="79"/>
      <c r="AU37" s="79"/>
      <c r="AV37" s="79"/>
      <c r="AW37" s="79"/>
      <c r="AX37" s="79"/>
      <c r="AY37" s="79"/>
      <c r="AZ37" s="79"/>
      <c r="BA37">
        <v>1</v>
      </c>
      <c r="BB37" s="78" t="str">
        <f>REPLACE(INDEX(GroupVertices[Group],MATCH(Edges24[[#This Row],[Vertex 1]],GroupVertices[Vertex],0)),1,1,"")</f>
        <v>8</v>
      </c>
      <c r="BC37" s="78" t="str">
        <f>REPLACE(INDEX(GroupVertices[Group],MATCH(Edges24[[#This Row],[Vertex 2]],GroupVertices[Vertex],0)),1,1,"")</f>
        <v>8</v>
      </c>
      <c r="BD37" s="48"/>
      <c r="BE37" s="49"/>
      <c r="BF37" s="48"/>
      <c r="BG37" s="49"/>
      <c r="BH37" s="48"/>
      <c r="BI37" s="49"/>
      <c r="BJ37" s="48"/>
      <c r="BK37" s="49"/>
      <c r="BL37" s="48"/>
    </row>
    <row r="38" spans="1:64" ht="15">
      <c r="A38" s="64" t="s">
        <v>241</v>
      </c>
      <c r="B38" s="64" t="s">
        <v>275</v>
      </c>
      <c r="C38" s="65"/>
      <c r="D38" s="66"/>
      <c r="E38" s="67"/>
      <c r="F38" s="68"/>
      <c r="G38" s="65"/>
      <c r="H38" s="69"/>
      <c r="I38" s="70"/>
      <c r="J38" s="70"/>
      <c r="K38" s="34" t="s">
        <v>65</v>
      </c>
      <c r="L38" s="77">
        <v>55</v>
      </c>
      <c r="M38" s="77"/>
      <c r="N38" s="72"/>
      <c r="O38" s="79" t="s">
        <v>298</v>
      </c>
      <c r="P38" s="81">
        <v>43479.14659722222</v>
      </c>
      <c r="Q38" s="79" t="s">
        <v>335</v>
      </c>
      <c r="R38" s="79"/>
      <c r="S38" s="79"/>
      <c r="T38" s="79"/>
      <c r="U38" s="82" t="s">
        <v>474</v>
      </c>
      <c r="V38" s="82" t="s">
        <v>474</v>
      </c>
      <c r="W38" s="81">
        <v>43479.14659722222</v>
      </c>
      <c r="X38" s="82" t="s">
        <v>570</v>
      </c>
      <c r="Y38" s="79"/>
      <c r="Z38" s="79"/>
      <c r="AA38" s="85" t="s">
        <v>658</v>
      </c>
      <c r="AB38" s="79"/>
      <c r="AC38" s="79" t="b">
        <v>0</v>
      </c>
      <c r="AD38" s="79">
        <v>0</v>
      </c>
      <c r="AE38" s="85" t="s">
        <v>713</v>
      </c>
      <c r="AF38" s="79" t="b">
        <v>0</v>
      </c>
      <c r="AG38" s="79" t="s">
        <v>724</v>
      </c>
      <c r="AH38" s="79"/>
      <c r="AI38" s="85" t="s">
        <v>713</v>
      </c>
      <c r="AJ38" s="79" t="b">
        <v>0</v>
      </c>
      <c r="AK38" s="79">
        <v>0</v>
      </c>
      <c r="AL38" s="85" t="s">
        <v>713</v>
      </c>
      <c r="AM38" s="79" t="s">
        <v>727</v>
      </c>
      <c r="AN38" s="79" t="b">
        <v>0</v>
      </c>
      <c r="AO38" s="85" t="s">
        <v>658</v>
      </c>
      <c r="AP38" s="79" t="s">
        <v>176</v>
      </c>
      <c r="AQ38" s="79">
        <v>0</v>
      </c>
      <c r="AR38" s="79">
        <v>0</v>
      </c>
      <c r="AS38" s="79"/>
      <c r="AT38" s="79"/>
      <c r="AU38" s="79"/>
      <c r="AV38" s="79"/>
      <c r="AW38" s="79"/>
      <c r="AX38" s="79"/>
      <c r="AY38" s="79"/>
      <c r="AZ38" s="79"/>
      <c r="BA38">
        <v>1</v>
      </c>
      <c r="BB38" s="78" t="str">
        <f>REPLACE(INDEX(GroupVertices[Group],MATCH(Edges24[[#This Row],[Vertex 1]],GroupVertices[Vertex],0)),1,1,"")</f>
        <v>4</v>
      </c>
      <c r="BC38" s="78" t="str">
        <f>REPLACE(INDEX(GroupVertices[Group],MATCH(Edges24[[#This Row],[Vertex 2]],GroupVertices[Vertex],0)),1,1,"")</f>
        <v>4</v>
      </c>
      <c r="BD38" s="48"/>
      <c r="BE38" s="49"/>
      <c r="BF38" s="48"/>
      <c r="BG38" s="49"/>
      <c r="BH38" s="48"/>
      <c r="BI38" s="49"/>
      <c r="BJ38" s="48"/>
      <c r="BK38" s="49"/>
      <c r="BL38" s="48"/>
    </row>
    <row r="39" spans="1:64" ht="15">
      <c r="A39" s="64" t="s">
        <v>242</v>
      </c>
      <c r="B39" s="64" t="s">
        <v>275</v>
      </c>
      <c r="C39" s="65"/>
      <c r="D39" s="66"/>
      <c r="E39" s="67"/>
      <c r="F39" s="68"/>
      <c r="G39" s="65"/>
      <c r="H39" s="69"/>
      <c r="I39" s="70"/>
      <c r="J39" s="70"/>
      <c r="K39" s="34" t="s">
        <v>65</v>
      </c>
      <c r="L39" s="77">
        <v>56</v>
      </c>
      <c r="M39" s="77"/>
      <c r="N39" s="72"/>
      <c r="O39" s="79" t="s">
        <v>298</v>
      </c>
      <c r="P39" s="81">
        <v>43479.14730324074</v>
      </c>
      <c r="Q39" s="79" t="s">
        <v>336</v>
      </c>
      <c r="R39" s="79"/>
      <c r="S39" s="79"/>
      <c r="T39" s="79"/>
      <c r="U39" s="82" t="s">
        <v>474</v>
      </c>
      <c r="V39" s="82" t="s">
        <v>474</v>
      </c>
      <c r="W39" s="81">
        <v>43479.14730324074</v>
      </c>
      <c r="X39" s="82" t="s">
        <v>571</v>
      </c>
      <c r="Y39" s="79"/>
      <c r="Z39" s="79"/>
      <c r="AA39" s="85" t="s">
        <v>659</v>
      </c>
      <c r="AB39" s="79"/>
      <c r="AC39" s="79" t="b">
        <v>0</v>
      </c>
      <c r="AD39" s="79">
        <v>0</v>
      </c>
      <c r="AE39" s="85" t="s">
        <v>713</v>
      </c>
      <c r="AF39" s="79" t="b">
        <v>0</v>
      </c>
      <c r="AG39" s="79" t="s">
        <v>724</v>
      </c>
      <c r="AH39" s="79"/>
      <c r="AI39" s="85" t="s">
        <v>713</v>
      </c>
      <c r="AJ39" s="79" t="b">
        <v>0</v>
      </c>
      <c r="AK39" s="79">
        <v>0</v>
      </c>
      <c r="AL39" s="85" t="s">
        <v>658</v>
      </c>
      <c r="AM39" s="79" t="s">
        <v>727</v>
      </c>
      <c r="AN39" s="79" t="b">
        <v>0</v>
      </c>
      <c r="AO39" s="85" t="s">
        <v>658</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4</v>
      </c>
      <c r="BD39" s="48"/>
      <c r="BE39" s="49"/>
      <c r="BF39" s="48"/>
      <c r="BG39" s="49"/>
      <c r="BH39" s="48"/>
      <c r="BI39" s="49"/>
      <c r="BJ39" s="48"/>
      <c r="BK39" s="49"/>
      <c r="BL39" s="48"/>
    </row>
    <row r="40" spans="1:64" ht="15">
      <c r="A40" s="64" t="s">
        <v>243</v>
      </c>
      <c r="B40" s="64" t="s">
        <v>259</v>
      </c>
      <c r="C40" s="65"/>
      <c r="D40" s="66"/>
      <c r="E40" s="67"/>
      <c r="F40" s="68"/>
      <c r="G40" s="65"/>
      <c r="H40" s="69"/>
      <c r="I40" s="70"/>
      <c r="J40" s="70"/>
      <c r="K40" s="34" t="s">
        <v>65</v>
      </c>
      <c r="L40" s="77">
        <v>62</v>
      </c>
      <c r="M40" s="77"/>
      <c r="N40" s="72"/>
      <c r="O40" s="79" t="s">
        <v>298</v>
      </c>
      <c r="P40" s="81">
        <v>43480.70861111111</v>
      </c>
      <c r="Q40" s="79" t="s">
        <v>337</v>
      </c>
      <c r="R40" s="82" t="s">
        <v>400</v>
      </c>
      <c r="S40" s="79" t="s">
        <v>431</v>
      </c>
      <c r="T40" s="79"/>
      <c r="U40" s="79"/>
      <c r="V40" s="82" t="s">
        <v>514</v>
      </c>
      <c r="W40" s="81">
        <v>43480.70861111111</v>
      </c>
      <c r="X40" s="82" t="s">
        <v>572</v>
      </c>
      <c r="Y40" s="79"/>
      <c r="Z40" s="79"/>
      <c r="AA40" s="85" t="s">
        <v>660</v>
      </c>
      <c r="AB40" s="79"/>
      <c r="AC40" s="79" t="b">
        <v>0</v>
      </c>
      <c r="AD40" s="79">
        <v>0</v>
      </c>
      <c r="AE40" s="85" t="s">
        <v>713</v>
      </c>
      <c r="AF40" s="79" t="b">
        <v>0</v>
      </c>
      <c r="AG40" s="79" t="s">
        <v>724</v>
      </c>
      <c r="AH40" s="79"/>
      <c r="AI40" s="85" t="s">
        <v>713</v>
      </c>
      <c r="AJ40" s="79" t="b">
        <v>0</v>
      </c>
      <c r="AK40" s="79">
        <v>0</v>
      </c>
      <c r="AL40" s="85" t="s">
        <v>713</v>
      </c>
      <c r="AM40" s="79" t="s">
        <v>729</v>
      </c>
      <c r="AN40" s="79" t="b">
        <v>0</v>
      </c>
      <c r="AO40" s="85" t="s">
        <v>660</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1</v>
      </c>
      <c r="BE40" s="49">
        <v>6.25</v>
      </c>
      <c r="BF40" s="48">
        <v>0</v>
      </c>
      <c r="BG40" s="49">
        <v>0</v>
      </c>
      <c r="BH40" s="48">
        <v>0</v>
      </c>
      <c r="BI40" s="49">
        <v>0</v>
      </c>
      <c r="BJ40" s="48">
        <v>15</v>
      </c>
      <c r="BK40" s="49">
        <v>93.75</v>
      </c>
      <c r="BL40" s="48">
        <v>16</v>
      </c>
    </row>
    <row r="41" spans="1:64" ht="15">
      <c r="A41" s="64" t="s">
        <v>244</v>
      </c>
      <c r="B41" s="64" t="s">
        <v>259</v>
      </c>
      <c r="C41" s="65"/>
      <c r="D41" s="66"/>
      <c r="E41" s="67"/>
      <c r="F41" s="68"/>
      <c r="G41" s="65"/>
      <c r="H41" s="69"/>
      <c r="I41" s="70"/>
      <c r="J41" s="70"/>
      <c r="K41" s="34" t="s">
        <v>65</v>
      </c>
      <c r="L41" s="77">
        <v>63</v>
      </c>
      <c r="M41" s="77"/>
      <c r="N41" s="72"/>
      <c r="O41" s="79" t="s">
        <v>298</v>
      </c>
      <c r="P41" s="81">
        <v>43480.74755787037</v>
      </c>
      <c r="Q41" s="79" t="s">
        <v>338</v>
      </c>
      <c r="R41" s="82" t="s">
        <v>401</v>
      </c>
      <c r="S41" s="79" t="s">
        <v>431</v>
      </c>
      <c r="T41" s="79" t="s">
        <v>445</v>
      </c>
      <c r="U41" s="79"/>
      <c r="V41" s="82" t="s">
        <v>515</v>
      </c>
      <c r="W41" s="81">
        <v>43480.74755787037</v>
      </c>
      <c r="X41" s="82" t="s">
        <v>573</v>
      </c>
      <c r="Y41" s="79">
        <v>34.0522</v>
      </c>
      <c r="Z41" s="79">
        <v>-118.243</v>
      </c>
      <c r="AA41" s="85" t="s">
        <v>661</v>
      </c>
      <c r="AB41" s="79"/>
      <c r="AC41" s="79" t="b">
        <v>0</v>
      </c>
      <c r="AD41" s="79">
        <v>0</v>
      </c>
      <c r="AE41" s="85" t="s">
        <v>713</v>
      </c>
      <c r="AF41" s="79" t="b">
        <v>0</v>
      </c>
      <c r="AG41" s="79" t="s">
        <v>724</v>
      </c>
      <c r="AH41" s="79"/>
      <c r="AI41" s="85" t="s">
        <v>713</v>
      </c>
      <c r="AJ41" s="79" t="b">
        <v>0</v>
      </c>
      <c r="AK41" s="79">
        <v>0</v>
      </c>
      <c r="AL41" s="85" t="s">
        <v>713</v>
      </c>
      <c r="AM41" s="79" t="s">
        <v>729</v>
      </c>
      <c r="AN41" s="79" t="b">
        <v>0</v>
      </c>
      <c r="AO41" s="85" t="s">
        <v>661</v>
      </c>
      <c r="AP41" s="79" t="s">
        <v>176</v>
      </c>
      <c r="AQ41" s="79">
        <v>0</v>
      </c>
      <c r="AR41" s="79">
        <v>0</v>
      </c>
      <c r="AS41" s="79" t="s">
        <v>738</v>
      </c>
      <c r="AT41" s="79" t="s">
        <v>743</v>
      </c>
      <c r="AU41" s="79" t="s">
        <v>744</v>
      </c>
      <c r="AV41" s="79" t="s">
        <v>745</v>
      </c>
      <c r="AW41" s="79" t="s">
        <v>749</v>
      </c>
      <c r="AX41" s="79" t="s">
        <v>753</v>
      </c>
      <c r="AY41" s="79" t="s">
        <v>756</v>
      </c>
      <c r="AZ41" s="82" t="s">
        <v>758</v>
      </c>
      <c r="BA41">
        <v>1</v>
      </c>
      <c r="BB41" s="78" t="str">
        <f>REPLACE(INDEX(GroupVertices[Group],MATCH(Edges24[[#This Row],[Vertex 1]],GroupVertices[Vertex],0)),1,1,"")</f>
        <v>1</v>
      </c>
      <c r="BC41" s="78" t="str">
        <f>REPLACE(INDEX(GroupVertices[Group],MATCH(Edges24[[#This Row],[Vertex 2]],GroupVertices[Vertex],0)),1,1,"")</f>
        <v>1</v>
      </c>
      <c r="BD41" s="48">
        <v>1</v>
      </c>
      <c r="BE41" s="49">
        <v>4.761904761904762</v>
      </c>
      <c r="BF41" s="48">
        <v>0</v>
      </c>
      <c r="BG41" s="49">
        <v>0</v>
      </c>
      <c r="BH41" s="48">
        <v>0</v>
      </c>
      <c r="BI41" s="49">
        <v>0</v>
      </c>
      <c r="BJ41" s="48">
        <v>20</v>
      </c>
      <c r="BK41" s="49">
        <v>95.23809523809524</v>
      </c>
      <c r="BL41" s="48">
        <v>21</v>
      </c>
    </row>
    <row r="42" spans="1:64" ht="15">
      <c r="A42" s="64" t="s">
        <v>245</v>
      </c>
      <c r="B42" s="64" t="s">
        <v>277</v>
      </c>
      <c r="C42" s="65"/>
      <c r="D42" s="66"/>
      <c r="E42" s="67"/>
      <c r="F42" s="68"/>
      <c r="G42" s="65"/>
      <c r="H42" s="69"/>
      <c r="I42" s="70"/>
      <c r="J42" s="70"/>
      <c r="K42" s="34" t="s">
        <v>65</v>
      </c>
      <c r="L42" s="77">
        <v>64</v>
      </c>
      <c r="M42" s="77"/>
      <c r="N42" s="72"/>
      <c r="O42" s="79" t="s">
        <v>298</v>
      </c>
      <c r="P42" s="81">
        <v>43480.81365740741</v>
      </c>
      <c r="Q42" s="79" t="s">
        <v>339</v>
      </c>
      <c r="R42" s="79" t="s">
        <v>402</v>
      </c>
      <c r="S42" s="79" t="s">
        <v>434</v>
      </c>
      <c r="T42" s="79"/>
      <c r="U42" s="79"/>
      <c r="V42" s="82" t="s">
        <v>516</v>
      </c>
      <c r="W42" s="81">
        <v>43480.81365740741</v>
      </c>
      <c r="X42" s="82" t="s">
        <v>574</v>
      </c>
      <c r="Y42" s="79"/>
      <c r="Z42" s="79"/>
      <c r="AA42" s="85" t="s">
        <v>662</v>
      </c>
      <c r="AB42" s="79"/>
      <c r="AC42" s="79" t="b">
        <v>0</v>
      </c>
      <c r="AD42" s="79">
        <v>0</v>
      </c>
      <c r="AE42" s="85" t="s">
        <v>713</v>
      </c>
      <c r="AF42" s="79" t="b">
        <v>0</v>
      </c>
      <c r="AG42" s="79" t="s">
        <v>724</v>
      </c>
      <c r="AH42" s="79"/>
      <c r="AI42" s="85" t="s">
        <v>713</v>
      </c>
      <c r="AJ42" s="79" t="b">
        <v>0</v>
      </c>
      <c r="AK42" s="79">
        <v>0</v>
      </c>
      <c r="AL42" s="85" t="s">
        <v>713</v>
      </c>
      <c r="AM42" s="79" t="s">
        <v>732</v>
      </c>
      <c r="AN42" s="79" t="b">
        <v>1</v>
      </c>
      <c r="AO42" s="85" t="s">
        <v>662</v>
      </c>
      <c r="AP42" s="79" t="s">
        <v>176</v>
      </c>
      <c r="AQ42" s="79">
        <v>0</v>
      </c>
      <c r="AR42" s="79">
        <v>0</v>
      </c>
      <c r="AS42" s="79" t="s">
        <v>740</v>
      </c>
      <c r="AT42" s="79" t="s">
        <v>743</v>
      </c>
      <c r="AU42" s="79" t="s">
        <v>744</v>
      </c>
      <c r="AV42" s="79" t="s">
        <v>747</v>
      </c>
      <c r="AW42" s="79" t="s">
        <v>751</v>
      </c>
      <c r="AX42" s="79" t="s">
        <v>754</v>
      </c>
      <c r="AY42" s="79" t="s">
        <v>756</v>
      </c>
      <c r="AZ42" s="82" t="s">
        <v>760</v>
      </c>
      <c r="BA42">
        <v>1</v>
      </c>
      <c r="BB42" s="78" t="str">
        <f>REPLACE(INDEX(GroupVertices[Group],MATCH(Edges24[[#This Row],[Vertex 1]],GroupVertices[Vertex],0)),1,1,"")</f>
        <v>10</v>
      </c>
      <c r="BC42" s="78" t="str">
        <f>REPLACE(INDEX(GroupVertices[Group],MATCH(Edges24[[#This Row],[Vertex 2]],GroupVertices[Vertex],0)),1,1,"")</f>
        <v>10</v>
      </c>
      <c r="BD42" s="48">
        <v>2</v>
      </c>
      <c r="BE42" s="49">
        <v>20</v>
      </c>
      <c r="BF42" s="48">
        <v>0</v>
      </c>
      <c r="BG42" s="49">
        <v>0</v>
      </c>
      <c r="BH42" s="48">
        <v>0</v>
      </c>
      <c r="BI42" s="49">
        <v>0</v>
      </c>
      <c r="BJ42" s="48">
        <v>8</v>
      </c>
      <c r="BK42" s="49">
        <v>80</v>
      </c>
      <c r="BL42" s="48">
        <v>10</v>
      </c>
    </row>
    <row r="43" spans="1:64" ht="15">
      <c r="A43" s="64" t="s">
        <v>246</v>
      </c>
      <c r="B43" s="64" t="s">
        <v>259</v>
      </c>
      <c r="C43" s="65"/>
      <c r="D43" s="66"/>
      <c r="E43" s="67"/>
      <c r="F43" s="68"/>
      <c r="G43" s="65"/>
      <c r="H43" s="69"/>
      <c r="I43" s="70"/>
      <c r="J43" s="70"/>
      <c r="K43" s="34" t="s">
        <v>65</v>
      </c>
      <c r="L43" s="77">
        <v>66</v>
      </c>
      <c r="M43" s="77"/>
      <c r="N43" s="72"/>
      <c r="O43" s="79" t="s">
        <v>298</v>
      </c>
      <c r="P43" s="81">
        <v>43481.90994212963</v>
      </c>
      <c r="Q43" s="79" t="s">
        <v>340</v>
      </c>
      <c r="R43" s="82" t="s">
        <v>403</v>
      </c>
      <c r="S43" s="79" t="s">
        <v>433</v>
      </c>
      <c r="T43" s="79"/>
      <c r="U43" s="79"/>
      <c r="V43" s="82" t="s">
        <v>517</v>
      </c>
      <c r="W43" s="81">
        <v>43481.90994212963</v>
      </c>
      <c r="X43" s="82" t="s">
        <v>575</v>
      </c>
      <c r="Y43" s="79">
        <v>34.0522</v>
      </c>
      <c r="Z43" s="79">
        <v>-118.243</v>
      </c>
      <c r="AA43" s="85" t="s">
        <v>663</v>
      </c>
      <c r="AB43" s="79"/>
      <c r="AC43" s="79" t="b">
        <v>0</v>
      </c>
      <c r="AD43" s="79">
        <v>0</v>
      </c>
      <c r="AE43" s="85" t="s">
        <v>713</v>
      </c>
      <c r="AF43" s="79" t="b">
        <v>0</v>
      </c>
      <c r="AG43" s="79" t="s">
        <v>724</v>
      </c>
      <c r="AH43" s="79"/>
      <c r="AI43" s="85" t="s">
        <v>713</v>
      </c>
      <c r="AJ43" s="79" t="b">
        <v>0</v>
      </c>
      <c r="AK43" s="79">
        <v>0</v>
      </c>
      <c r="AL43" s="85" t="s">
        <v>713</v>
      </c>
      <c r="AM43" s="79" t="s">
        <v>729</v>
      </c>
      <c r="AN43" s="79" t="b">
        <v>1</v>
      </c>
      <c r="AO43" s="85" t="s">
        <v>663</v>
      </c>
      <c r="AP43" s="79" t="s">
        <v>176</v>
      </c>
      <c r="AQ43" s="79">
        <v>0</v>
      </c>
      <c r="AR43" s="79">
        <v>0</v>
      </c>
      <c r="AS43" s="79" t="s">
        <v>741</v>
      </c>
      <c r="AT43" s="79" t="s">
        <v>743</v>
      </c>
      <c r="AU43" s="79" t="s">
        <v>744</v>
      </c>
      <c r="AV43" s="79" t="s">
        <v>745</v>
      </c>
      <c r="AW43" s="79" t="s">
        <v>749</v>
      </c>
      <c r="AX43" s="79" t="s">
        <v>753</v>
      </c>
      <c r="AY43" s="79" t="s">
        <v>756</v>
      </c>
      <c r="AZ43" s="82" t="s">
        <v>758</v>
      </c>
      <c r="BA43">
        <v>1</v>
      </c>
      <c r="BB43" s="78" t="str">
        <f>REPLACE(INDEX(GroupVertices[Group],MATCH(Edges24[[#This Row],[Vertex 1]],GroupVertices[Vertex],0)),1,1,"")</f>
        <v>1</v>
      </c>
      <c r="BC43" s="78" t="str">
        <f>REPLACE(INDEX(GroupVertices[Group],MATCH(Edges24[[#This Row],[Vertex 2]],GroupVertices[Vertex],0)),1,1,"")</f>
        <v>1</v>
      </c>
      <c r="BD43" s="48">
        <v>1</v>
      </c>
      <c r="BE43" s="49">
        <v>5.2631578947368425</v>
      </c>
      <c r="BF43" s="48">
        <v>0</v>
      </c>
      <c r="BG43" s="49">
        <v>0</v>
      </c>
      <c r="BH43" s="48">
        <v>0</v>
      </c>
      <c r="BI43" s="49">
        <v>0</v>
      </c>
      <c r="BJ43" s="48">
        <v>18</v>
      </c>
      <c r="BK43" s="49">
        <v>94.73684210526316</v>
      </c>
      <c r="BL43" s="48">
        <v>19</v>
      </c>
    </row>
    <row r="44" spans="1:64" ht="15">
      <c r="A44" s="64" t="s">
        <v>247</v>
      </c>
      <c r="B44" s="64" t="s">
        <v>248</v>
      </c>
      <c r="C44" s="65"/>
      <c r="D44" s="66"/>
      <c r="E44" s="67"/>
      <c r="F44" s="68"/>
      <c r="G44" s="65"/>
      <c r="H44" s="69"/>
      <c r="I44" s="70"/>
      <c r="J44" s="70"/>
      <c r="K44" s="34" t="s">
        <v>65</v>
      </c>
      <c r="L44" s="77">
        <v>67</v>
      </c>
      <c r="M44" s="77"/>
      <c r="N44" s="72"/>
      <c r="O44" s="79" t="s">
        <v>298</v>
      </c>
      <c r="P44" s="81">
        <v>43482.237650462965</v>
      </c>
      <c r="Q44" s="79" t="s">
        <v>341</v>
      </c>
      <c r="R44" s="79"/>
      <c r="S44" s="79"/>
      <c r="T44" s="79" t="s">
        <v>446</v>
      </c>
      <c r="U44" s="79"/>
      <c r="V44" s="82" t="s">
        <v>518</v>
      </c>
      <c r="W44" s="81">
        <v>43482.237650462965</v>
      </c>
      <c r="X44" s="82" t="s">
        <v>576</v>
      </c>
      <c r="Y44" s="79"/>
      <c r="Z44" s="79"/>
      <c r="AA44" s="85" t="s">
        <v>664</v>
      </c>
      <c r="AB44" s="79"/>
      <c r="AC44" s="79" t="b">
        <v>0</v>
      </c>
      <c r="AD44" s="79">
        <v>0</v>
      </c>
      <c r="AE44" s="85" t="s">
        <v>713</v>
      </c>
      <c r="AF44" s="79" t="b">
        <v>1</v>
      </c>
      <c r="AG44" s="79" t="s">
        <v>724</v>
      </c>
      <c r="AH44" s="79"/>
      <c r="AI44" s="85" t="s">
        <v>726</v>
      </c>
      <c r="AJ44" s="79" t="b">
        <v>0</v>
      </c>
      <c r="AK44" s="79">
        <v>4</v>
      </c>
      <c r="AL44" s="85" t="s">
        <v>665</v>
      </c>
      <c r="AM44" s="79" t="s">
        <v>734</v>
      </c>
      <c r="AN44" s="79" t="b">
        <v>0</v>
      </c>
      <c r="AO44" s="85" t="s">
        <v>665</v>
      </c>
      <c r="AP44" s="79" t="s">
        <v>176</v>
      </c>
      <c r="AQ44" s="79">
        <v>0</v>
      </c>
      <c r="AR44" s="79">
        <v>0</v>
      </c>
      <c r="AS44" s="79"/>
      <c r="AT44" s="79"/>
      <c r="AU44" s="79"/>
      <c r="AV44" s="79"/>
      <c r="AW44" s="79"/>
      <c r="AX44" s="79"/>
      <c r="AY44" s="79"/>
      <c r="AZ44" s="79"/>
      <c r="BA44">
        <v>1</v>
      </c>
      <c r="BB44" s="78" t="str">
        <f>REPLACE(INDEX(GroupVertices[Group],MATCH(Edges24[[#This Row],[Vertex 1]],GroupVertices[Vertex],0)),1,1,"")</f>
        <v>7</v>
      </c>
      <c r="BC44" s="78" t="str">
        <f>REPLACE(INDEX(GroupVertices[Group],MATCH(Edges24[[#This Row],[Vertex 2]],GroupVertices[Vertex],0)),1,1,"")</f>
        <v>7</v>
      </c>
      <c r="BD44" s="48">
        <v>0</v>
      </c>
      <c r="BE44" s="49">
        <v>0</v>
      </c>
      <c r="BF44" s="48">
        <v>0</v>
      </c>
      <c r="BG44" s="49">
        <v>0</v>
      </c>
      <c r="BH44" s="48">
        <v>0</v>
      </c>
      <c r="BI44" s="49">
        <v>0</v>
      </c>
      <c r="BJ44" s="48">
        <v>28</v>
      </c>
      <c r="BK44" s="49">
        <v>100</v>
      </c>
      <c r="BL44" s="48">
        <v>28</v>
      </c>
    </row>
    <row r="45" spans="1:64" ht="15">
      <c r="A45" s="64" t="s">
        <v>248</v>
      </c>
      <c r="B45" s="64" t="s">
        <v>248</v>
      </c>
      <c r="C45" s="65"/>
      <c r="D45" s="66"/>
      <c r="E45" s="67"/>
      <c r="F45" s="68"/>
      <c r="G45" s="65"/>
      <c r="H45" s="69"/>
      <c r="I45" s="70"/>
      <c r="J45" s="70"/>
      <c r="K45" s="34" t="s">
        <v>65</v>
      </c>
      <c r="L45" s="77">
        <v>68</v>
      </c>
      <c r="M45" s="77"/>
      <c r="N45" s="72"/>
      <c r="O45" s="79" t="s">
        <v>176</v>
      </c>
      <c r="P45" s="81">
        <v>43482.235671296294</v>
      </c>
      <c r="Q45" s="79" t="s">
        <v>342</v>
      </c>
      <c r="R45" s="82" t="s">
        <v>404</v>
      </c>
      <c r="S45" s="79" t="s">
        <v>433</v>
      </c>
      <c r="T45" s="79" t="s">
        <v>446</v>
      </c>
      <c r="U45" s="79"/>
      <c r="V45" s="82" t="s">
        <v>519</v>
      </c>
      <c r="W45" s="81">
        <v>43482.235671296294</v>
      </c>
      <c r="X45" s="82" t="s">
        <v>577</v>
      </c>
      <c r="Y45" s="79"/>
      <c r="Z45" s="79"/>
      <c r="AA45" s="85" t="s">
        <v>665</v>
      </c>
      <c r="AB45" s="79"/>
      <c r="AC45" s="79" t="b">
        <v>0</v>
      </c>
      <c r="AD45" s="79">
        <v>0</v>
      </c>
      <c r="AE45" s="85" t="s">
        <v>713</v>
      </c>
      <c r="AF45" s="79" t="b">
        <v>1</v>
      </c>
      <c r="AG45" s="79" t="s">
        <v>724</v>
      </c>
      <c r="AH45" s="79"/>
      <c r="AI45" s="85" t="s">
        <v>726</v>
      </c>
      <c r="AJ45" s="79" t="b">
        <v>0</v>
      </c>
      <c r="AK45" s="79">
        <v>0</v>
      </c>
      <c r="AL45" s="85" t="s">
        <v>713</v>
      </c>
      <c r="AM45" s="79" t="s">
        <v>735</v>
      </c>
      <c r="AN45" s="79" t="b">
        <v>1</v>
      </c>
      <c r="AO45" s="85" t="s">
        <v>665</v>
      </c>
      <c r="AP45" s="79" t="s">
        <v>176</v>
      </c>
      <c r="AQ45" s="79">
        <v>0</v>
      </c>
      <c r="AR45" s="79">
        <v>0</v>
      </c>
      <c r="AS45" s="79"/>
      <c r="AT45" s="79"/>
      <c r="AU45" s="79"/>
      <c r="AV45" s="79"/>
      <c r="AW45" s="79"/>
      <c r="AX45" s="79"/>
      <c r="AY45" s="79"/>
      <c r="AZ45" s="79"/>
      <c r="BA45">
        <v>1</v>
      </c>
      <c r="BB45" s="78" t="str">
        <f>REPLACE(INDEX(GroupVertices[Group],MATCH(Edges24[[#This Row],[Vertex 1]],GroupVertices[Vertex],0)),1,1,"")</f>
        <v>7</v>
      </c>
      <c r="BC45" s="78" t="str">
        <f>REPLACE(INDEX(GroupVertices[Group],MATCH(Edges24[[#This Row],[Vertex 2]],GroupVertices[Vertex],0)),1,1,"")</f>
        <v>7</v>
      </c>
      <c r="BD45" s="48">
        <v>0</v>
      </c>
      <c r="BE45" s="49">
        <v>0</v>
      </c>
      <c r="BF45" s="48">
        <v>0</v>
      </c>
      <c r="BG45" s="49">
        <v>0</v>
      </c>
      <c r="BH45" s="48">
        <v>0</v>
      </c>
      <c r="BI45" s="49">
        <v>0</v>
      </c>
      <c r="BJ45" s="48">
        <v>24</v>
      </c>
      <c r="BK45" s="49">
        <v>100</v>
      </c>
      <c r="BL45" s="48">
        <v>24</v>
      </c>
    </row>
    <row r="46" spans="1:64" ht="15">
      <c r="A46" s="64" t="s">
        <v>249</v>
      </c>
      <c r="B46" s="64" t="s">
        <v>248</v>
      </c>
      <c r="C46" s="65"/>
      <c r="D46" s="66"/>
      <c r="E46" s="67"/>
      <c r="F46" s="68"/>
      <c r="G46" s="65"/>
      <c r="H46" s="69"/>
      <c r="I46" s="70"/>
      <c r="J46" s="70"/>
      <c r="K46" s="34" t="s">
        <v>65</v>
      </c>
      <c r="L46" s="77">
        <v>69</v>
      </c>
      <c r="M46" s="77"/>
      <c r="N46" s="72"/>
      <c r="O46" s="79" t="s">
        <v>298</v>
      </c>
      <c r="P46" s="81">
        <v>43482.314375</v>
      </c>
      <c r="Q46" s="79" t="s">
        <v>341</v>
      </c>
      <c r="R46" s="79"/>
      <c r="S46" s="79"/>
      <c r="T46" s="79" t="s">
        <v>446</v>
      </c>
      <c r="U46" s="79"/>
      <c r="V46" s="82" t="s">
        <v>520</v>
      </c>
      <c r="W46" s="81">
        <v>43482.314375</v>
      </c>
      <c r="X46" s="82" t="s">
        <v>578</v>
      </c>
      <c r="Y46" s="79"/>
      <c r="Z46" s="79"/>
      <c r="AA46" s="85" t="s">
        <v>666</v>
      </c>
      <c r="AB46" s="79"/>
      <c r="AC46" s="79" t="b">
        <v>0</v>
      </c>
      <c r="AD46" s="79">
        <v>0</v>
      </c>
      <c r="AE46" s="85" t="s">
        <v>713</v>
      </c>
      <c r="AF46" s="79" t="b">
        <v>1</v>
      </c>
      <c r="AG46" s="79" t="s">
        <v>724</v>
      </c>
      <c r="AH46" s="79"/>
      <c r="AI46" s="85" t="s">
        <v>726</v>
      </c>
      <c r="AJ46" s="79" t="b">
        <v>0</v>
      </c>
      <c r="AK46" s="79">
        <v>4</v>
      </c>
      <c r="AL46" s="85" t="s">
        <v>665</v>
      </c>
      <c r="AM46" s="79" t="s">
        <v>732</v>
      </c>
      <c r="AN46" s="79" t="b">
        <v>0</v>
      </c>
      <c r="AO46" s="85" t="s">
        <v>665</v>
      </c>
      <c r="AP46" s="79" t="s">
        <v>176</v>
      </c>
      <c r="AQ46" s="79">
        <v>0</v>
      </c>
      <c r="AR46" s="79">
        <v>0</v>
      </c>
      <c r="AS46" s="79"/>
      <c r="AT46" s="79"/>
      <c r="AU46" s="79"/>
      <c r="AV46" s="79"/>
      <c r="AW46" s="79"/>
      <c r="AX46" s="79"/>
      <c r="AY46" s="79"/>
      <c r="AZ46" s="79"/>
      <c r="BA46">
        <v>1</v>
      </c>
      <c r="BB46" s="78" t="str">
        <f>REPLACE(INDEX(GroupVertices[Group],MATCH(Edges24[[#This Row],[Vertex 1]],GroupVertices[Vertex],0)),1,1,"")</f>
        <v>7</v>
      </c>
      <c r="BC46" s="78" t="str">
        <f>REPLACE(INDEX(GroupVertices[Group],MATCH(Edges24[[#This Row],[Vertex 2]],GroupVertices[Vertex],0)),1,1,"")</f>
        <v>7</v>
      </c>
      <c r="BD46" s="48">
        <v>0</v>
      </c>
      <c r="BE46" s="49">
        <v>0</v>
      </c>
      <c r="BF46" s="48">
        <v>0</v>
      </c>
      <c r="BG46" s="49">
        <v>0</v>
      </c>
      <c r="BH46" s="48">
        <v>0</v>
      </c>
      <c r="BI46" s="49">
        <v>0</v>
      </c>
      <c r="BJ46" s="48">
        <v>28</v>
      </c>
      <c r="BK46" s="49">
        <v>100</v>
      </c>
      <c r="BL46" s="48">
        <v>28</v>
      </c>
    </row>
    <row r="47" spans="1:64" ht="15">
      <c r="A47" s="64" t="s">
        <v>250</v>
      </c>
      <c r="B47" s="64" t="s">
        <v>278</v>
      </c>
      <c r="C47" s="65"/>
      <c r="D47" s="66"/>
      <c r="E47" s="67"/>
      <c r="F47" s="68"/>
      <c r="G47" s="65"/>
      <c r="H47" s="69"/>
      <c r="I47" s="70"/>
      <c r="J47" s="70"/>
      <c r="K47" s="34" t="s">
        <v>65</v>
      </c>
      <c r="L47" s="77">
        <v>70</v>
      </c>
      <c r="M47" s="77"/>
      <c r="N47" s="72"/>
      <c r="O47" s="79" t="s">
        <v>298</v>
      </c>
      <c r="P47" s="81">
        <v>43471.94084490741</v>
      </c>
      <c r="Q47" s="79" t="s">
        <v>343</v>
      </c>
      <c r="R47" s="82" t="s">
        <v>405</v>
      </c>
      <c r="S47" s="79" t="s">
        <v>431</v>
      </c>
      <c r="T47" s="79"/>
      <c r="U47" s="79"/>
      <c r="V47" s="82" t="s">
        <v>521</v>
      </c>
      <c r="W47" s="81">
        <v>43471.94084490741</v>
      </c>
      <c r="X47" s="82" t="s">
        <v>579</v>
      </c>
      <c r="Y47" s="79"/>
      <c r="Z47" s="79"/>
      <c r="AA47" s="85" t="s">
        <v>667</v>
      </c>
      <c r="AB47" s="79"/>
      <c r="AC47" s="79" t="b">
        <v>0</v>
      </c>
      <c r="AD47" s="79">
        <v>0</v>
      </c>
      <c r="AE47" s="85" t="s">
        <v>713</v>
      </c>
      <c r="AF47" s="79" t="b">
        <v>0</v>
      </c>
      <c r="AG47" s="79" t="s">
        <v>724</v>
      </c>
      <c r="AH47" s="79"/>
      <c r="AI47" s="85" t="s">
        <v>713</v>
      </c>
      <c r="AJ47" s="79" t="b">
        <v>0</v>
      </c>
      <c r="AK47" s="79">
        <v>0</v>
      </c>
      <c r="AL47" s="85" t="s">
        <v>713</v>
      </c>
      <c r="AM47" s="79" t="s">
        <v>729</v>
      </c>
      <c r="AN47" s="79" t="b">
        <v>0</v>
      </c>
      <c r="AO47" s="85" t="s">
        <v>667</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c r="BE47" s="49"/>
      <c r="BF47" s="48"/>
      <c r="BG47" s="49"/>
      <c r="BH47" s="48"/>
      <c r="BI47" s="49"/>
      <c r="BJ47" s="48"/>
      <c r="BK47" s="49"/>
      <c r="BL47" s="48"/>
    </row>
    <row r="48" spans="1:64" ht="15">
      <c r="A48" s="64" t="s">
        <v>250</v>
      </c>
      <c r="B48" s="64" t="s">
        <v>250</v>
      </c>
      <c r="C48" s="65"/>
      <c r="D48" s="66"/>
      <c r="E48" s="67"/>
      <c r="F48" s="68"/>
      <c r="G48" s="65"/>
      <c r="H48" s="69"/>
      <c r="I48" s="70"/>
      <c r="J48" s="70"/>
      <c r="K48" s="34" t="s">
        <v>65</v>
      </c>
      <c r="L48" s="77">
        <v>74</v>
      </c>
      <c r="M48" s="77"/>
      <c r="N48" s="72"/>
      <c r="O48" s="79" t="s">
        <v>176</v>
      </c>
      <c r="P48" s="81">
        <v>43480.09707175926</v>
      </c>
      <c r="Q48" s="79" t="s">
        <v>344</v>
      </c>
      <c r="R48" s="82" t="s">
        <v>406</v>
      </c>
      <c r="S48" s="79" t="s">
        <v>433</v>
      </c>
      <c r="T48" s="79"/>
      <c r="U48" s="79"/>
      <c r="V48" s="82" t="s">
        <v>521</v>
      </c>
      <c r="W48" s="81">
        <v>43480.09707175926</v>
      </c>
      <c r="X48" s="82" t="s">
        <v>580</v>
      </c>
      <c r="Y48" s="79"/>
      <c r="Z48" s="79"/>
      <c r="AA48" s="85" t="s">
        <v>668</v>
      </c>
      <c r="AB48" s="79"/>
      <c r="AC48" s="79" t="b">
        <v>0</v>
      </c>
      <c r="AD48" s="79">
        <v>0</v>
      </c>
      <c r="AE48" s="85" t="s">
        <v>713</v>
      </c>
      <c r="AF48" s="79" t="b">
        <v>0</v>
      </c>
      <c r="AG48" s="79" t="s">
        <v>724</v>
      </c>
      <c r="AH48" s="79"/>
      <c r="AI48" s="85" t="s">
        <v>713</v>
      </c>
      <c r="AJ48" s="79" t="b">
        <v>0</v>
      </c>
      <c r="AK48" s="79">
        <v>0</v>
      </c>
      <c r="AL48" s="85" t="s">
        <v>713</v>
      </c>
      <c r="AM48" s="79" t="s">
        <v>729</v>
      </c>
      <c r="AN48" s="79" t="b">
        <v>1</v>
      </c>
      <c r="AO48" s="85" t="s">
        <v>668</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v>1</v>
      </c>
      <c r="BE48" s="49">
        <v>4.3478260869565215</v>
      </c>
      <c r="BF48" s="48">
        <v>4</v>
      </c>
      <c r="BG48" s="49">
        <v>17.391304347826086</v>
      </c>
      <c r="BH48" s="48">
        <v>0</v>
      </c>
      <c r="BI48" s="49">
        <v>0</v>
      </c>
      <c r="BJ48" s="48">
        <v>18</v>
      </c>
      <c r="BK48" s="49">
        <v>78.26086956521739</v>
      </c>
      <c r="BL48" s="48">
        <v>23</v>
      </c>
    </row>
    <row r="49" spans="1:64" ht="15">
      <c r="A49" s="64" t="s">
        <v>250</v>
      </c>
      <c r="B49" s="64" t="s">
        <v>279</v>
      </c>
      <c r="C49" s="65"/>
      <c r="D49" s="66"/>
      <c r="E49" s="67"/>
      <c r="F49" s="68"/>
      <c r="G49" s="65"/>
      <c r="H49" s="69"/>
      <c r="I49" s="70"/>
      <c r="J49" s="70"/>
      <c r="K49" s="34" t="s">
        <v>65</v>
      </c>
      <c r="L49" s="77">
        <v>75</v>
      </c>
      <c r="M49" s="77"/>
      <c r="N49" s="72"/>
      <c r="O49" s="79" t="s">
        <v>298</v>
      </c>
      <c r="P49" s="81">
        <v>43482.739386574074</v>
      </c>
      <c r="Q49" s="79" t="s">
        <v>345</v>
      </c>
      <c r="R49" s="82" t="s">
        <v>407</v>
      </c>
      <c r="S49" s="79" t="s">
        <v>433</v>
      </c>
      <c r="T49" s="79"/>
      <c r="U49" s="79"/>
      <c r="V49" s="82" t="s">
        <v>521</v>
      </c>
      <c r="W49" s="81">
        <v>43482.739386574074</v>
      </c>
      <c r="X49" s="82" t="s">
        <v>581</v>
      </c>
      <c r="Y49" s="79"/>
      <c r="Z49" s="79"/>
      <c r="AA49" s="85" t="s">
        <v>669</v>
      </c>
      <c r="AB49" s="79"/>
      <c r="AC49" s="79" t="b">
        <v>0</v>
      </c>
      <c r="AD49" s="79">
        <v>0</v>
      </c>
      <c r="AE49" s="85" t="s">
        <v>713</v>
      </c>
      <c r="AF49" s="79" t="b">
        <v>0</v>
      </c>
      <c r="AG49" s="79" t="s">
        <v>724</v>
      </c>
      <c r="AH49" s="79"/>
      <c r="AI49" s="85" t="s">
        <v>713</v>
      </c>
      <c r="AJ49" s="79" t="b">
        <v>0</v>
      </c>
      <c r="AK49" s="79">
        <v>0</v>
      </c>
      <c r="AL49" s="85" t="s">
        <v>713</v>
      </c>
      <c r="AM49" s="79" t="s">
        <v>729</v>
      </c>
      <c r="AN49" s="79" t="b">
        <v>1</v>
      </c>
      <c r="AO49" s="85" t="s">
        <v>669</v>
      </c>
      <c r="AP49" s="79" t="s">
        <v>176</v>
      </c>
      <c r="AQ49" s="79">
        <v>0</v>
      </c>
      <c r="AR49" s="79">
        <v>0</v>
      </c>
      <c r="AS49" s="79"/>
      <c r="AT49" s="79"/>
      <c r="AU49" s="79"/>
      <c r="AV49" s="79"/>
      <c r="AW49" s="79"/>
      <c r="AX49" s="79"/>
      <c r="AY49" s="79"/>
      <c r="AZ49" s="79"/>
      <c r="BA49">
        <v>2</v>
      </c>
      <c r="BB49" s="78" t="str">
        <f>REPLACE(INDEX(GroupVertices[Group],MATCH(Edges24[[#This Row],[Vertex 1]],GroupVertices[Vertex],0)),1,1,"")</f>
        <v>2</v>
      </c>
      <c r="BC49" s="78" t="str">
        <f>REPLACE(INDEX(GroupVertices[Group],MATCH(Edges24[[#This Row],[Vertex 2]],GroupVertices[Vertex],0)),1,1,"")</f>
        <v>2</v>
      </c>
      <c r="BD49" s="48">
        <v>0</v>
      </c>
      <c r="BE49" s="49">
        <v>0</v>
      </c>
      <c r="BF49" s="48">
        <v>0</v>
      </c>
      <c r="BG49" s="49">
        <v>0</v>
      </c>
      <c r="BH49" s="48">
        <v>0</v>
      </c>
      <c r="BI49" s="49">
        <v>0</v>
      </c>
      <c r="BJ49" s="48">
        <v>19</v>
      </c>
      <c r="BK49" s="49">
        <v>100</v>
      </c>
      <c r="BL49" s="48">
        <v>19</v>
      </c>
    </row>
    <row r="50" spans="1:64" ht="15">
      <c r="A50" s="64" t="s">
        <v>251</v>
      </c>
      <c r="B50" s="64" t="s">
        <v>280</v>
      </c>
      <c r="C50" s="65"/>
      <c r="D50" s="66"/>
      <c r="E50" s="67"/>
      <c r="F50" s="68"/>
      <c r="G50" s="65"/>
      <c r="H50" s="69"/>
      <c r="I50" s="70"/>
      <c r="J50" s="70"/>
      <c r="K50" s="34" t="s">
        <v>65</v>
      </c>
      <c r="L50" s="77">
        <v>77</v>
      </c>
      <c r="M50" s="77"/>
      <c r="N50" s="72"/>
      <c r="O50" s="79" t="s">
        <v>298</v>
      </c>
      <c r="P50" s="81">
        <v>43475.931238425925</v>
      </c>
      <c r="Q50" s="79" t="s">
        <v>346</v>
      </c>
      <c r="R50" s="79"/>
      <c r="S50" s="79"/>
      <c r="T50" s="79" t="s">
        <v>447</v>
      </c>
      <c r="U50" s="82" t="s">
        <v>475</v>
      </c>
      <c r="V50" s="82" t="s">
        <v>475</v>
      </c>
      <c r="W50" s="81">
        <v>43475.931238425925</v>
      </c>
      <c r="X50" s="82" t="s">
        <v>582</v>
      </c>
      <c r="Y50" s="79"/>
      <c r="Z50" s="79"/>
      <c r="AA50" s="85" t="s">
        <v>670</v>
      </c>
      <c r="AB50" s="79"/>
      <c r="AC50" s="79" t="b">
        <v>0</v>
      </c>
      <c r="AD50" s="79">
        <v>0</v>
      </c>
      <c r="AE50" s="85" t="s">
        <v>713</v>
      </c>
      <c r="AF50" s="79" t="b">
        <v>0</v>
      </c>
      <c r="AG50" s="79" t="s">
        <v>724</v>
      </c>
      <c r="AH50" s="79"/>
      <c r="AI50" s="85" t="s">
        <v>713</v>
      </c>
      <c r="AJ50" s="79" t="b">
        <v>0</v>
      </c>
      <c r="AK50" s="79">
        <v>0</v>
      </c>
      <c r="AL50" s="85" t="s">
        <v>713</v>
      </c>
      <c r="AM50" s="79" t="s">
        <v>727</v>
      </c>
      <c r="AN50" s="79" t="b">
        <v>0</v>
      </c>
      <c r="AO50" s="85" t="s">
        <v>670</v>
      </c>
      <c r="AP50" s="79" t="s">
        <v>176</v>
      </c>
      <c r="AQ50" s="79">
        <v>0</v>
      </c>
      <c r="AR50" s="79">
        <v>0</v>
      </c>
      <c r="AS50" s="79"/>
      <c r="AT50" s="79"/>
      <c r="AU50" s="79"/>
      <c r="AV50" s="79"/>
      <c r="AW50" s="79"/>
      <c r="AX50" s="79"/>
      <c r="AY50" s="79"/>
      <c r="AZ50" s="79"/>
      <c r="BA50">
        <v>1</v>
      </c>
      <c r="BB50" s="78" t="str">
        <f>REPLACE(INDEX(GroupVertices[Group],MATCH(Edges24[[#This Row],[Vertex 1]],GroupVertices[Vertex],0)),1,1,"")</f>
        <v>3</v>
      </c>
      <c r="BC50" s="78" t="str">
        <f>REPLACE(INDEX(GroupVertices[Group],MATCH(Edges24[[#This Row],[Vertex 2]],GroupVertices[Vertex],0)),1,1,"")</f>
        <v>3</v>
      </c>
      <c r="BD50" s="48"/>
      <c r="BE50" s="49"/>
      <c r="BF50" s="48"/>
      <c r="BG50" s="49"/>
      <c r="BH50" s="48"/>
      <c r="BI50" s="49"/>
      <c r="BJ50" s="48"/>
      <c r="BK50" s="49"/>
      <c r="BL50" s="48"/>
    </row>
    <row r="51" spans="1:64" ht="15">
      <c r="A51" s="64" t="s">
        <v>251</v>
      </c>
      <c r="B51" s="64" t="s">
        <v>259</v>
      </c>
      <c r="C51" s="65"/>
      <c r="D51" s="66"/>
      <c r="E51" s="67"/>
      <c r="F51" s="68"/>
      <c r="G51" s="65"/>
      <c r="H51" s="69"/>
      <c r="I51" s="70"/>
      <c r="J51" s="70"/>
      <c r="K51" s="34" t="s">
        <v>65</v>
      </c>
      <c r="L51" s="77">
        <v>80</v>
      </c>
      <c r="M51" s="77"/>
      <c r="N51" s="72"/>
      <c r="O51" s="79" t="s">
        <v>298</v>
      </c>
      <c r="P51" s="81">
        <v>43472.82960648148</v>
      </c>
      <c r="Q51" s="79" t="s">
        <v>347</v>
      </c>
      <c r="R51" s="79"/>
      <c r="S51" s="79"/>
      <c r="T51" s="79" t="s">
        <v>448</v>
      </c>
      <c r="U51" s="82" t="s">
        <v>476</v>
      </c>
      <c r="V51" s="82" t="s">
        <v>476</v>
      </c>
      <c r="W51" s="81">
        <v>43472.82960648148</v>
      </c>
      <c r="X51" s="82" t="s">
        <v>583</v>
      </c>
      <c r="Y51" s="79"/>
      <c r="Z51" s="79"/>
      <c r="AA51" s="85" t="s">
        <v>671</v>
      </c>
      <c r="AB51" s="79"/>
      <c r="AC51" s="79" t="b">
        <v>0</v>
      </c>
      <c r="AD51" s="79">
        <v>1</v>
      </c>
      <c r="AE51" s="85" t="s">
        <v>713</v>
      </c>
      <c r="AF51" s="79" t="b">
        <v>0</v>
      </c>
      <c r="AG51" s="79" t="s">
        <v>724</v>
      </c>
      <c r="AH51" s="79"/>
      <c r="AI51" s="85" t="s">
        <v>713</v>
      </c>
      <c r="AJ51" s="79" t="b">
        <v>0</v>
      </c>
      <c r="AK51" s="79">
        <v>0</v>
      </c>
      <c r="AL51" s="85" t="s">
        <v>713</v>
      </c>
      <c r="AM51" s="79" t="s">
        <v>727</v>
      </c>
      <c r="AN51" s="79" t="b">
        <v>0</v>
      </c>
      <c r="AO51" s="85" t="s">
        <v>671</v>
      </c>
      <c r="AP51" s="79" t="s">
        <v>176</v>
      </c>
      <c r="AQ51" s="79">
        <v>0</v>
      </c>
      <c r="AR51" s="79">
        <v>0</v>
      </c>
      <c r="AS51" s="79"/>
      <c r="AT51" s="79"/>
      <c r="AU51" s="79"/>
      <c r="AV51" s="79"/>
      <c r="AW51" s="79"/>
      <c r="AX51" s="79"/>
      <c r="AY51" s="79"/>
      <c r="AZ51" s="79"/>
      <c r="BA51">
        <v>4</v>
      </c>
      <c r="BB51" s="78" t="str">
        <f>REPLACE(INDEX(GroupVertices[Group],MATCH(Edges24[[#This Row],[Vertex 1]],GroupVertices[Vertex],0)),1,1,"")</f>
        <v>3</v>
      </c>
      <c r="BC51" s="78" t="str">
        <f>REPLACE(INDEX(GroupVertices[Group],MATCH(Edges24[[#This Row],[Vertex 2]],GroupVertices[Vertex],0)),1,1,"")</f>
        <v>1</v>
      </c>
      <c r="BD51" s="48">
        <v>4</v>
      </c>
      <c r="BE51" s="49">
        <v>22.22222222222222</v>
      </c>
      <c r="BF51" s="48">
        <v>0</v>
      </c>
      <c r="BG51" s="49">
        <v>0</v>
      </c>
      <c r="BH51" s="48">
        <v>0</v>
      </c>
      <c r="BI51" s="49">
        <v>0</v>
      </c>
      <c r="BJ51" s="48">
        <v>14</v>
      </c>
      <c r="BK51" s="49">
        <v>77.77777777777777</v>
      </c>
      <c r="BL51" s="48">
        <v>18</v>
      </c>
    </row>
    <row r="52" spans="1:64" ht="15">
      <c r="A52" s="64" t="s">
        <v>251</v>
      </c>
      <c r="B52" s="64" t="s">
        <v>259</v>
      </c>
      <c r="C52" s="65"/>
      <c r="D52" s="66"/>
      <c r="E52" s="67"/>
      <c r="F52" s="68"/>
      <c r="G52" s="65"/>
      <c r="H52" s="69"/>
      <c r="I52" s="70"/>
      <c r="J52" s="70"/>
      <c r="K52" s="34" t="s">
        <v>65</v>
      </c>
      <c r="L52" s="77">
        <v>81</v>
      </c>
      <c r="M52" s="77"/>
      <c r="N52" s="72"/>
      <c r="O52" s="79" t="s">
        <v>298</v>
      </c>
      <c r="P52" s="81">
        <v>43473.67915509259</v>
      </c>
      <c r="Q52" s="79" t="s">
        <v>348</v>
      </c>
      <c r="R52" s="79"/>
      <c r="S52" s="79"/>
      <c r="T52" s="79" t="s">
        <v>449</v>
      </c>
      <c r="U52" s="82" t="s">
        <v>477</v>
      </c>
      <c r="V52" s="82" t="s">
        <v>477</v>
      </c>
      <c r="W52" s="81">
        <v>43473.67915509259</v>
      </c>
      <c r="X52" s="82" t="s">
        <v>584</v>
      </c>
      <c r="Y52" s="79"/>
      <c r="Z52" s="79"/>
      <c r="AA52" s="85" t="s">
        <v>672</v>
      </c>
      <c r="AB52" s="79"/>
      <c r="AC52" s="79" t="b">
        <v>0</v>
      </c>
      <c r="AD52" s="79">
        <v>0</v>
      </c>
      <c r="AE52" s="85" t="s">
        <v>713</v>
      </c>
      <c r="AF52" s="79" t="b">
        <v>0</v>
      </c>
      <c r="AG52" s="79" t="s">
        <v>724</v>
      </c>
      <c r="AH52" s="79"/>
      <c r="AI52" s="85" t="s">
        <v>713</v>
      </c>
      <c r="AJ52" s="79" t="b">
        <v>0</v>
      </c>
      <c r="AK52" s="79">
        <v>0</v>
      </c>
      <c r="AL52" s="85" t="s">
        <v>713</v>
      </c>
      <c r="AM52" s="79" t="s">
        <v>727</v>
      </c>
      <c r="AN52" s="79" t="b">
        <v>0</v>
      </c>
      <c r="AO52" s="85" t="s">
        <v>672</v>
      </c>
      <c r="AP52" s="79" t="s">
        <v>176</v>
      </c>
      <c r="AQ52" s="79">
        <v>0</v>
      </c>
      <c r="AR52" s="79">
        <v>0</v>
      </c>
      <c r="AS52" s="79"/>
      <c r="AT52" s="79"/>
      <c r="AU52" s="79"/>
      <c r="AV52" s="79"/>
      <c r="AW52" s="79"/>
      <c r="AX52" s="79"/>
      <c r="AY52" s="79"/>
      <c r="AZ52" s="79"/>
      <c r="BA52">
        <v>4</v>
      </c>
      <c r="BB52" s="78" t="str">
        <f>REPLACE(INDEX(GroupVertices[Group],MATCH(Edges24[[#This Row],[Vertex 1]],GroupVertices[Vertex],0)),1,1,"")</f>
        <v>3</v>
      </c>
      <c r="BC52" s="78" t="str">
        <f>REPLACE(INDEX(GroupVertices[Group],MATCH(Edges24[[#This Row],[Vertex 2]],GroupVertices[Vertex],0)),1,1,"")</f>
        <v>1</v>
      </c>
      <c r="BD52" s="48">
        <v>2</v>
      </c>
      <c r="BE52" s="49">
        <v>6.896551724137931</v>
      </c>
      <c r="BF52" s="48">
        <v>0</v>
      </c>
      <c r="BG52" s="49">
        <v>0</v>
      </c>
      <c r="BH52" s="48">
        <v>0</v>
      </c>
      <c r="BI52" s="49">
        <v>0</v>
      </c>
      <c r="BJ52" s="48">
        <v>27</v>
      </c>
      <c r="BK52" s="49">
        <v>93.10344827586206</v>
      </c>
      <c r="BL52" s="48">
        <v>29</v>
      </c>
    </row>
    <row r="53" spans="1:64" ht="15">
      <c r="A53" s="64" t="s">
        <v>251</v>
      </c>
      <c r="B53" s="64" t="s">
        <v>259</v>
      </c>
      <c r="C53" s="65"/>
      <c r="D53" s="66"/>
      <c r="E53" s="67"/>
      <c r="F53" s="68"/>
      <c r="G53" s="65"/>
      <c r="H53" s="69"/>
      <c r="I53" s="70"/>
      <c r="J53" s="70"/>
      <c r="K53" s="34" t="s">
        <v>65</v>
      </c>
      <c r="L53" s="77">
        <v>82</v>
      </c>
      <c r="M53" s="77"/>
      <c r="N53" s="72"/>
      <c r="O53" s="79" t="s">
        <v>298</v>
      </c>
      <c r="P53" s="81">
        <v>43474.978541666664</v>
      </c>
      <c r="Q53" s="79" t="s">
        <v>349</v>
      </c>
      <c r="R53" s="79"/>
      <c r="S53" s="79"/>
      <c r="T53" s="79" t="s">
        <v>450</v>
      </c>
      <c r="U53" s="82" t="s">
        <v>478</v>
      </c>
      <c r="V53" s="82" t="s">
        <v>478</v>
      </c>
      <c r="W53" s="81">
        <v>43474.978541666664</v>
      </c>
      <c r="X53" s="82" t="s">
        <v>585</v>
      </c>
      <c r="Y53" s="79"/>
      <c r="Z53" s="79"/>
      <c r="AA53" s="85" t="s">
        <v>673</v>
      </c>
      <c r="AB53" s="79"/>
      <c r="AC53" s="79" t="b">
        <v>0</v>
      </c>
      <c r="AD53" s="79">
        <v>1</v>
      </c>
      <c r="AE53" s="85" t="s">
        <v>713</v>
      </c>
      <c r="AF53" s="79" t="b">
        <v>0</v>
      </c>
      <c r="AG53" s="79" t="s">
        <v>724</v>
      </c>
      <c r="AH53" s="79"/>
      <c r="AI53" s="85" t="s">
        <v>713</v>
      </c>
      <c r="AJ53" s="79" t="b">
        <v>0</v>
      </c>
      <c r="AK53" s="79">
        <v>1</v>
      </c>
      <c r="AL53" s="85" t="s">
        <v>713</v>
      </c>
      <c r="AM53" s="79" t="s">
        <v>727</v>
      </c>
      <c r="AN53" s="79" t="b">
        <v>0</v>
      </c>
      <c r="AO53" s="85" t="s">
        <v>673</v>
      </c>
      <c r="AP53" s="79" t="s">
        <v>176</v>
      </c>
      <c r="AQ53" s="79">
        <v>0</v>
      </c>
      <c r="AR53" s="79">
        <v>0</v>
      </c>
      <c r="AS53" s="79"/>
      <c r="AT53" s="79"/>
      <c r="AU53" s="79"/>
      <c r="AV53" s="79"/>
      <c r="AW53" s="79"/>
      <c r="AX53" s="79"/>
      <c r="AY53" s="79"/>
      <c r="AZ53" s="79"/>
      <c r="BA53">
        <v>4</v>
      </c>
      <c r="BB53" s="78" t="str">
        <f>REPLACE(INDEX(GroupVertices[Group],MATCH(Edges24[[#This Row],[Vertex 1]],GroupVertices[Vertex],0)),1,1,"")</f>
        <v>3</v>
      </c>
      <c r="BC53" s="78" t="str">
        <f>REPLACE(INDEX(GroupVertices[Group],MATCH(Edges24[[#This Row],[Vertex 2]],GroupVertices[Vertex],0)),1,1,"")</f>
        <v>1</v>
      </c>
      <c r="BD53" s="48">
        <v>3</v>
      </c>
      <c r="BE53" s="49">
        <v>8.108108108108109</v>
      </c>
      <c r="BF53" s="48">
        <v>0</v>
      </c>
      <c r="BG53" s="49">
        <v>0</v>
      </c>
      <c r="BH53" s="48">
        <v>0</v>
      </c>
      <c r="BI53" s="49">
        <v>0</v>
      </c>
      <c r="BJ53" s="48">
        <v>34</v>
      </c>
      <c r="BK53" s="49">
        <v>91.89189189189189</v>
      </c>
      <c r="BL53" s="48">
        <v>37</v>
      </c>
    </row>
    <row r="54" spans="1:64" ht="15">
      <c r="A54" s="64" t="s">
        <v>251</v>
      </c>
      <c r="B54" s="64" t="s">
        <v>251</v>
      </c>
      <c r="C54" s="65"/>
      <c r="D54" s="66"/>
      <c r="E54" s="67"/>
      <c r="F54" s="68"/>
      <c r="G54" s="65"/>
      <c r="H54" s="69"/>
      <c r="I54" s="70"/>
      <c r="J54" s="70"/>
      <c r="K54" s="34" t="s">
        <v>65</v>
      </c>
      <c r="L54" s="77">
        <v>84</v>
      </c>
      <c r="M54" s="77"/>
      <c r="N54" s="72"/>
      <c r="O54" s="79" t="s">
        <v>176</v>
      </c>
      <c r="P54" s="81">
        <v>43482.89596064815</v>
      </c>
      <c r="Q54" s="79" t="s">
        <v>350</v>
      </c>
      <c r="R54" s="82" t="s">
        <v>408</v>
      </c>
      <c r="S54" s="79" t="s">
        <v>433</v>
      </c>
      <c r="T54" s="79"/>
      <c r="U54" s="79"/>
      <c r="V54" s="82" t="s">
        <v>522</v>
      </c>
      <c r="W54" s="81">
        <v>43482.89596064815</v>
      </c>
      <c r="X54" s="82" t="s">
        <v>586</v>
      </c>
      <c r="Y54" s="79"/>
      <c r="Z54" s="79"/>
      <c r="AA54" s="85" t="s">
        <v>674</v>
      </c>
      <c r="AB54" s="79"/>
      <c r="AC54" s="79" t="b">
        <v>0</v>
      </c>
      <c r="AD54" s="79">
        <v>0</v>
      </c>
      <c r="AE54" s="85" t="s">
        <v>713</v>
      </c>
      <c r="AF54" s="79" t="b">
        <v>0</v>
      </c>
      <c r="AG54" s="79" t="s">
        <v>724</v>
      </c>
      <c r="AH54" s="79"/>
      <c r="AI54" s="85" t="s">
        <v>713</v>
      </c>
      <c r="AJ54" s="79" t="b">
        <v>0</v>
      </c>
      <c r="AK54" s="79">
        <v>0</v>
      </c>
      <c r="AL54" s="85" t="s">
        <v>713</v>
      </c>
      <c r="AM54" s="79" t="s">
        <v>727</v>
      </c>
      <c r="AN54" s="79" t="b">
        <v>1</v>
      </c>
      <c r="AO54" s="85" t="s">
        <v>674</v>
      </c>
      <c r="AP54" s="79" t="s">
        <v>176</v>
      </c>
      <c r="AQ54" s="79">
        <v>0</v>
      </c>
      <c r="AR54" s="79">
        <v>0</v>
      </c>
      <c r="AS54" s="79"/>
      <c r="AT54" s="79"/>
      <c r="AU54" s="79"/>
      <c r="AV54" s="79"/>
      <c r="AW54" s="79"/>
      <c r="AX54" s="79"/>
      <c r="AY54" s="79"/>
      <c r="AZ54" s="79"/>
      <c r="BA54">
        <v>1</v>
      </c>
      <c r="BB54" s="78" t="str">
        <f>REPLACE(INDEX(GroupVertices[Group],MATCH(Edges24[[#This Row],[Vertex 1]],GroupVertices[Vertex],0)),1,1,"")</f>
        <v>3</v>
      </c>
      <c r="BC54" s="78" t="str">
        <f>REPLACE(INDEX(GroupVertices[Group],MATCH(Edges24[[#This Row],[Vertex 2]],GroupVertices[Vertex],0)),1,1,"")</f>
        <v>3</v>
      </c>
      <c r="BD54" s="48">
        <v>1</v>
      </c>
      <c r="BE54" s="49">
        <v>5.2631578947368425</v>
      </c>
      <c r="BF54" s="48">
        <v>0</v>
      </c>
      <c r="BG54" s="49">
        <v>0</v>
      </c>
      <c r="BH54" s="48">
        <v>0</v>
      </c>
      <c r="BI54" s="49">
        <v>0</v>
      </c>
      <c r="BJ54" s="48">
        <v>18</v>
      </c>
      <c r="BK54" s="49">
        <v>94.73684210526316</v>
      </c>
      <c r="BL54" s="48">
        <v>19</v>
      </c>
    </row>
    <row r="55" spans="1:64" ht="15">
      <c r="A55" s="64" t="s">
        <v>252</v>
      </c>
      <c r="B55" s="64" t="s">
        <v>283</v>
      </c>
      <c r="C55" s="65"/>
      <c r="D55" s="66"/>
      <c r="E55" s="67"/>
      <c r="F55" s="68"/>
      <c r="G55" s="65"/>
      <c r="H55" s="69"/>
      <c r="I55" s="70"/>
      <c r="J55" s="70"/>
      <c r="K55" s="34" t="s">
        <v>65</v>
      </c>
      <c r="L55" s="77">
        <v>85</v>
      </c>
      <c r="M55" s="77"/>
      <c r="N55" s="72"/>
      <c r="O55" s="79" t="s">
        <v>298</v>
      </c>
      <c r="P55" s="81">
        <v>43482.91140046297</v>
      </c>
      <c r="Q55" s="79" t="s">
        <v>351</v>
      </c>
      <c r="R55" s="79"/>
      <c r="S55" s="79"/>
      <c r="T55" s="79"/>
      <c r="U55" s="79"/>
      <c r="V55" s="82" t="s">
        <v>523</v>
      </c>
      <c r="W55" s="81">
        <v>43482.91140046297</v>
      </c>
      <c r="X55" s="82" t="s">
        <v>587</v>
      </c>
      <c r="Y55" s="79"/>
      <c r="Z55" s="79"/>
      <c r="AA55" s="85" t="s">
        <v>675</v>
      </c>
      <c r="AB55" s="85" t="s">
        <v>676</v>
      </c>
      <c r="AC55" s="79" t="b">
        <v>0</v>
      </c>
      <c r="AD55" s="79">
        <v>0</v>
      </c>
      <c r="AE55" s="85" t="s">
        <v>719</v>
      </c>
      <c r="AF55" s="79" t="b">
        <v>0</v>
      </c>
      <c r="AG55" s="79" t="s">
        <v>724</v>
      </c>
      <c r="AH55" s="79"/>
      <c r="AI55" s="85" t="s">
        <v>713</v>
      </c>
      <c r="AJ55" s="79" t="b">
        <v>0</v>
      </c>
      <c r="AK55" s="79">
        <v>0</v>
      </c>
      <c r="AL55" s="85" t="s">
        <v>713</v>
      </c>
      <c r="AM55" s="79" t="s">
        <v>727</v>
      </c>
      <c r="AN55" s="79" t="b">
        <v>0</v>
      </c>
      <c r="AO55" s="85" t="s">
        <v>676</v>
      </c>
      <c r="AP55" s="79" t="s">
        <v>176</v>
      </c>
      <c r="AQ55" s="79">
        <v>0</v>
      </c>
      <c r="AR55" s="79">
        <v>0</v>
      </c>
      <c r="AS55" s="79"/>
      <c r="AT55" s="79"/>
      <c r="AU55" s="79"/>
      <c r="AV55" s="79"/>
      <c r="AW55" s="79"/>
      <c r="AX55" s="79"/>
      <c r="AY55" s="79"/>
      <c r="AZ55" s="79"/>
      <c r="BA55">
        <v>1</v>
      </c>
      <c r="BB55" s="78" t="str">
        <f>REPLACE(INDEX(GroupVertices[Group],MATCH(Edges24[[#This Row],[Vertex 1]],GroupVertices[Vertex],0)),1,1,"")</f>
        <v>6</v>
      </c>
      <c r="BC55" s="78" t="str">
        <f>REPLACE(INDEX(GroupVertices[Group],MATCH(Edges24[[#This Row],[Vertex 2]],GroupVertices[Vertex],0)),1,1,"")</f>
        <v>6</v>
      </c>
      <c r="BD55" s="48"/>
      <c r="BE55" s="49"/>
      <c r="BF55" s="48"/>
      <c r="BG55" s="49"/>
      <c r="BH55" s="48"/>
      <c r="BI55" s="49"/>
      <c r="BJ55" s="48"/>
      <c r="BK55" s="49"/>
      <c r="BL55" s="48"/>
    </row>
    <row r="56" spans="1:64" ht="15">
      <c r="A56" s="64" t="s">
        <v>253</v>
      </c>
      <c r="B56" s="64" t="s">
        <v>259</v>
      </c>
      <c r="C56" s="65"/>
      <c r="D56" s="66"/>
      <c r="E56" s="67"/>
      <c r="F56" s="68"/>
      <c r="G56" s="65"/>
      <c r="H56" s="69"/>
      <c r="I56" s="70"/>
      <c r="J56" s="70"/>
      <c r="K56" s="34" t="s">
        <v>65</v>
      </c>
      <c r="L56" s="77">
        <v>86</v>
      </c>
      <c r="M56" s="77"/>
      <c r="N56" s="72"/>
      <c r="O56" s="79" t="s">
        <v>298</v>
      </c>
      <c r="P56" s="81">
        <v>43482.834189814814</v>
      </c>
      <c r="Q56" s="79" t="s">
        <v>352</v>
      </c>
      <c r="R56" s="82" t="s">
        <v>409</v>
      </c>
      <c r="S56" s="79" t="s">
        <v>433</v>
      </c>
      <c r="T56" s="79"/>
      <c r="U56" s="79"/>
      <c r="V56" s="82" t="s">
        <v>524</v>
      </c>
      <c r="W56" s="81">
        <v>43482.834189814814</v>
      </c>
      <c r="X56" s="82" t="s">
        <v>588</v>
      </c>
      <c r="Y56" s="79">
        <v>34.0522</v>
      </c>
      <c r="Z56" s="79">
        <v>-118.243</v>
      </c>
      <c r="AA56" s="85" t="s">
        <v>676</v>
      </c>
      <c r="AB56" s="79"/>
      <c r="AC56" s="79" t="b">
        <v>0</v>
      </c>
      <c r="AD56" s="79">
        <v>0</v>
      </c>
      <c r="AE56" s="85" t="s">
        <v>713</v>
      </c>
      <c r="AF56" s="79" t="b">
        <v>0</v>
      </c>
      <c r="AG56" s="79" t="s">
        <v>724</v>
      </c>
      <c r="AH56" s="79"/>
      <c r="AI56" s="85" t="s">
        <v>713</v>
      </c>
      <c r="AJ56" s="79" t="b">
        <v>0</v>
      </c>
      <c r="AK56" s="79">
        <v>0</v>
      </c>
      <c r="AL56" s="85" t="s">
        <v>713</v>
      </c>
      <c r="AM56" s="79" t="s">
        <v>729</v>
      </c>
      <c r="AN56" s="79" t="b">
        <v>1</v>
      </c>
      <c r="AO56" s="85" t="s">
        <v>676</v>
      </c>
      <c r="AP56" s="79" t="s">
        <v>176</v>
      </c>
      <c r="AQ56" s="79">
        <v>0</v>
      </c>
      <c r="AR56" s="79">
        <v>0</v>
      </c>
      <c r="AS56" s="79" t="s">
        <v>741</v>
      </c>
      <c r="AT56" s="79" t="s">
        <v>743</v>
      </c>
      <c r="AU56" s="79" t="s">
        <v>744</v>
      </c>
      <c r="AV56" s="79" t="s">
        <v>745</v>
      </c>
      <c r="AW56" s="79" t="s">
        <v>749</v>
      </c>
      <c r="AX56" s="79" t="s">
        <v>753</v>
      </c>
      <c r="AY56" s="79" t="s">
        <v>756</v>
      </c>
      <c r="AZ56" s="82" t="s">
        <v>758</v>
      </c>
      <c r="BA56">
        <v>1</v>
      </c>
      <c r="BB56" s="78" t="str">
        <f>REPLACE(INDEX(GroupVertices[Group],MATCH(Edges24[[#This Row],[Vertex 1]],GroupVertices[Vertex],0)),1,1,"")</f>
        <v>6</v>
      </c>
      <c r="BC56" s="78" t="str">
        <f>REPLACE(INDEX(GroupVertices[Group],MATCH(Edges24[[#This Row],[Vertex 2]],GroupVertices[Vertex],0)),1,1,"")</f>
        <v>1</v>
      </c>
      <c r="BD56" s="48">
        <v>2</v>
      </c>
      <c r="BE56" s="49">
        <v>10.526315789473685</v>
      </c>
      <c r="BF56" s="48">
        <v>0</v>
      </c>
      <c r="BG56" s="49">
        <v>0</v>
      </c>
      <c r="BH56" s="48">
        <v>0</v>
      </c>
      <c r="BI56" s="49">
        <v>0</v>
      </c>
      <c r="BJ56" s="48">
        <v>17</v>
      </c>
      <c r="BK56" s="49">
        <v>89.47368421052632</v>
      </c>
      <c r="BL56" s="48">
        <v>19</v>
      </c>
    </row>
    <row r="57" spans="1:64" ht="15">
      <c r="A57" s="64" t="s">
        <v>254</v>
      </c>
      <c r="B57" s="64" t="s">
        <v>259</v>
      </c>
      <c r="C57" s="65"/>
      <c r="D57" s="66"/>
      <c r="E57" s="67"/>
      <c r="F57" s="68"/>
      <c r="G57" s="65"/>
      <c r="H57" s="69"/>
      <c r="I57" s="70"/>
      <c r="J57" s="70"/>
      <c r="K57" s="34" t="s">
        <v>65</v>
      </c>
      <c r="L57" s="77">
        <v>89</v>
      </c>
      <c r="M57" s="77"/>
      <c r="N57" s="72"/>
      <c r="O57" s="79" t="s">
        <v>298</v>
      </c>
      <c r="P57" s="81">
        <v>43483.01048611111</v>
      </c>
      <c r="Q57" s="79" t="s">
        <v>353</v>
      </c>
      <c r="R57" s="82" t="s">
        <v>410</v>
      </c>
      <c r="S57" s="79" t="s">
        <v>433</v>
      </c>
      <c r="T57" s="79"/>
      <c r="U57" s="79"/>
      <c r="V57" s="82" t="s">
        <v>525</v>
      </c>
      <c r="W57" s="81">
        <v>43483.01048611111</v>
      </c>
      <c r="X57" s="82" t="s">
        <v>589</v>
      </c>
      <c r="Y57" s="79"/>
      <c r="Z57" s="79"/>
      <c r="AA57" s="85" t="s">
        <v>677</v>
      </c>
      <c r="AB57" s="79"/>
      <c r="AC57" s="79" t="b">
        <v>0</v>
      </c>
      <c r="AD57" s="79">
        <v>0</v>
      </c>
      <c r="AE57" s="85" t="s">
        <v>713</v>
      </c>
      <c r="AF57" s="79" t="b">
        <v>0</v>
      </c>
      <c r="AG57" s="79" t="s">
        <v>724</v>
      </c>
      <c r="AH57" s="79"/>
      <c r="AI57" s="85" t="s">
        <v>713</v>
      </c>
      <c r="AJ57" s="79" t="b">
        <v>0</v>
      </c>
      <c r="AK57" s="79">
        <v>0</v>
      </c>
      <c r="AL57" s="85" t="s">
        <v>713</v>
      </c>
      <c r="AM57" s="79" t="s">
        <v>728</v>
      </c>
      <c r="AN57" s="79" t="b">
        <v>1</v>
      </c>
      <c r="AO57" s="85" t="s">
        <v>677</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2</v>
      </c>
      <c r="BE57" s="49">
        <v>10.526315789473685</v>
      </c>
      <c r="BF57" s="48">
        <v>0</v>
      </c>
      <c r="BG57" s="49">
        <v>0</v>
      </c>
      <c r="BH57" s="48">
        <v>0</v>
      </c>
      <c r="BI57" s="49">
        <v>0</v>
      </c>
      <c r="BJ57" s="48">
        <v>17</v>
      </c>
      <c r="BK57" s="49">
        <v>89.47368421052632</v>
      </c>
      <c r="BL57" s="48">
        <v>19</v>
      </c>
    </row>
    <row r="58" spans="1:64" ht="15">
      <c r="A58" s="64" t="s">
        <v>255</v>
      </c>
      <c r="B58" s="64" t="s">
        <v>259</v>
      </c>
      <c r="C58" s="65"/>
      <c r="D58" s="66"/>
      <c r="E58" s="67"/>
      <c r="F58" s="68"/>
      <c r="G58" s="65"/>
      <c r="H58" s="69"/>
      <c r="I58" s="70"/>
      <c r="J58" s="70"/>
      <c r="K58" s="34" t="s">
        <v>65</v>
      </c>
      <c r="L58" s="77">
        <v>90</v>
      </c>
      <c r="M58" s="77"/>
      <c r="N58" s="72"/>
      <c r="O58" s="79" t="s">
        <v>298</v>
      </c>
      <c r="P58" s="81">
        <v>43483.01453703704</v>
      </c>
      <c r="Q58" s="79" t="s">
        <v>354</v>
      </c>
      <c r="R58" s="82" t="s">
        <v>411</v>
      </c>
      <c r="S58" s="79" t="s">
        <v>430</v>
      </c>
      <c r="T58" s="79"/>
      <c r="U58" s="79"/>
      <c r="V58" s="82" t="s">
        <v>526</v>
      </c>
      <c r="W58" s="81">
        <v>43483.01453703704</v>
      </c>
      <c r="X58" s="82" t="s">
        <v>590</v>
      </c>
      <c r="Y58" s="79"/>
      <c r="Z58" s="79"/>
      <c r="AA58" s="85" t="s">
        <v>678</v>
      </c>
      <c r="AB58" s="79"/>
      <c r="AC58" s="79" t="b">
        <v>0</v>
      </c>
      <c r="AD58" s="79">
        <v>0</v>
      </c>
      <c r="AE58" s="85" t="s">
        <v>713</v>
      </c>
      <c r="AF58" s="79" t="b">
        <v>0</v>
      </c>
      <c r="AG58" s="79" t="s">
        <v>724</v>
      </c>
      <c r="AH58" s="79"/>
      <c r="AI58" s="85" t="s">
        <v>713</v>
      </c>
      <c r="AJ58" s="79" t="b">
        <v>0</v>
      </c>
      <c r="AK58" s="79">
        <v>0</v>
      </c>
      <c r="AL58" s="85" t="s">
        <v>708</v>
      </c>
      <c r="AM58" s="79" t="s">
        <v>727</v>
      </c>
      <c r="AN58" s="79" t="b">
        <v>0</v>
      </c>
      <c r="AO58" s="85" t="s">
        <v>708</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22</v>
      </c>
      <c r="BK58" s="49">
        <v>100</v>
      </c>
      <c r="BL58" s="48">
        <v>22</v>
      </c>
    </row>
    <row r="59" spans="1:64" ht="15">
      <c r="A59" s="64" t="s">
        <v>256</v>
      </c>
      <c r="B59" s="64" t="s">
        <v>284</v>
      </c>
      <c r="C59" s="65"/>
      <c r="D59" s="66"/>
      <c r="E59" s="67"/>
      <c r="F59" s="68"/>
      <c r="G59" s="65"/>
      <c r="H59" s="69"/>
      <c r="I59" s="70"/>
      <c r="J59" s="70"/>
      <c r="K59" s="34" t="s">
        <v>65</v>
      </c>
      <c r="L59" s="77">
        <v>91</v>
      </c>
      <c r="M59" s="77"/>
      <c r="N59" s="72"/>
      <c r="O59" s="79" t="s">
        <v>298</v>
      </c>
      <c r="P59" s="81">
        <v>43483.76615740741</v>
      </c>
      <c r="Q59" s="79" t="s">
        <v>355</v>
      </c>
      <c r="R59" s="82" t="s">
        <v>412</v>
      </c>
      <c r="S59" s="79" t="s">
        <v>431</v>
      </c>
      <c r="T59" s="79" t="s">
        <v>451</v>
      </c>
      <c r="U59" s="79"/>
      <c r="V59" s="82" t="s">
        <v>527</v>
      </c>
      <c r="W59" s="81">
        <v>43483.76615740741</v>
      </c>
      <c r="X59" s="82" t="s">
        <v>591</v>
      </c>
      <c r="Y59" s="79"/>
      <c r="Z59" s="79"/>
      <c r="AA59" s="85" t="s">
        <v>679</v>
      </c>
      <c r="AB59" s="79"/>
      <c r="AC59" s="79" t="b">
        <v>0</v>
      </c>
      <c r="AD59" s="79">
        <v>10</v>
      </c>
      <c r="AE59" s="85" t="s">
        <v>713</v>
      </c>
      <c r="AF59" s="79" t="b">
        <v>0</v>
      </c>
      <c r="AG59" s="79" t="s">
        <v>724</v>
      </c>
      <c r="AH59" s="79"/>
      <c r="AI59" s="85" t="s">
        <v>713</v>
      </c>
      <c r="AJ59" s="79" t="b">
        <v>0</v>
      </c>
      <c r="AK59" s="79">
        <v>2</v>
      </c>
      <c r="AL59" s="85" t="s">
        <v>713</v>
      </c>
      <c r="AM59" s="79" t="s">
        <v>729</v>
      </c>
      <c r="AN59" s="79" t="b">
        <v>0</v>
      </c>
      <c r="AO59" s="85" t="s">
        <v>679</v>
      </c>
      <c r="AP59" s="79" t="s">
        <v>176</v>
      </c>
      <c r="AQ59" s="79">
        <v>0</v>
      </c>
      <c r="AR59" s="79">
        <v>0</v>
      </c>
      <c r="AS59" s="79"/>
      <c r="AT59" s="79"/>
      <c r="AU59" s="79"/>
      <c r="AV59" s="79"/>
      <c r="AW59" s="79"/>
      <c r="AX59" s="79"/>
      <c r="AY59" s="79"/>
      <c r="AZ59" s="79"/>
      <c r="BA59">
        <v>1</v>
      </c>
      <c r="BB59" s="78" t="str">
        <f>REPLACE(INDEX(GroupVertices[Group],MATCH(Edges24[[#This Row],[Vertex 1]],GroupVertices[Vertex],0)),1,1,"")</f>
        <v>5</v>
      </c>
      <c r="BC59" s="78" t="str">
        <f>REPLACE(INDEX(GroupVertices[Group],MATCH(Edges24[[#This Row],[Vertex 2]],GroupVertices[Vertex],0)),1,1,"")</f>
        <v>5</v>
      </c>
      <c r="BD59" s="48">
        <v>3</v>
      </c>
      <c r="BE59" s="49">
        <v>12</v>
      </c>
      <c r="BF59" s="48">
        <v>0</v>
      </c>
      <c r="BG59" s="49">
        <v>0</v>
      </c>
      <c r="BH59" s="48">
        <v>0</v>
      </c>
      <c r="BI59" s="49">
        <v>0</v>
      </c>
      <c r="BJ59" s="48">
        <v>22</v>
      </c>
      <c r="BK59" s="49">
        <v>88</v>
      </c>
      <c r="BL59" s="48">
        <v>25</v>
      </c>
    </row>
    <row r="60" spans="1:64" ht="15">
      <c r="A60" s="64" t="s">
        <v>257</v>
      </c>
      <c r="B60" s="64" t="s">
        <v>284</v>
      </c>
      <c r="C60" s="65"/>
      <c r="D60" s="66"/>
      <c r="E60" s="67"/>
      <c r="F60" s="68"/>
      <c r="G60" s="65"/>
      <c r="H60" s="69"/>
      <c r="I60" s="70"/>
      <c r="J60" s="70"/>
      <c r="K60" s="34" t="s">
        <v>65</v>
      </c>
      <c r="L60" s="77">
        <v>92</v>
      </c>
      <c r="M60" s="77"/>
      <c r="N60" s="72"/>
      <c r="O60" s="79" t="s">
        <v>298</v>
      </c>
      <c r="P60" s="81">
        <v>43483.76878472222</v>
      </c>
      <c r="Q60" s="79" t="s">
        <v>356</v>
      </c>
      <c r="R60" s="79"/>
      <c r="S60" s="79"/>
      <c r="T60" s="79"/>
      <c r="U60" s="79"/>
      <c r="V60" s="82" t="s">
        <v>528</v>
      </c>
      <c r="W60" s="81">
        <v>43483.76878472222</v>
      </c>
      <c r="X60" s="82" t="s">
        <v>592</v>
      </c>
      <c r="Y60" s="79"/>
      <c r="Z60" s="79"/>
      <c r="AA60" s="85" t="s">
        <v>680</v>
      </c>
      <c r="AB60" s="79"/>
      <c r="AC60" s="79" t="b">
        <v>0</v>
      </c>
      <c r="AD60" s="79">
        <v>0</v>
      </c>
      <c r="AE60" s="85" t="s">
        <v>713</v>
      </c>
      <c r="AF60" s="79" t="b">
        <v>0</v>
      </c>
      <c r="AG60" s="79" t="s">
        <v>724</v>
      </c>
      <c r="AH60" s="79"/>
      <c r="AI60" s="85" t="s">
        <v>713</v>
      </c>
      <c r="AJ60" s="79" t="b">
        <v>0</v>
      </c>
      <c r="AK60" s="79">
        <v>2</v>
      </c>
      <c r="AL60" s="85" t="s">
        <v>679</v>
      </c>
      <c r="AM60" s="79" t="s">
        <v>728</v>
      </c>
      <c r="AN60" s="79" t="b">
        <v>0</v>
      </c>
      <c r="AO60" s="85" t="s">
        <v>679</v>
      </c>
      <c r="AP60" s="79" t="s">
        <v>176</v>
      </c>
      <c r="AQ60" s="79">
        <v>0</v>
      </c>
      <c r="AR60" s="79">
        <v>0</v>
      </c>
      <c r="AS60" s="79"/>
      <c r="AT60" s="79"/>
      <c r="AU60" s="79"/>
      <c r="AV60" s="79"/>
      <c r="AW60" s="79"/>
      <c r="AX60" s="79"/>
      <c r="AY60" s="79"/>
      <c r="AZ60" s="79"/>
      <c r="BA60">
        <v>1</v>
      </c>
      <c r="BB60" s="78" t="str">
        <f>REPLACE(INDEX(GroupVertices[Group],MATCH(Edges24[[#This Row],[Vertex 1]],GroupVertices[Vertex],0)),1,1,"")</f>
        <v>5</v>
      </c>
      <c r="BC60" s="78" t="str">
        <f>REPLACE(INDEX(GroupVertices[Group],MATCH(Edges24[[#This Row],[Vertex 2]],GroupVertices[Vertex],0)),1,1,"")</f>
        <v>5</v>
      </c>
      <c r="BD60" s="48"/>
      <c r="BE60" s="49"/>
      <c r="BF60" s="48"/>
      <c r="BG60" s="49"/>
      <c r="BH60" s="48"/>
      <c r="BI60" s="49"/>
      <c r="BJ60" s="48"/>
      <c r="BK60" s="49"/>
      <c r="BL60" s="48"/>
    </row>
    <row r="61" spans="1:64" ht="15">
      <c r="A61" s="64" t="s">
        <v>258</v>
      </c>
      <c r="B61" s="64" t="s">
        <v>285</v>
      </c>
      <c r="C61" s="65"/>
      <c r="D61" s="66"/>
      <c r="E61" s="67"/>
      <c r="F61" s="68"/>
      <c r="G61" s="65"/>
      <c r="H61" s="69"/>
      <c r="I61" s="70"/>
      <c r="J61" s="70"/>
      <c r="K61" s="34" t="s">
        <v>65</v>
      </c>
      <c r="L61" s="77">
        <v>96</v>
      </c>
      <c r="M61" s="77"/>
      <c r="N61" s="72"/>
      <c r="O61" s="79" t="s">
        <v>298</v>
      </c>
      <c r="P61" s="81">
        <v>43473.810740740744</v>
      </c>
      <c r="Q61" s="79" t="s">
        <v>357</v>
      </c>
      <c r="R61" s="79"/>
      <c r="S61" s="79"/>
      <c r="T61" s="79"/>
      <c r="U61" s="79"/>
      <c r="V61" s="82" t="s">
        <v>529</v>
      </c>
      <c r="W61" s="81">
        <v>43473.810740740744</v>
      </c>
      <c r="X61" s="82" t="s">
        <v>593</v>
      </c>
      <c r="Y61" s="79"/>
      <c r="Z61" s="79"/>
      <c r="AA61" s="85" t="s">
        <v>681</v>
      </c>
      <c r="AB61" s="85" t="s">
        <v>682</v>
      </c>
      <c r="AC61" s="79" t="b">
        <v>0</v>
      </c>
      <c r="AD61" s="79">
        <v>0</v>
      </c>
      <c r="AE61" s="85" t="s">
        <v>720</v>
      </c>
      <c r="AF61" s="79" t="b">
        <v>0</v>
      </c>
      <c r="AG61" s="79" t="s">
        <v>724</v>
      </c>
      <c r="AH61" s="79"/>
      <c r="AI61" s="85" t="s">
        <v>713</v>
      </c>
      <c r="AJ61" s="79" t="b">
        <v>0</v>
      </c>
      <c r="AK61" s="79">
        <v>0</v>
      </c>
      <c r="AL61" s="85" t="s">
        <v>713</v>
      </c>
      <c r="AM61" s="79" t="s">
        <v>728</v>
      </c>
      <c r="AN61" s="79" t="b">
        <v>0</v>
      </c>
      <c r="AO61" s="85" t="s">
        <v>682</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1</v>
      </c>
      <c r="BE61" s="49">
        <v>16.666666666666668</v>
      </c>
      <c r="BF61" s="48">
        <v>0</v>
      </c>
      <c r="BG61" s="49">
        <v>0</v>
      </c>
      <c r="BH61" s="48">
        <v>0</v>
      </c>
      <c r="BI61" s="49">
        <v>0</v>
      </c>
      <c r="BJ61" s="48">
        <v>5</v>
      </c>
      <c r="BK61" s="49">
        <v>83.33333333333333</v>
      </c>
      <c r="BL61" s="48">
        <v>6</v>
      </c>
    </row>
    <row r="62" spans="1:64" ht="15">
      <c r="A62" s="64" t="s">
        <v>259</v>
      </c>
      <c r="B62" s="64" t="s">
        <v>285</v>
      </c>
      <c r="C62" s="65"/>
      <c r="D62" s="66"/>
      <c r="E62" s="67"/>
      <c r="F62" s="68"/>
      <c r="G62" s="65"/>
      <c r="H62" s="69"/>
      <c r="I62" s="70"/>
      <c r="J62" s="70"/>
      <c r="K62" s="34" t="s">
        <v>65</v>
      </c>
      <c r="L62" s="77">
        <v>97</v>
      </c>
      <c r="M62" s="77"/>
      <c r="N62" s="72"/>
      <c r="O62" s="79" t="s">
        <v>298</v>
      </c>
      <c r="P62" s="81">
        <v>43472.89165509259</v>
      </c>
      <c r="Q62" s="79" t="s">
        <v>358</v>
      </c>
      <c r="R62" s="79"/>
      <c r="S62" s="79"/>
      <c r="T62" s="79"/>
      <c r="U62" s="82" t="s">
        <v>479</v>
      </c>
      <c r="V62" s="82" t="s">
        <v>479</v>
      </c>
      <c r="W62" s="81">
        <v>43472.89165509259</v>
      </c>
      <c r="X62" s="82" t="s">
        <v>594</v>
      </c>
      <c r="Y62" s="79"/>
      <c r="Z62" s="79"/>
      <c r="AA62" s="85" t="s">
        <v>682</v>
      </c>
      <c r="AB62" s="85" t="s">
        <v>683</v>
      </c>
      <c r="AC62" s="79" t="b">
        <v>0</v>
      </c>
      <c r="AD62" s="79">
        <v>0</v>
      </c>
      <c r="AE62" s="85" t="s">
        <v>721</v>
      </c>
      <c r="AF62" s="79" t="b">
        <v>0</v>
      </c>
      <c r="AG62" s="79" t="s">
        <v>724</v>
      </c>
      <c r="AH62" s="79"/>
      <c r="AI62" s="85" t="s">
        <v>713</v>
      </c>
      <c r="AJ62" s="79" t="b">
        <v>0</v>
      </c>
      <c r="AK62" s="79">
        <v>0</v>
      </c>
      <c r="AL62" s="85" t="s">
        <v>713</v>
      </c>
      <c r="AM62" s="79" t="s">
        <v>728</v>
      </c>
      <c r="AN62" s="79" t="b">
        <v>0</v>
      </c>
      <c r="AO62" s="85" t="s">
        <v>683</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1</v>
      </c>
      <c r="BE62" s="49">
        <v>16.666666666666668</v>
      </c>
      <c r="BF62" s="48">
        <v>0</v>
      </c>
      <c r="BG62" s="49">
        <v>0</v>
      </c>
      <c r="BH62" s="48">
        <v>0</v>
      </c>
      <c r="BI62" s="49">
        <v>0</v>
      </c>
      <c r="BJ62" s="48">
        <v>5</v>
      </c>
      <c r="BK62" s="49">
        <v>83.33333333333333</v>
      </c>
      <c r="BL62" s="48">
        <v>6</v>
      </c>
    </row>
    <row r="63" spans="1:64" ht="15">
      <c r="A63" s="64" t="s">
        <v>258</v>
      </c>
      <c r="B63" s="64" t="s">
        <v>258</v>
      </c>
      <c r="C63" s="65"/>
      <c r="D63" s="66"/>
      <c r="E63" s="67"/>
      <c r="F63" s="68"/>
      <c r="G63" s="65"/>
      <c r="H63" s="69"/>
      <c r="I63" s="70"/>
      <c r="J63" s="70"/>
      <c r="K63" s="34" t="s">
        <v>65</v>
      </c>
      <c r="L63" s="77">
        <v>98</v>
      </c>
      <c r="M63" s="77"/>
      <c r="N63" s="72"/>
      <c r="O63" s="79" t="s">
        <v>176</v>
      </c>
      <c r="P63" s="81">
        <v>43470.238703703704</v>
      </c>
      <c r="Q63" s="79" t="s">
        <v>359</v>
      </c>
      <c r="R63" s="82" t="s">
        <v>413</v>
      </c>
      <c r="S63" s="79" t="s">
        <v>433</v>
      </c>
      <c r="T63" s="79"/>
      <c r="U63" s="79"/>
      <c r="V63" s="82" t="s">
        <v>529</v>
      </c>
      <c r="W63" s="81">
        <v>43470.238703703704</v>
      </c>
      <c r="X63" s="82" t="s">
        <v>595</v>
      </c>
      <c r="Y63" s="79"/>
      <c r="Z63" s="79"/>
      <c r="AA63" s="85" t="s">
        <v>683</v>
      </c>
      <c r="AB63" s="79"/>
      <c r="AC63" s="79" t="b">
        <v>0</v>
      </c>
      <c r="AD63" s="79">
        <v>0</v>
      </c>
      <c r="AE63" s="85" t="s">
        <v>713</v>
      </c>
      <c r="AF63" s="79" t="b">
        <v>0</v>
      </c>
      <c r="AG63" s="79" t="s">
        <v>724</v>
      </c>
      <c r="AH63" s="79"/>
      <c r="AI63" s="85" t="s">
        <v>713</v>
      </c>
      <c r="AJ63" s="79" t="b">
        <v>0</v>
      </c>
      <c r="AK63" s="79">
        <v>0</v>
      </c>
      <c r="AL63" s="85" t="s">
        <v>713</v>
      </c>
      <c r="AM63" s="79" t="s">
        <v>728</v>
      </c>
      <c r="AN63" s="79" t="b">
        <v>1</v>
      </c>
      <c r="AO63" s="85" t="s">
        <v>683</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1</v>
      </c>
      <c r="BE63" s="49">
        <v>4</v>
      </c>
      <c r="BF63" s="48">
        <v>0</v>
      </c>
      <c r="BG63" s="49">
        <v>0</v>
      </c>
      <c r="BH63" s="48">
        <v>0</v>
      </c>
      <c r="BI63" s="49">
        <v>0</v>
      </c>
      <c r="BJ63" s="48">
        <v>24</v>
      </c>
      <c r="BK63" s="49">
        <v>96</v>
      </c>
      <c r="BL63" s="48">
        <v>25</v>
      </c>
    </row>
    <row r="64" spans="1:64" ht="15">
      <c r="A64" s="64" t="s">
        <v>260</v>
      </c>
      <c r="B64" s="64" t="s">
        <v>286</v>
      </c>
      <c r="C64" s="65"/>
      <c r="D64" s="66"/>
      <c r="E64" s="67"/>
      <c r="F64" s="68"/>
      <c r="G64" s="65"/>
      <c r="H64" s="69"/>
      <c r="I64" s="70"/>
      <c r="J64" s="70"/>
      <c r="K64" s="34" t="s">
        <v>65</v>
      </c>
      <c r="L64" s="77">
        <v>101</v>
      </c>
      <c r="M64" s="77"/>
      <c r="N64" s="72"/>
      <c r="O64" s="79" t="s">
        <v>298</v>
      </c>
      <c r="P64" s="81">
        <v>43467.92493055556</v>
      </c>
      <c r="Q64" s="79" t="s">
        <v>360</v>
      </c>
      <c r="R64" s="79"/>
      <c r="S64" s="79"/>
      <c r="T64" s="79"/>
      <c r="U64" s="82" t="s">
        <v>480</v>
      </c>
      <c r="V64" s="82" t="s">
        <v>480</v>
      </c>
      <c r="W64" s="81">
        <v>43467.92493055556</v>
      </c>
      <c r="X64" s="82" t="s">
        <v>596</v>
      </c>
      <c r="Y64" s="79"/>
      <c r="Z64" s="79"/>
      <c r="AA64" s="85" t="s">
        <v>684</v>
      </c>
      <c r="AB64" s="79"/>
      <c r="AC64" s="79" t="b">
        <v>0</v>
      </c>
      <c r="AD64" s="79">
        <v>12</v>
      </c>
      <c r="AE64" s="85" t="s">
        <v>713</v>
      </c>
      <c r="AF64" s="79" t="b">
        <v>0</v>
      </c>
      <c r="AG64" s="79" t="s">
        <v>724</v>
      </c>
      <c r="AH64" s="79"/>
      <c r="AI64" s="85" t="s">
        <v>713</v>
      </c>
      <c r="AJ64" s="79" t="b">
        <v>0</v>
      </c>
      <c r="AK64" s="79">
        <v>2</v>
      </c>
      <c r="AL64" s="85" t="s">
        <v>713</v>
      </c>
      <c r="AM64" s="79" t="s">
        <v>727</v>
      </c>
      <c r="AN64" s="79" t="b">
        <v>0</v>
      </c>
      <c r="AO64" s="85" t="s">
        <v>684</v>
      </c>
      <c r="AP64" s="79" t="s">
        <v>737</v>
      </c>
      <c r="AQ64" s="79">
        <v>0</v>
      </c>
      <c r="AR64" s="79">
        <v>0</v>
      </c>
      <c r="AS64" s="79"/>
      <c r="AT64" s="79"/>
      <c r="AU64" s="79"/>
      <c r="AV64" s="79"/>
      <c r="AW64" s="79"/>
      <c r="AX64" s="79"/>
      <c r="AY64" s="79"/>
      <c r="AZ64" s="79"/>
      <c r="BA64">
        <v>1</v>
      </c>
      <c r="BB64" s="78" t="str">
        <f>REPLACE(INDEX(GroupVertices[Group],MATCH(Edges24[[#This Row],[Vertex 1]],GroupVertices[Vertex],0)),1,1,"")</f>
        <v>2</v>
      </c>
      <c r="BC64" s="78" t="str">
        <f>REPLACE(INDEX(GroupVertices[Group],MATCH(Edges24[[#This Row],[Vertex 2]],GroupVertices[Vertex],0)),1,1,"")</f>
        <v>2</v>
      </c>
      <c r="BD64" s="48"/>
      <c r="BE64" s="49"/>
      <c r="BF64" s="48"/>
      <c r="BG64" s="49"/>
      <c r="BH64" s="48"/>
      <c r="BI64" s="49"/>
      <c r="BJ64" s="48"/>
      <c r="BK64" s="49"/>
      <c r="BL64" s="48"/>
    </row>
    <row r="65" spans="1:64" ht="15">
      <c r="A65" s="64" t="s">
        <v>259</v>
      </c>
      <c r="B65" s="64" t="s">
        <v>286</v>
      </c>
      <c r="C65" s="65"/>
      <c r="D65" s="66"/>
      <c r="E65" s="67"/>
      <c r="F65" s="68"/>
      <c r="G65" s="65"/>
      <c r="H65" s="69"/>
      <c r="I65" s="70"/>
      <c r="J65" s="70"/>
      <c r="K65" s="34" t="s">
        <v>65</v>
      </c>
      <c r="L65" s="77">
        <v>102</v>
      </c>
      <c r="M65" s="77"/>
      <c r="N65" s="72"/>
      <c r="O65" s="79" t="s">
        <v>298</v>
      </c>
      <c r="P65" s="81">
        <v>43472.89225694445</v>
      </c>
      <c r="Q65" s="79" t="s">
        <v>361</v>
      </c>
      <c r="R65" s="79"/>
      <c r="S65" s="79"/>
      <c r="T65" s="79"/>
      <c r="U65" s="79"/>
      <c r="V65" s="82" t="s">
        <v>530</v>
      </c>
      <c r="W65" s="81">
        <v>43472.89225694445</v>
      </c>
      <c r="X65" s="82" t="s">
        <v>597</v>
      </c>
      <c r="Y65" s="79"/>
      <c r="Z65" s="79"/>
      <c r="AA65" s="85" t="s">
        <v>685</v>
      </c>
      <c r="AB65" s="85" t="s">
        <v>684</v>
      </c>
      <c r="AC65" s="79" t="b">
        <v>0</v>
      </c>
      <c r="AD65" s="79">
        <v>0</v>
      </c>
      <c r="AE65" s="85" t="s">
        <v>722</v>
      </c>
      <c r="AF65" s="79" t="b">
        <v>0</v>
      </c>
      <c r="AG65" s="79" t="s">
        <v>725</v>
      </c>
      <c r="AH65" s="79"/>
      <c r="AI65" s="85" t="s">
        <v>713</v>
      </c>
      <c r="AJ65" s="79" t="b">
        <v>0</v>
      </c>
      <c r="AK65" s="79">
        <v>0</v>
      </c>
      <c r="AL65" s="85" t="s">
        <v>713</v>
      </c>
      <c r="AM65" s="79" t="s">
        <v>728</v>
      </c>
      <c r="AN65" s="79" t="b">
        <v>0</v>
      </c>
      <c r="AO65" s="85" t="s">
        <v>684</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2</v>
      </c>
      <c r="BD65" s="48"/>
      <c r="BE65" s="49"/>
      <c r="BF65" s="48"/>
      <c r="BG65" s="49"/>
      <c r="BH65" s="48"/>
      <c r="BI65" s="49"/>
      <c r="BJ65" s="48"/>
      <c r="BK65" s="49"/>
      <c r="BL65" s="48"/>
    </row>
    <row r="66" spans="1:64" ht="15">
      <c r="A66" s="64" t="s">
        <v>259</v>
      </c>
      <c r="B66" s="64" t="s">
        <v>293</v>
      </c>
      <c r="C66" s="65"/>
      <c r="D66" s="66"/>
      <c r="E66" s="67"/>
      <c r="F66" s="68"/>
      <c r="G66" s="65"/>
      <c r="H66" s="69"/>
      <c r="I66" s="70"/>
      <c r="J66" s="70"/>
      <c r="K66" s="34" t="s">
        <v>65</v>
      </c>
      <c r="L66" s="77">
        <v>129</v>
      </c>
      <c r="M66" s="77"/>
      <c r="N66" s="72"/>
      <c r="O66" s="79" t="s">
        <v>298</v>
      </c>
      <c r="P66" s="81">
        <v>43474.833958333336</v>
      </c>
      <c r="Q66" s="79" t="s">
        <v>362</v>
      </c>
      <c r="R66" s="82" t="s">
        <v>414</v>
      </c>
      <c r="S66" s="79" t="s">
        <v>430</v>
      </c>
      <c r="T66" s="79" t="s">
        <v>452</v>
      </c>
      <c r="U66" s="82" t="s">
        <v>481</v>
      </c>
      <c r="V66" s="82" t="s">
        <v>481</v>
      </c>
      <c r="W66" s="81">
        <v>43474.833958333336</v>
      </c>
      <c r="X66" s="82" t="s">
        <v>598</v>
      </c>
      <c r="Y66" s="79"/>
      <c r="Z66" s="79"/>
      <c r="AA66" s="85" t="s">
        <v>686</v>
      </c>
      <c r="AB66" s="79"/>
      <c r="AC66" s="79" t="b">
        <v>0</v>
      </c>
      <c r="AD66" s="79">
        <v>1</v>
      </c>
      <c r="AE66" s="85" t="s">
        <v>713</v>
      </c>
      <c r="AF66" s="79" t="b">
        <v>0</v>
      </c>
      <c r="AG66" s="79" t="s">
        <v>724</v>
      </c>
      <c r="AH66" s="79"/>
      <c r="AI66" s="85" t="s">
        <v>713</v>
      </c>
      <c r="AJ66" s="79" t="b">
        <v>0</v>
      </c>
      <c r="AK66" s="79">
        <v>0</v>
      </c>
      <c r="AL66" s="85" t="s">
        <v>713</v>
      </c>
      <c r="AM66" s="79" t="s">
        <v>733</v>
      </c>
      <c r="AN66" s="79" t="b">
        <v>0</v>
      </c>
      <c r="AO66" s="85" t="s">
        <v>686</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4</v>
      </c>
      <c r="BE66" s="49">
        <v>12.5</v>
      </c>
      <c r="BF66" s="48">
        <v>0</v>
      </c>
      <c r="BG66" s="49">
        <v>0</v>
      </c>
      <c r="BH66" s="48">
        <v>0</v>
      </c>
      <c r="BI66" s="49">
        <v>0</v>
      </c>
      <c r="BJ66" s="48">
        <v>28</v>
      </c>
      <c r="BK66" s="49">
        <v>87.5</v>
      </c>
      <c r="BL66" s="48">
        <v>32</v>
      </c>
    </row>
    <row r="67" spans="1:64" ht="15">
      <c r="A67" s="64" t="s">
        <v>259</v>
      </c>
      <c r="B67" s="64" t="s">
        <v>294</v>
      </c>
      <c r="C67" s="65"/>
      <c r="D67" s="66"/>
      <c r="E67" s="67"/>
      <c r="F67" s="68"/>
      <c r="G67" s="65"/>
      <c r="H67" s="69"/>
      <c r="I67" s="70"/>
      <c r="J67" s="70"/>
      <c r="K67" s="34" t="s">
        <v>65</v>
      </c>
      <c r="L67" s="77">
        <v>130</v>
      </c>
      <c r="M67" s="77"/>
      <c r="N67" s="72"/>
      <c r="O67" s="79" t="s">
        <v>298</v>
      </c>
      <c r="P67" s="81">
        <v>43475.91722222222</v>
      </c>
      <c r="Q67" s="79" t="s">
        <v>363</v>
      </c>
      <c r="R67" s="79"/>
      <c r="S67" s="79"/>
      <c r="T67" s="79" t="s">
        <v>453</v>
      </c>
      <c r="U67" s="82" t="s">
        <v>482</v>
      </c>
      <c r="V67" s="82" t="s">
        <v>482</v>
      </c>
      <c r="W67" s="81">
        <v>43475.91722222222</v>
      </c>
      <c r="X67" s="82" t="s">
        <v>599</v>
      </c>
      <c r="Y67" s="79"/>
      <c r="Z67" s="79"/>
      <c r="AA67" s="85" t="s">
        <v>687</v>
      </c>
      <c r="AB67" s="79"/>
      <c r="AC67" s="79" t="b">
        <v>0</v>
      </c>
      <c r="AD67" s="79">
        <v>1</v>
      </c>
      <c r="AE67" s="85" t="s">
        <v>713</v>
      </c>
      <c r="AF67" s="79" t="b">
        <v>0</v>
      </c>
      <c r="AG67" s="79" t="s">
        <v>724</v>
      </c>
      <c r="AH67" s="79"/>
      <c r="AI67" s="85" t="s">
        <v>713</v>
      </c>
      <c r="AJ67" s="79" t="b">
        <v>0</v>
      </c>
      <c r="AK67" s="79">
        <v>0</v>
      </c>
      <c r="AL67" s="85" t="s">
        <v>713</v>
      </c>
      <c r="AM67" s="79" t="s">
        <v>733</v>
      </c>
      <c r="AN67" s="79" t="b">
        <v>0</v>
      </c>
      <c r="AO67" s="85" t="s">
        <v>687</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3</v>
      </c>
      <c r="BE67" s="49">
        <v>7.894736842105263</v>
      </c>
      <c r="BF67" s="48">
        <v>0</v>
      </c>
      <c r="BG67" s="49">
        <v>0</v>
      </c>
      <c r="BH67" s="48">
        <v>0</v>
      </c>
      <c r="BI67" s="49">
        <v>0</v>
      </c>
      <c r="BJ67" s="48">
        <v>35</v>
      </c>
      <c r="BK67" s="49">
        <v>92.10526315789474</v>
      </c>
      <c r="BL67" s="48">
        <v>38</v>
      </c>
    </row>
    <row r="68" spans="1:64" ht="15">
      <c r="A68" s="64" t="s">
        <v>259</v>
      </c>
      <c r="B68" s="64" t="s">
        <v>295</v>
      </c>
      <c r="C68" s="65"/>
      <c r="D68" s="66"/>
      <c r="E68" s="67"/>
      <c r="F68" s="68"/>
      <c r="G68" s="65"/>
      <c r="H68" s="69"/>
      <c r="I68" s="70"/>
      <c r="J68" s="70"/>
      <c r="K68" s="34" t="s">
        <v>65</v>
      </c>
      <c r="L68" s="77">
        <v>131</v>
      </c>
      <c r="M68" s="77"/>
      <c r="N68" s="72"/>
      <c r="O68" s="79" t="s">
        <v>298</v>
      </c>
      <c r="P68" s="81">
        <v>43476.834282407406</v>
      </c>
      <c r="Q68" s="79" t="s">
        <v>364</v>
      </c>
      <c r="R68" s="82" t="s">
        <v>415</v>
      </c>
      <c r="S68" s="79" t="s">
        <v>433</v>
      </c>
      <c r="T68" s="79"/>
      <c r="U68" s="79"/>
      <c r="V68" s="82" t="s">
        <v>530</v>
      </c>
      <c r="W68" s="81">
        <v>43476.834282407406</v>
      </c>
      <c r="X68" s="82" t="s">
        <v>600</v>
      </c>
      <c r="Y68" s="79"/>
      <c r="Z68" s="79"/>
      <c r="AA68" s="85" t="s">
        <v>688</v>
      </c>
      <c r="AB68" s="79"/>
      <c r="AC68" s="79" t="b">
        <v>0</v>
      </c>
      <c r="AD68" s="79">
        <v>0</v>
      </c>
      <c r="AE68" s="85" t="s">
        <v>713</v>
      </c>
      <c r="AF68" s="79" t="b">
        <v>0</v>
      </c>
      <c r="AG68" s="79" t="s">
        <v>724</v>
      </c>
      <c r="AH68" s="79"/>
      <c r="AI68" s="85" t="s">
        <v>713</v>
      </c>
      <c r="AJ68" s="79" t="b">
        <v>0</v>
      </c>
      <c r="AK68" s="79">
        <v>0</v>
      </c>
      <c r="AL68" s="85" t="s">
        <v>713</v>
      </c>
      <c r="AM68" s="79" t="s">
        <v>733</v>
      </c>
      <c r="AN68" s="79" t="b">
        <v>1</v>
      </c>
      <c r="AO68" s="85" t="s">
        <v>688</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2</v>
      </c>
      <c r="BE68" s="49">
        <v>10</v>
      </c>
      <c r="BF68" s="48">
        <v>1</v>
      </c>
      <c r="BG68" s="49">
        <v>5</v>
      </c>
      <c r="BH68" s="48">
        <v>0</v>
      </c>
      <c r="BI68" s="49">
        <v>0</v>
      </c>
      <c r="BJ68" s="48">
        <v>17</v>
      </c>
      <c r="BK68" s="49">
        <v>85</v>
      </c>
      <c r="BL68" s="48">
        <v>20</v>
      </c>
    </row>
    <row r="69" spans="1:64" ht="15">
      <c r="A69" s="64" t="s">
        <v>259</v>
      </c>
      <c r="B69" s="64" t="s">
        <v>296</v>
      </c>
      <c r="C69" s="65"/>
      <c r="D69" s="66"/>
      <c r="E69" s="67"/>
      <c r="F69" s="68"/>
      <c r="G69" s="65"/>
      <c r="H69" s="69"/>
      <c r="I69" s="70"/>
      <c r="J69" s="70"/>
      <c r="K69" s="34" t="s">
        <v>65</v>
      </c>
      <c r="L69" s="77">
        <v>132</v>
      </c>
      <c r="M69" s="77"/>
      <c r="N69" s="72"/>
      <c r="O69" s="79" t="s">
        <v>299</v>
      </c>
      <c r="P69" s="81">
        <v>43477.91695601852</v>
      </c>
      <c r="Q69" s="79" t="s">
        <v>365</v>
      </c>
      <c r="R69" s="82" t="s">
        <v>416</v>
      </c>
      <c r="S69" s="79" t="s">
        <v>430</v>
      </c>
      <c r="T69" s="79" t="s">
        <v>454</v>
      </c>
      <c r="U69" s="82" t="s">
        <v>483</v>
      </c>
      <c r="V69" s="82" t="s">
        <v>483</v>
      </c>
      <c r="W69" s="81">
        <v>43477.91695601852</v>
      </c>
      <c r="X69" s="82" t="s">
        <v>601</v>
      </c>
      <c r="Y69" s="79"/>
      <c r="Z69" s="79"/>
      <c r="AA69" s="85" t="s">
        <v>689</v>
      </c>
      <c r="AB69" s="79"/>
      <c r="AC69" s="79" t="b">
        <v>0</v>
      </c>
      <c r="AD69" s="79">
        <v>0</v>
      </c>
      <c r="AE69" s="85" t="s">
        <v>723</v>
      </c>
      <c r="AF69" s="79" t="b">
        <v>0</v>
      </c>
      <c r="AG69" s="79" t="s">
        <v>724</v>
      </c>
      <c r="AH69" s="79"/>
      <c r="AI69" s="85" t="s">
        <v>713</v>
      </c>
      <c r="AJ69" s="79" t="b">
        <v>0</v>
      </c>
      <c r="AK69" s="79">
        <v>0</v>
      </c>
      <c r="AL69" s="85" t="s">
        <v>713</v>
      </c>
      <c r="AM69" s="79" t="s">
        <v>733</v>
      </c>
      <c r="AN69" s="79" t="b">
        <v>0</v>
      </c>
      <c r="AO69" s="85" t="s">
        <v>689</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1</v>
      </c>
      <c r="BG69" s="49">
        <v>3.3333333333333335</v>
      </c>
      <c r="BH69" s="48">
        <v>0</v>
      </c>
      <c r="BI69" s="49">
        <v>0</v>
      </c>
      <c r="BJ69" s="48">
        <v>29</v>
      </c>
      <c r="BK69" s="49">
        <v>96.66666666666667</v>
      </c>
      <c r="BL69" s="48">
        <v>30</v>
      </c>
    </row>
    <row r="70" spans="1:64" ht="15">
      <c r="A70" s="64" t="s">
        <v>259</v>
      </c>
      <c r="B70" s="64" t="s">
        <v>297</v>
      </c>
      <c r="C70" s="65"/>
      <c r="D70" s="66"/>
      <c r="E70" s="67"/>
      <c r="F70" s="68"/>
      <c r="G70" s="65"/>
      <c r="H70" s="69"/>
      <c r="I70" s="70"/>
      <c r="J70" s="70"/>
      <c r="K70" s="34" t="s">
        <v>65</v>
      </c>
      <c r="L70" s="77">
        <v>133</v>
      </c>
      <c r="M70" s="77"/>
      <c r="N70" s="72"/>
      <c r="O70" s="79" t="s">
        <v>298</v>
      </c>
      <c r="P70" s="81">
        <v>43480.83412037037</v>
      </c>
      <c r="Q70" s="79" t="s">
        <v>366</v>
      </c>
      <c r="R70" s="82" t="s">
        <v>417</v>
      </c>
      <c r="S70" s="79" t="s">
        <v>431</v>
      </c>
      <c r="T70" s="79" t="s">
        <v>455</v>
      </c>
      <c r="U70" s="82" t="s">
        <v>484</v>
      </c>
      <c r="V70" s="82" t="s">
        <v>484</v>
      </c>
      <c r="W70" s="81">
        <v>43480.83412037037</v>
      </c>
      <c r="X70" s="82" t="s">
        <v>602</v>
      </c>
      <c r="Y70" s="79"/>
      <c r="Z70" s="79"/>
      <c r="AA70" s="85" t="s">
        <v>690</v>
      </c>
      <c r="AB70" s="79"/>
      <c r="AC70" s="79" t="b">
        <v>0</v>
      </c>
      <c r="AD70" s="79">
        <v>0</v>
      </c>
      <c r="AE70" s="85" t="s">
        <v>713</v>
      </c>
      <c r="AF70" s="79" t="b">
        <v>0</v>
      </c>
      <c r="AG70" s="79" t="s">
        <v>724</v>
      </c>
      <c r="AH70" s="79"/>
      <c r="AI70" s="85" t="s">
        <v>713</v>
      </c>
      <c r="AJ70" s="79" t="b">
        <v>0</v>
      </c>
      <c r="AK70" s="79">
        <v>0</v>
      </c>
      <c r="AL70" s="85" t="s">
        <v>713</v>
      </c>
      <c r="AM70" s="79" t="s">
        <v>733</v>
      </c>
      <c r="AN70" s="79" t="b">
        <v>0</v>
      </c>
      <c r="AO70" s="85" t="s">
        <v>690</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1</v>
      </c>
      <c r="BE70" s="49">
        <v>2.380952380952381</v>
      </c>
      <c r="BF70" s="48">
        <v>0</v>
      </c>
      <c r="BG70" s="49">
        <v>0</v>
      </c>
      <c r="BH70" s="48">
        <v>0</v>
      </c>
      <c r="BI70" s="49">
        <v>0</v>
      </c>
      <c r="BJ70" s="48">
        <v>41</v>
      </c>
      <c r="BK70" s="49">
        <v>97.61904761904762</v>
      </c>
      <c r="BL70" s="48">
        <v>42</v>
      </c>
    </row>
    <row r="71" spans="1:64" ht="15">
      <c r="A71" s="64" t="s">
        <v>261</v>
      </c>
      <c r="B71" s="64" t="s">
        <v>259</v>
      </c>
      <c r="C71" s="65"/>
      <c r="D71" s="66"/>
      <c r="E71" s="67"/>
      <c r="F71" s="68"/>
      <c r="G71" s="65"/>
      <c r="H71" s="69"/>
      <c r="I71" s="70"/>
      <c r="J71" s="70"/>
      <c r="K71" s="34" t="s">
        <v>65</v>
      </c>
      <c r="L71" s="77">
        <v>134</v>
      </c>
      <c r="M71" s="77"/>
      <c r="N71" s="72"/>
      <c r="O71" s="79" t="s">
        <v>298</v>
      </c>
      <c r="P71" s="81">
        <v>43471.16622685185</v>
      </c>
      <c r="Q71" s="79" t="s">
        <v>367</v>
      </c>
      <c r="R71" s="79" t="s">
        <v>418</v>
      </c>
      <c r="S71" s="79" t="s">
        <v>435</v>
      </c>
      <c r="T71" s="79"/>
      <c r="U71" s="79"/>
      <c r="V71" s="82" t="s">
        <v>531</v>
      </c>
      <c r="W71" s="81">
        <v>43471.16622685185</v>
      </c>
      <c r="X71" s="82" t="s">
        <v>603</v>
      </c>
      <c r="Y71" s="79"/>
      <c r="Z71" s="79"/>
      <c r="AA71" s="85" t="s">
        <v>691</v>
      </c>
      <c r="AB71" s="79"/>
      <c r="AC71" s="79" t="b">
        <v>0</v>
      </c>
      <c r="AD71" s="79">
        <v>1</v>
      </c>
      <c r="AE71" s="85" t="s">
        <v>713</v>
      </c>
      <c r="AF71" s="79" t="b">
        <v>0</v>
      </c>
      <c r="AG71" s="79" t="s">
        <v>724</v>
      </c>
      <c r="AH71" s="79"/>
      <c r="AI71" s="85" t="s">
        <v>713</v>
      </c>
      <c r="AJ71" s="79" t="b">
        <v>0</v>
      </c>
      <c r="AK71" s="79">
        <v>1</v>
      </c>
      <c r="AL71" s="85" t="s">
        <v>713</v>
      </c>
      <c r="AM71" s="79" t="s">
        <v>732</v>
      </c>
      <c r="AN71" s="79" t="b">
        <v>0</v>
      </c>
      <c r="AO71" s="85" t="s">
        <v>691</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2</v>
      </c>
      <c r="BE71" s="49">
        <v>11.11111111111111</v>
      </c>
      <c r="BF71" s="48">
        <v>0</v>
      </c>
      <c r="BG71" s="49">
        <v>0</v>
      </c>
      <c r="BH71" s="48">
        <v>0</v>
      </c>
      <c r="BI71" s="49">
        <v>0</v>
      </c>
      <c r="BJ71" s="48">
        <v>16</v>
      </c>
      <c r="BK71" s="49">
        <v>88.88888888888889</v>
      </c>
      <c r="BL71" s="48">
        <v>18</v>
      </c>
    </row>
    <row r="72" spans="1:64" ht="15">
      <c r="A72" s="64" t="s">
        <v>262</v>
      </c>
      <c r="B72" s="64" t="s">
        <v>261</v>
      </c>
      <c r="C72" s="65"/>
      <c r="D72" s="66"/>
      <c r="E72" s="67"/>
      <c r="F72" s="68"/>
      <c r="G72" s="65"/>
      <c r="H72" s="69"/>
      <c r="I72" s="70"/>
      <c r="J72" s="70"/>
      <c r="K72" s="34" t="s">
        <v>65</v>
      </c>
      <c r="L72" s="77">
        <v>135</v>
      </c>
      <c r="M72" s="77"/>
      <c r="N72" s="72"/>
      <c r="O72" s="79" t="s">
        <v>298</v>
      </c>
      <c r="P72" s="81">
        <v>43471.16672453703</v>
      </c>
      <c r="Q72" s="79" t="s">
        <v>368</v>
      </c>
      <c r="R72" s="79"/>
      <c r="S72" s="79"/>
      <c r="T72" s="79"/>
      <c r="U72" s="79"/>
      <c r="V72" s="82" t="s">
        <v>532</v>
      </c>
      <c r="W72" s="81">
        <v>43471.16672453703</v>
      </c>
      <c r="X72" s="82" t="s">
        <v>604</v>
      </c>
      <c r="Y72" s="79"/>
      <c r="Z72" s="79"/>
      <c r="AA72" s="85" t="s">
        <v>692</v>
      </c>
      <c r="AB72" s="79"/>
      <c r="AC72" s="79" t="b">
        <v>0</v>
      </c>
      <c r="AD72" s="79">
        <v>0</v>
      </c>
      <c r="AE72" s="85" t="s">
        <v>713</v>
      </c>
      <c r="AF72" s="79" t="b">
        <v>0</v>
      </c>
      <c r="AG72" s="79" t="s">
        <v>724</v>
      </c>
      <c r="AH72" s="79"/>
      <c r="AI72" s="85" t="s">
        <v>713</v>
      </c>
      <c r="AJ72" s="79" t="b">
        <v>0</v>
      </c>
      <c r="AK72" s="79">
        <v>1</v>
      </c>
      <c r="AL72" s="85" t="s">
        <v>691</v>
      </c>
      <c r="AM72" s="79" t="s">
        <v>736</v>
      </c>
      <c r="AN72" s="79" t="b">
        <v>0</v>
      </c>
      <c r="AO72" s="85" t="s">
        <v>691</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263</v>
      </c>
      <c r="B73" s="64" t="s">
        <v>259</v>
      </c>
      <c r="C73" s="65"/>
      <c r="D73" s="66"/>
      <c r="E73" s="67"/>
      <c r="F73" s="68"/>
      <c r="G73" s="65"/>
      <c r="H73" s="69"/>
      <c r="I73" s="70"/>
      <c r="J73" s="70"/>
      <c r="K73" s="34" t="s">
        <v>65</v>
      </c>
      <c r="L73" s="77">
        <v>136</v>
      </c>
      <c r="M73" s="77"/>
      <c r="N73" s="72"/>
      <c r="O73" s="79" t="s">
        <v>298</v>
      </c>
      <c r="P73" s="81">
        <v>43481.85260416667</v>
      </c>
      <c r="Q73" s="79" t="s">
        <v>369</v>
      </c>
      <c r="R73" s="82" t="s">
        <v>419</v>
      </c>
      <c r="S73" s="79" t="s">
        <v>433</v>
      </c>
      <c r="T73" s="79"/>
      <c r="U73" s="79"/>
      <c r="V73" s="82" t="s">
        <v>533</v>
      </c>
      <c r="W73" s="81">
        <v>43481.85260416667</v>
      </c>
      <c r="X73" s="82" t="s">
        <v>605</v>
      </c>
      <c r="Y73" s="79"/>
      <c r="Z73" s="79"/>
      <c r="AA73" s="85" t="s">
        <v>693</v>
      </c>
      <c r="AB73" s="79"/>
      <c r="AC73" s="79" t="b">
        <v>0</v>
      </c>
      <c r="AD73" s="79">
        <v>0</v>
      </c>
      <c r="AE73" s="85" t="s">
        <v>713</v>
      </c>
      <c r="AF73" s="79" t="b">
        <v>0</v>
      </c>
      <c r="AG73" s="79" t="s">
        <v>724</v>
      </c>
      <c r="AH73" s="79"/>
      <c r="AI73" s="85" t="s">
        <v>713</v>
      </c>
      <c r="AJ73" s="79" t="b">
        <v>0</v>
      </c>
      <c r="AK73" s="79">
        <v>0</v>
      </c>
      <c r="AL73" s="85" t="s">
        <v>713</v>
      </c>
      <c r="AM73" s="79" t="s">
        <v>729</v>
      </c>
      <c r="AN73" s="79" t="b">
        <v>1</v>
      </c>
      <c r="AO73" s="85" t="s">
        <v>693</v>
      </c>
      <c r="AP73" s="79" t="s">
        <v>176</v>
      </c>
      <c r="AQ73" s="79">
        <v>0</v>
      </c>
      <c r="AR73" s="79">
        <v>0</v>
      </c>
      <c r="AS73" s="79"/>
      <c r="AT73" s="79"/>
      <c r="AU73" s="79"/>
      <c r="AV73" s="79"/>
      <c r="AW73" s="79"/>
      <c r="AX73" s="79"/>
      <c r="AY73" s="79"/>
      <c r="AZ73" s="79"/>
      <c r="BA73">
        <v>3</v>
      </c>
      <c r="BB73" s="78" t="str">
        <f>REPLACE(INDEX(GroupVertices[Group],MATCH(Edges24[[#This Row],[Vertex 1]],GroupVertices[Vertex],0)),1,1,"")</f>
        <v>1</v>
      </c>
      <c r="BC73" s="78" t="str">
        <f>REPLACE(INDEX(GroupVertices[Group],MATCH(Edges24[[#This Row],[Vertex 2]],GroupVertices[Vertex],0)),1,1,"")</f>
        <v>1</v>
      </c>
      <c r="BD73" s="48">
        <v>1</v>
      </c>
      <c r="BE73" s="49">
        <v>5.882352941176471</v>
      </c>
      <c r="BF73" s="48">
        <v>0</v>
      </c>
      <c r="BG73" s="49">
        <v>0</v>
      </c>
      <c r="BH73" s="48">
        <v>0</v>
      </c>
      <c r="BI73" s="49">
        <v>0</v>
      </c>
      <c r="BJ73" s="48">
        <v>16</v>
      </c>
      <c r="BK73" s="49">
        <v>94.11764705882354</v>
      </c>
      <c r="BL73" s="48">
        <v>17</v>
      </c>
    </row>
    <row r="74" spans="1:64" ht="15">
      <c r="A74" s="64" t="s">
        <v>263</v>
      </c>
      <c r="B74" s="64" t="s">
        <v>259</v>
      </c>
      <c r="C74" s="65"/>
      <c r="D74" s="66"/>
      <c r="E74" s="67"/>
      <c r="F74" s="68"/>
      <c r="G74" s="65"/>
      <c r="H74" s="69"/>
      <c r="I74" s="70"/>
      <c r="J74" s="70"/>
      <c r="K74" s="34" t="s">
        <v>65</v>
      </c>
      <c r="L74" s="77">
        <v>137</v>
      </c>
      <c r="M74" s="77"/>
      <c r="N74" s="72"/>
      <c r="O74" s="79" t="s">
        <v>298</v>
      </c>
      <c r="P74" s="81">
        <v>43483.042974537035</v>
      </c>
      <c r="Q74" s="79" t="s">
        <v>370</v>
      </c>
      <c r="R74" s="82" t="s">
        <v>420</v>
      </c>
      <c r="S74" s="79" t="s">
        <v>433</v>
      </c>
      <c r="T74" s="79" t="s">
        <v>456</v>
      </c>
      <c r="U74" s="79"/>
      <c r="V74" s="82" t="s">
        <v>533</v>
      </c>
      <c r="W74" s="81">
        <v>43483.042974537035</v>
      </c>
      <c r="X74" s="82" t="s">
        <v>606</v>
      </c>
      <c r="Y74" s="79"/>
      <c r="Z74" s="79"/>
      <c r="AA74" s="85" t="s">
        <v>694</v>
      </c>
      <c r="AB74" s="79"/>
      <c r="AC74" s="79" t="b">
        <v>0</v>
      </c>
      <c r="AD74" s="79">
        <v>0</v>
      </c>
      <c r="AE74" s="85" t="s">
        <v>713</v>
      </c>
      <c r="AF74" s="79" t="b">
        <v>0</v>
      </c>
      <c r="AG74" s="79" t="s">
        <v>724</v>
      </c>
      <c r="AH74" s="79"/>
      <c r="AI74" s="85" t="s">
        <v>713</v>
      </c>
      <c r="AJ74" s="79" t="b">
        <v>0</v>
      </c>
      <c r="AK74" s="79">
        <v>0</v>
      </c>
      <c r="AL74" s="85" t="s">
        <v>713</v>
      </c>
      <c r="AM74" s="79" t="s">
        <v>729</v>
      </c>
      <c r="AN74" s="79" t="b">
        <v>1</v>
      </c>
      <c r="AO74" s="85" t="s">
        <v>694</v>
      </c>
      <c r="AP74" s="79" t="s">
        <v>176</v>
      </c>
      <c r="AQ74" s="79">
        <v>0</v>
      </c>
      <c r="AR74" s="79">
        <v>0</v>
      </c>
      <c r="AS74" s="79"/>
      <c r="AT74" s="79"/>
      <c r="AU74" s="79"/>
      <c r="AV74" s="79"/>
      <c r="AW74" s="79"/>
      <c r="AX74" s="79"/>
      <c r="AY74" s="79"/>
      <c r="AZ74" s="79"/>
      <c r="BA74">
        <v>3</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14</v>
      </c>
      <c r="BK74" s="49">
        <v>100</v>
      </c>
      <c r="BL74" s="48">
        <v>14</v>
      </c>
    </row>
    <row r="75" spans="1:64" ht="15">
      <c r="A75" s="64" t="s">
        <v>263</v>
      </c>
      <c r="B75" s="64" t="s">
        <v>259</v>
      </c>
      <c r="C75" s="65"/>
      <c r="D75" s="66"/>
      <c r="E75" s="67"/>
      <c r="F75" s="68"/>
      <c r="G75" s="65"/>
      <c r="H75" s="69"/>
      <c r="I75" s="70"/>
      <c r="J75" s="70"/>
      <c r="K75" s="34" t="s">
        <v>65</v>
      </c>
      <c r="L75" s="77">
        <v>138</v>
      </c>
      <c r="M75" s="77"/>
      <c r="N75" s="72"/>
      <c r="O75" s="79" t="s">
        <v>298</v>
      </c>
      <c r="P75" s="81">
        <v>43483.978634259256</v>
      </c>
      <c r="Q75" s="79" t="s">
        <v>371</v>
      </c>
      <c r="R75" s="82" t="s">
        <v>421</v>
      </c>
      <c r="S75" s="79" t="s">
        <v>433</v>
      </c>
      <c r="T75" s="79"/>
      <c r="U75" s="79"/>
      <c r="V75" s="82" t="s">
        <v>533</v>
      </c>
      <c r="W75" s="81">
        <v>43483.978634259256</v>
      </c>
      <c r="X75" s="82" t="s">
        <v>607</v>
      </c>
      <c r="Y75" s="79"/>
      <c r="Z75" s="79"/>
      <c r="AA75" s="85" t="s">
        <v>695</v>
      </c>
      <c r="AB75" s="79"/>
      <c r="AC75" s="79" t="b">
        <v>0</v>
      </c>
      <c r="AD75" s="79">
        <v>0</v>
      </c>
      <c r="AE75" s="85" t="s">
        <v>713</v>
      </c>
      <c r="AF75" s="79" t="b">
        <v>0</v>
      </c>
      <c r="AG75" s="79" t="s">
        <v>724</v>
      </c>
      <c r="AH75" s="79"/>
      <c r="AI75" s="85" t="s">
        <v>713</v>
      </c>
      <c r="AJ75" s="79" t="b">
        <v>0</v>
      </c>
      <c r="AK75" s="79">
        <v>0</v>
      </c>
      <c r="AL75" s="85" t="s">
        <v>713</v>
      </c>
      <c r="AM75" s="79" t="s">
        <v>728</v>
      </c>
      <c r="AN75" s="79" t="b">
        <v>1</v>
      </c>
      <c r="AO75" s="85" t="s">
        <v>695</v>
      </c>
      <c r="AP75" s="79" t="s">
        <v>176</v>
      </c>
      <c r="AQ75" s="79">
        <v>0</v>
      </c>
      <c r="AR75" s="79">
        <v>0</v>
      </c>
      <c r="AS75" s="79"/>
      <c r="AT75" s="79"/>
      <c r="AU75" s="79"/>
      <c r="AV75" s="79"/>
      <c r="AW75" s="79"/>
      <c r="AX75" s="79"/>
      <c r="AY75" s="79"/>
      <c r="AZ75" s="79"/>
      <c r="BA75">
        <v>3</v>
      </c>
      <c r="BB75" s="78" t="str">
        <f>REPLACE(INDEX(GroupVertices[Group],MATCH(Edges24[[#This Row],[Vertex 1]],GroupVertices[Vertex],0)),1,1,"")</f>
        <v>1</v>
      </c>
      <c r="BC75" s="78" t="str">
        <f>REPLACE(INDEX(GroupVertices[Group],MATCH(Edges24[[#This Row],[Vertex 2]],GroupVertices[Vertex],0)),1,1,"")</f>
        <v>1</v>
      </c>
      <c r="BD75" s="48">
        <v>2</v>
      </c>
      <c r="BE75" s="49">
        <v>10.526315789473685</v>
      </c>
      <c r="BF75" s="48">
        <v>0</v>
      </c>
      <c r="BG75" s="49">
        <v>0</v>
      </c>
      <c r="BH75" s="48">
        <v>0</v>
      </c>
      <c r="BI75" s="49">
        <v>0</v>
      </c>
      <c r="BJ75" s="48">
        <v>17</v>
      </c>
      <c r="BK75" s="49">
        <v>89.47368421052632</v>
      </c>
      <c r="BL75" s="48">
        <v>19</v>
      </c>
    </row>
    <row r="76" spans="1:64" ht="15">
      <c r="A76" s="64" t="s">
        <v>262</v>
      </c>
      <c r="B76" s="64" t="s">
        <v>263</v>
      </c>
      <c r="C76" s="65"/>
      <c r="D76" s="66"/>
      <c r="E76" s="67"/>
      <c r="F76" s="68"/>
      <c r="G76" s="65"/>
      <c r="H76" s="69"/>
      <c r="I76" s="70"/>
      <c r="J76" s="70"/>
      <c r="K76" s="34" t="s">
        <v>65</v>
      </c>
      <c r="L76" s="77">
        <v>139</v>
      </c>
      <c r="M76" s="77"/>
      <c r="N76" s="72"/>
      <c r="O76" s="79" t="s">
        <v>298</v>
      </c>
      <c r="P76" s="81">
        <v>43483.97922453703</v>
      </c>
      <c r="Q76" s="79" t="s">
        <v>372</v>
      </c>
      <c r="R76" s="79"/>
      <c r="S76" s="79"/>
      <c r="T76" s="79"/>
      <c r="U76" s="79"/>
      <c r="V76" s="82" t="s">
        <v>532</v>
      </c>
      <c r="W76" s="81">
        <v>43483.97922453703</v>
      </c>
      <c r="X76" s="82" t="s">
        <v>608</v>
      </c>
      <c r="Y76" s="79"/>
      <c r="Z76" s="79"/>
      <c r="AA76" s="85" t="s">
        <v>696</v>
      </c>
      <c r="AB76" s="79"/>
      <c r="AC76" s="79" t="b">
        <v>0</v>
      </c>
      <c r="AD76" s="79">
        <v>0</v>
      </c>
      <c r="AE76" s="85" t="s">
        <v>713</v>
      </c>
      <c r="AF76" s="79" t="b">
        <v>0</v>
      </c>
      <c r="AG76" s="79" t="s">
        <v>724</v>
      </c>
      <c r="AH76" s="79"/>
      <c r="AI76" s="85" t="s">
        <v>713</v>
      </c>
      <c r="AJ76" s="79" t="b">
        <v>0</v>
      </c>
      <c r="AK76" s="79">
        <v>0</v>
      </c>
      <c r="AL76" s="85" t="s">
        <v>695</v>
      </c>
      <c r="AM76" s="79" t="s">
        <v>736</v>
      </c>
      <c r="AN76" s="79" t="b">
        <v>0</v>
      </c>
      <c r="AO76" s="85" t="s">
        <v>695</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2</v>
      </c>
      <c r="BE76" s="49">
        <v>8.695652173913043</v>
      </c>
      <c r="BF76" s="48">
        <v>0</v>
      </c>
      <c r="BG76" s="49">
        <v>0</v>
      </c>
      <c r="BH76" s="48">
        <v>0</v>
      </c>
      <c r="BI76" s="49">
        <v>0</v>
      </c>
      <c r="BJ76" s="48">
        <v>21</v>
      </c>
      <c r="BK76" s="49">
        <v>91.30434782608695</v>
      </c>
      <c r="BL76" s="48">
        <v>23</v>
      </c>
    </row>
    <row r="77" spans="1:64" ht="15">
      <c r="A77" s="64" t="s">
        <v>259</v>
      </c>
      <c r="B77" s="64" t="s">
        <v>259</v>
      </c>
      <c r="C77" s="65"/>
      <c r="D77" s="66"/>
      <c r="E77" s="67"/>
      <c r="F77" s="68"/>
      <c r="G77" s="65"/>
      <c r="H77" s="69"/>
      <c r="I77" s="70"/>
      <c r="J77" s="70"/>
      <c r="K77" s="34" t="s">
        <v>65</v>
      </c>
      <c r="L77" s="77">
        <v>142</v>
      </c>
      <c r="M77" s="77"/>
      <c r="N77" s="72"/>
      <c r="O77" s="79" t="s">
        <v>176</v>
      </c>
      <c r="P77" s="81">
        <v>43468.04195601852</v>
      </c>
      <c r="Q77" s="79" t="s">
        <v>373</v>
      </c>
      <c r="R77" s="82" t="s">
        <v>422</v>
      </c>
      <c r="S77" s="79" t="s">
        <v>430</v>
      </c>
      <c r="T77" s="79" t="s">
        <v>457</v>
      </c>
      <c r="U77" s="82" t="s">
        <v>485</v>
      </c>
      <c r="V77" s="82" t="s">
        <v>485</v>
      </c>
      <c r="W77" s="81">
        <v>43468.04195601852</v>
      </c>
      <c r="X77" s="82" t="s">
        <v>609</v>
      </c>
      <c r="Y77" s="79"/>
      <c r="Z77" s="79"/>
      <c r="AA77" s="85" t="s">
        <v>697</v>
      </c>
      <c r="AB77" s="79"/>
      <c r="AC77" s="79" t="b">
        <v>0</v>
      </c>
      <c r="AD77" s="79">
        <v>1</v>
      </c>
      <c r="AE77" s="85" t="s">
        <v>713</v>
      </c>
      <c r="AF77" s="79" t="b">
        <v>0</v>
      </c>
      <c r="AG77" s="79" t="s">
        <v>724</v>
      </c>
      <c r="AH77" s="79"/>
      <c r="AI77" s="85" t="s">
        <v>713</v>
      </c>
      <c r="AJ77" s="79" t="b">
        <v>0</v>
      </c>
      <c r="AK77" s="79">
        <v>1</v>
      </c>
      <c r="AL77" s="85" t="s">
        <v>713</v>
      </c>
      <c r="AM77" s="79" t="s">
        <v>733</v>
      </c>
      <c r="AN77" s="79" t="b">
        <v>0</v>
      </c>
      <c r="AO77" s="85" t="s">
        <v>697</v>
      </c>
      <c r="AP77" s="79" t="s">
        <v>737</v>
      </c>
      <c r="AQ77" s="79">
        <v>0</v>
      </c>
      <c r="AR77" s="79">
        <v>0</v>
      </c>
      <c r="AS77" s="79"/>
      <c r="AT77" s="79"/>
      <c r="AU77" s="79"/>
      <c r="AV77" s="79"/>
      <c r="AW77" s="79"/>
      <c r="AX77" s="79"/>
      <c r="AY77" s="79"/>
      <c r="AZ77" s="79"/>
      <c r="BA77">
        <v>13</v>
      </c>
      <c r="BB77" s="78" t="str">
        <f>REPLACE(INDEX(GroupVertices[Group],MATCH(Edges24[[#This Row],[Vertex 1]],GroupVertices[Vertex],0)),1,1,"")</f>
        <v>1</v>
      </c>
      <c r="BC77" s="78" t="str">
        <f>REPLACE(INDEX(GroupVertices[Group],MATCH(Edges24[[#This Row],[Vertex 2]],GroupVertices[Vertex],0)),1,1,"")</f>
        <v>1</v>
      </c>
      <c r="BD77" s="48">
        <v>1</v>
      </c>
      <c r="BE77" s="49">
        <v>3.225806451612903</v>
      </c>
      <c r="BF77" s="48">
        <v>0</v>
      </c>
      <c r="BG77" s="49">
        <v>0</v>
      </c>
      <c r="BH77" s="48">
        <v>0</v>
      </c>
      <c r="BI77" s="49">
        <v>0</v>
      </c>
      <c r="BJ77" s="48">
        <v>30</v>
      </c>
      <c r="BK77" s="49">
        <v>96.7741935483871</v>
      </c>
      <c r="BL77" s="48">
        <v>31</v>
      </c>
    </row>
    <row r="78" spans="1:64" ht="15">
      <c r="A78" s="64" t="s">
        <v>259</v>
      </c>
      <c r="B78" s="64" t="s">
        <v>259</v>
      </c>
      <c r="C78" s="65"/>
      <c r="D78" s="66"/>
      <c r="E78" s="67"/>
      <c r="F78" s="68"/>
      <c r="G78" s="65"/>
      <c r="H78" s="69"/>
      <c r="I78" s="70"/>
      <c r="J78" s="70"/>
      <c r="K78" s="34" t="s">
        <v>65</v>
      </c>
      <c r="L78" s="77">
        <v>143</v>
      </c>
      <c r="M78" s="77"/>
      <c r="N78" s="72"/>
      <c r="O78" s="79" t="s">
        <v>176</v>
      </c>
      <c r="P78" s="81">
        <v>43470.95856481481</v>
      </c>
      <c r="Q78" s="79" t="s">
        <v>374</v>
      </c>
      <c r="R78" s="79"/>
      <c r="S78" s="79"/>
      <c r="T78" s="79" t="s">
        <v>458</v>
      </c>
      <c r="U78" s="82" t="s">
        <v>486</v>
      </c>
      <c r="V78" s="82" t="s">
        <v>486</v>
      </c>
      <c r="W78" s="81">
        <v>43470.95856481481</v>
      </c>
      <c r="X78" s="82" t="s">
        <v>610</v>
      </c>
      <c r="Y78" s="79"/>
      <c r="Z78" s="79"/>
      <c r="AA78" s="85" t="s">
        <v>698</v>
      </c>
      <c r="AB78" s="79"/>
      <c r="AC78" s="79" t="b">
        <v>0</v>
      </c>
      <c r="AD78" s="79">
        <v>1</v>
      </c>
      <c r="AE78" s="85" t="s">
        <v>713</v>
      </c>
      <c r="AF78" s="79" t="b">
        <v>0</v>
      </c>
      <c r="AG78" s="79" t="s">
        <v>724</v>
      </c>
      <c r="AH78" s="79"/>
      <c r="AI78" s="85" t="s">
        <v>713</v>
      </c>
      <c r="AJ78" s="79" t="b">
        <v>0</v>
      </c>
      <c r="AK78" s="79">
        <v>0</v>
      </c>
      <c r="AL78" s="85" t="s">
        <v>713</v>
      </c>
      <c r="AM78" s="79" t="s">
        <v>733</v>
      </c>
      <c r="AN78" s="79" t="b">
        <v>0</v>
      </c>
      <c r="AO78" s="85" t="s">
        <v>698</v>
      </c>
      <c r="AP78" s="79" t="s">
        <v>176</v>
      </c>
      <c r="AQ78" s="79">
        <v>0</v>
      </c>
      <c r="AR78" s="79">
        <v>0</v>
      </c>
      <c r="AS78" s="79"/>
      <c r="AT78" s="79"/>
      <c r="AU78" s="79"/>
      <c r="AV78" s="79"/>
      <c r="AW78" s="79"/>
      <c r="AX78" s="79"/>
      <c r="AY78" s="79"/>
      <c r="AZ78" s="79"/>
      <c r="BA78">
        <v>13</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28</v>
      </c>
      <c r="BK78" s="49">
        <v>100</v>
      </c>
      <c r="BL78" s="48">
        <v>28</v>
      </c>
    </row>
    <row r="79" spans="1:64" ht="15">
      <c r="A79" s="64" t="s">
        <v>259</v>
      </c>
      <c r="B79" s="64" t="s">
        <v>259</v>
      </c>
      <c r="C79" s="65"/>
      <c r="D79" s="66"/>
      <c r="E79" s="67"/>
      <c r="F79" s="68"/>
      <c r="G79" s="65"/>
      <c r="H79" s="69"/>
      <c r="I79" s="70"/>
      <c r="J79" s="70"/>
      <c r="K79" s="34" t="s">
        <v>65</v>
      </c>
      <c r="L79" s="77">
        <v>144</v>
      </c>
      <c r="M79" s="77"/>
      <c r="N79" s="72"/>
      <c r="O79" s="79" t="s">
        <v>176</v>
      </c>
      <c r="P79" s="81">
        <v>43471.70891203704</v>
      </c>
      <c r="Q79" s="79" t="s">
        <v>375</v>
      </c>
      <c r="R79" s="82" t="s">
        <v>423</v>
      </c>
      <c r="S79" s="79" t="s">
        <v>430</v>
      </c>
      <c r="T79" s="79" t="s">
        <v>459</v>
      </c>
      <c r="U79" s="82" t="s">
        <v>487</v>
      </c>
      <c r="V79" s="82" t="s">
        <v>487</v>
      </c>
      <c r="W79" s="81">
        <v>43471.70891203704</v>
      </c>
      <c r="X79" s="82" t="s">
        <v>611</v>
      </c>
      <c r="Y79" s="79"/>
      <c r="Z79" s="79"/>
      <c r="AA79" s="85" t="s">
        <v>699</v>
      </c>
      <c r="AB79" s="79"/>
      <c r="AC79" s="79" t="b">
        <v>0</v>
      </c>
      <c r="AD79" s="79">
        <v>0</v>
      </c>
      <c r="AE79" s="85" t="s">
        <v>713</v>
      </c>
      <c r="AF79" s="79" t="b">
        <v>0</v>
      </c>
      <c r="AG79" s="79" t="s">
        <v>724</v>
      </c>
      <c r="AH79" s="79"/>
      <c r="AI79" s="85" t="s">
        <v>713</v>
      </c>
      <c r="AJ79" s="79" t="b">
        <v>0</v>
      </c>
      <c r="AK79" s="79">
        <v>0</v>
      </c>
      <c r="AL79" s="85" t="s">
        <v>713</v>
      </c>
      <c r="AM79" s="79" t="s">
        <v>733</v>
      </c>
      <c r="AN79" s="79" t="b">
        <v>0</v>
      </c>
      <c r="AO79" s="85" t="s">
        <v>699</v>
      </c>
      <c r="AP79" s="79" t="s">
        <v>176</v>
      </c>
      <c r="AQ79" s="79">
        <v>0</v>
      </c>
      <c r="AR79" s="79">
        <v>0</v>
      </c>
      <c r="AS79" s="79"/>
      <c r="AT79" s="79"/>
      <c r="AU79" s="79"/>
      <c r="AV79" s="79"/>
      <c r="AW79" s="79"/>
      <c r="AX79" s="79"/>
      <c r="AY79" s="79"/>
      <c r="AZ79" s="79"/>
      <c r="BA79">
        <v>13</v>
      </c>
      <c r="BB79" s="78" t="str">
        <f>REPLACE(INDEX(GroupVertices[Group],MATCH(Edges24[[#This Row],[Vertex 1]],GroupVertices[Vertex],0)),1,1,"")</f>
        <v>1</v>
      </c>
      <c r="BC79" s="78" t="str">
        <f>REPLACE(INDEX(GroupVertices[Group],MATCH(Edges24[[#This Row],[Vertex 2]],GroupVertices[Vertex],0)),1,1,"")</f>
        <v>1</v>
      </c>
      <c r="BD79" s="48">
        <v>1</v>
      </c>
      <c r="BE79" s="49">
        <v>3.125</v>
      </c>
      <c r="BF79" s="48">
        <v>1</v>
      </c>
      <c r="BG79" s="49">
        <v>3.125</v>
      </c>
      <c r="BH79" s="48">
        <v>0</v>
      </c>
      <c r="BI79" s="49">
        <v>0</v>
      </c>
      <c r="BJ79" s="48">
        <v>30</v>
      </c>
      <c r="BK79" s="49">
        <v>93.75</v>
      </c>
      <c r="BL79" s="48">
        <v>32</v>
      </c>
    </row>
    <row r="80" spans="1:64" ht="15">
      <c r="A80" s="64" t="s">
        <v>259</v>
      </c>
      <c r="B80" s="64" t="s">
        <v>259</v>
      </c>
      <c r="C80" s="65"/>
      <c r="D80" s="66"/>
      <c r="E80" s="67"/>
      <c r="F80" s="68"/>
      <c r="G80" s="65"/>
      <c r="H80" s="69"/>
      <c r="I80" s="70"/>
      <c r="J80" s="70"/>
      <c r="K80" s="34" t="s">
        <v>65</v>
      </c>
      <c r="L80" s="77">
        <v>145</v>
      </c>
      <c r="M80" s="77"/>
      <c r="N80" s="72"/>
      <c r="O80" s="79" t="s">
        <v>176</v>
      </c>
      <c r="P80" s="81">
        <v>43472.9587962963</v>
      </c>
      <c r="Q80" s="79" t="s">
        <v>376</v>
      </c>
      <c r="R80" s="79"/>
      <c r="S80" s="79"/>
      <c r="T80" s="79" t="s">
        <v>460</v>
      </c>
      <c r="U80" s="82" t="s">
        <v>488</v>
      </c>
      <c r="V80" s="82" t="s">
        <v>488</v>
      </c>
      <c r="W80" s="81">
        <v>43472.9587962963</v>
      </c>
      <c r="X80" s="82" t="s">
        <v>612</v>
      </c>
      <c r="Y80" s="79"/>
      <c r="Z80" s="79"/>
      <c r="AA80" s="85" t="s">
        <v>700</v>
      </c>
      <c r="AB80" s="79"/>
      <c r="AC80" s="79" t="b">
        <v>0</v>
      </c>
      <c r="AD80" s="79">
        <v>0</v>
      </c>
      <c r="AE80" s="85" t="s">
        <v>713</v>
      </c>
      <c r="AF80" s="79" t="b">
        <v>0</v>
      </c>
      <c r="AG80" s="79" t="s">
        <v>724</v>
      </c>
      <c r="AH80" s="79"/>
      <c r="AI80" s="85" t="s">
        <v>713</v>
      </c>
      <c r="AJ80" s="79" t="b">
        <v>0</v>
      </c>
      <c r="AK80" s="79">
        <v>0</v>
      </c>
      <c r="AL80" s="85" t="s">
        <v>713</v>
      </c>
      <c r="AM80" s="79" t="s">
        <v>733</v>
      </c>
      <c r="AN80" s="79" t="b">
        <v>0</v>
      </c>
      <c r="AO80" s="85" t="s">
        <v>700</v>
      </c>
      <c r="AP80" s="79" t="s">
        <v>176</v>
      </c>
      <c r="AQ80" s="79">
        <v>0</v>
      </c>
      <c r="AR80" s="79">
        <v>0</v>
      </c>
      <c r="AS80" s="79"/>
      <c r="AT80" s="79"/>
      <c r="AU80" s="79"/>
      <c r="AV80" s="79"/>
      <c r="AW80" s="79"/>
      <c r="AX80" s="79"/>
      <c r="AY80" s="79"/>
      <c r="AZ80" s="79"/>
      <c r="BA80">
        <v>13</v>
      </c>
      <c r="BB80" s="78" t="str">
        <f>REPLACE(INDEX(GroupVertices[Group],MATCH(Edges24[[#This Row],[Vertex 1]],GroupVertices[Vertex],0)),1,1,"")</f>
        <v>1</v>
      </c>
      <c r="BC80" s="78" t="str">
        <f>REPLACE(INDEX(GroupVertices[Group],MATCH(Edges24[[#This Row],[Vertex 2]],GroupVertices[Vertex],0)),1,1,"")</f>
        <v>1</v>
      </c>
      <c r="BD80" s="48">
        <v>1</v>
      </c>
      <c r="BE80" s="49">
        <v>3.5714285714285716</v>
      </c>
      <c r="BF80" s="48">
        <v>0</v>
      </c>
      <c r="BG80" s="49">
        <v>0</v>
      </c>
      <c r="BH80" s="48">
        <v>0</v>
      </c>
      <c r="BI80" s="49">
        <v>0</v>
      </c>
      <c r="BJ80" s="48">
        <v>27</v>
      </c>
      <c r="BK80" s="49">
        <v>96.42857142857143</v>
      </c>
      <c r="BL80" s="48">
        <v>28</v>
      </c>
    </row>
    <row r="81" spans="1:64" ht="15">
      <c r="A81" s="64" t="s">
        <v>259</v>
      </c>
      <c r="B81" s="64" t="s">
        <v>259</v>
      </c>
      <c r="C81" s="65"/>
      <c r="D81" s="66"/>
      <c r="E81" s="67"/>
      <c r="F81" s="68"/>
      <c r="G81" s="65"/>
      <c r="H81" s="69"/>
      <c r="I81" s="70"/>
      <c r="J81" s="70"/>
      <c r="K81" s="34" t="s">
        <v>65</v>
      </c>
      <c r="L81" s="77">
        <v>146</v>
      </c>
      <c r="M81" s="77"/>
      <c r="N81" s="72"/>
      <c r="O81" s="79" t="s">
        <v>176</v>
      </c>
      <c r="P81" s="81">
        <v>43474.04206018519</v>
      </c>
      <c r="Q81" s="79" t="s">
        <v>377</v>
      </c>
      <c r="R81" s="79"/>
      <c r="S81" s="79"/>
      <c r="T81" s="79" t="s">
        <v>461</v>
      </c>
      <c r="U81" s="82" t="s">
        <v>489</v>
      </c>
      <c r="V81" s="82" t="s">
        <v>489</v>
      </c>
      <c r="W81" s="81">
        <v>43474.04206018519</v>
      </c>
      <c r="X81" s="82" t="s">
        <v>613</v>
      </c>
      <c r="Y81" s="79"/>
      <c r="Z81" s="79"/>
      <c r="AA81" s="85" t="s">
        <v>701</v>
      </c>
      <c r="AB81" s="79"/>
      <c r="AC81" s="79" t="b">
        <v>0</v>
      </c>
      <c r="AD81" s="79">
        <v>0</v>
      </c>
      <c r="AE81" s="85" t="s">
        <v>713</v>
      </c>
      <c r="AF81" s="79" t="b">
        <v>0</v>
      </c>
      <c r="AG81" s="79" t="s">
        <v>724</v>
      </c>
      <c r="AH81" s="79"/>
      <c r="AI81" s="85" t="s">
        <v>713</v>
      </c>
      <c r="AJ81" s="79" t="b">
        <v>0</v>
      </c>
      <c r="AK81" s="79">
        <v>0</v>
      </c>
      <c r="AL81" s="85" t="s">
        <v>713</v>
      </c>
      <c r="AM81" s="79" t="s">
        <v>733</v>
      </c>
      <c r="AN81" s="79" t="b">
        <v>0</v>
      </c>
      <c r="AO81" s="85" t="s">
        <v>701</v>
      </c>
      <c r="AP81" s="79" t="s">
        <v>176</v>
      </c>
      <c r="AQ81" s="79">
        <v>0</v>
      </c>
      <c r="AR81" s="79">
        <v>0</v>
      </c>
      <c r="AS81" s="79"/>
      <c r="AT81" s="79"/>
      <c r="AU81" s="79"/>
      <c r="AV81" s="79"/>
      <c r="AW81" s="79"/>
      <c r="AX81" s="79"/>
      <c r="AY81" s="79"/>
      <c r="AZ81" s="79"/>
      <c r="BA81">
        <v>13</v>
      </c>
      <c r="BB81" s="78" t="str">
        <f>REPLACE(INDEX(GroupVertices[Group],MATCH(Edges24[[#This Row],[Vertex 1]],GroupVertices[Vertex],0)),1,1,"")</f>
        <v>1</v>
      </c>
      <c r="BC81" s="78" t="str">
        <f>REPLACE(INDEX(GroupVertices[Group],MATCH(Edges24[[#This Row],[Vertex 2]],GroupVertices[Vertex],0)),1,1,"")</f>
        <v>1</v>
      </c>
      <c r="BD81" s="48">
        <v>2</v>
      </c>
      <c r="BE81" s="49">
        <v>7.6923076923076925</v>
      </c>
      <c r="BF81" s="48">
        <v>0</v>
      </c>
      <c r="BG81" s="49">
        <v>0</v>
      </c>
      <c r="BH81" s="48">
        <v>0</v>
      </c>
      <c r="BI81" s="49">
        <v>0</v>
      </c>
      <c r="BJ81" s="48">
        <v>24</v>
      </c>
      <c r="BK81" s="49">
        <v>92.3076923076923</v>
      </c>
      <c r="BL81" s="48">
        <v>26</v>
      </c>
    </row>
    <row r="82" spans="1:64" ht="15">
      <c r="A82" s="64" t="s">
        <v>259</v>
      </c>
      <c r="B82" s="64" t="s">
        <v>259</v>
      </c>
      <c r="C82" s="65"/>
      <c r="D82" s="66"/>
      <c r="E82" s="67"/>
      <c r="F82" s="68"/>
      <c r="G82" s="65"/>
      <c r="H82" s="69"/>
      <c r="I82" s="70"/>
      <c r="J82" s="70"/>
      <c r="K82" s="34" t="s">
        <v>65</v>
      </c>
      <c r="L82" s="77">
        <v>147</v>
      </c>
      <c r="M82" s="77"/>
      <c r="N82" s="72"/>
      <c r="O82" s="79" t="s">
        <v>176</v>
      </c>
      <c r="P82" s="81">
        <v>43475.08357638889</v>
      </c>
      <c r="Q82" s="79" t="s">
        <v>378</v>
      </c>
      <c r="R82" s="79"/>
      <c r="S82" s="79"/>
      <c r="T82" s="79" t="s">
        <v>462</v>
      </c>
      <c r="U82" s="82" t="s">
        <v>490</v>
      </c>
      <c r="V82" s="82" t="s">
        <v>490</v>
      </c>
      <c r="W82" s="81">
        <v>43475.08357638889</v>
      </c>
      <c r="X82" s="82" t="s">
        <v>614</v>
      </c>
      <c r="Y82" s="79"/>
      <c r="Z82" s="79"/>
      <c r="AA82" s="85" t="s">
        <v>702</v>
      </c>
      <c r="AB82" s="79"/>
      <c r="AC82" s="79" t="b">
        <v>0</v>
      </c>
      <c r="AD82" s="79">
        <v>2</v>
      </c>
      <c r="AE82" s="85" t="s">
        <v>713</v>
      </c>
      <c r="AF82" s="79" t="b">
        <v>0</v>
      </c>
      <c r="AG82" s="79" t="s">
        <v>724</v>
      </c>
      <c r="AH82" s="79"/>
      <c r="AI82" s="85" t="s">
        <v>713</v>
      </c>
      <c r="AJ82" s="79" t="b">
        <v>0</v>
      </c>
      <c r="AK82" s="79">
        <v>0</v>
      </c>
      <c r="AL82" s="85" t="s">
        <v>713</v>
      </c>
      <c r="AM82" s="79" t="s">
        <v>733</v>
      </c>
      <c r="AN82" s="79" t="b">
        <v>0</v>
      </c>
      <c r="AO82" s="85" t="s">
        <v>702</v>
      </c>
      <c r="AP82" s="79" t="s">
        <v>176</v>
      </c>
      <c r="AQ82" s="79">
        <v>0</v>
      </c>
      <c r="AR82" s="79">
        <v>0</v>
      </c>
      <c r="AS82" s="79"/>
      <c r="AT82" s="79"/>
      <c r="AU82" s="79"/>
      <c r="AV82" s="79"/>
      <c r="AW82" s="79"/>
      <c r="AX82" s="79"/>
      <c r="AY82" s="79"/>
      <c r="AZ82" s="79"/>
      <c r="BA82">
        <v>13</v>
      </c>
      <c r="BB82" s="78" t="str">
        <f>REPLACE(INDEX(GroupVertices[Group],MATCH(Edges24[[#This Row],[Vertex 1]],GroupVertices[Vertex],0)),1,1,"")</f>
        <v>1</v>
      </c>
      <c r="BC82" s="78" t="str">
        <f>REPLACE(INDEX(GroupVertices[Group],MATCH(Edges24[[#This Row],[Vertex 2]],GroupVertices[Vertex],0)),1,1,"")</f>
        <v>1</v>
      </c>
      <c r="BD82" s="48">
        <v>1</v>
      </c>
      <c r="BE82" s="49">
        <v>2.857142857142857</v>
      </c>
      <c r="BF82" s="48">
        <v>0</v>
      </c>
      <c r="BG82" s="49">
        <v>0</v>
      </c>
      <c r="BH82" s="48">
        <v>0</v>
      </c>
      <c r="BI82" s="49">
        <v>0</v>
      </c>
      <c r="BJ82" s="48">
        <v>34</v>
      </c>
      <c r="BK82" s="49">
        <v>97.14285714285714</v>
      </c>
      <c r="BL82" s="48">
        <v>35</v>
      </c>
    </row>
    <row r="83" spans="1:64" ht="15">
      <c r="A83" s="64" t="s">
        <v>259</v>
      </c>
      <c r="B83" s="64" t="s">
        <v>259</v>
      </c>
      <c r="C83" s="65"/>
      <c r="D83" s="66"/>
      <c r="E83" s="67"/>
      <c r="F83" s="68"/>
      <c r="G83" s="65"/>
      <c r="H83" s="69"/>
      <c r="I83" s="70"/>
      <c r="J83" s="70"/>
      <c r="K83" s="34" t="s">
        <v>65</v>
      </c>
      <c r="L83" s="77">
        <v>148</v>
      </c>
      <c r="M83" s="77"/>
      <c r="N83" s="72"/>
      <c r="O83" s="79" t="s">
        <v>176</v>
      </c>
      <c r="P83" s="81">
        <v>43477.70916666667</v>
      </c>
      <c r="Q83" s="79" t="s">
        <v>379</v>
      </c>
      <c r="R83" s="79"/>
      <c r="S83" s="79"/>
      <c r="T83" s="79" t="s">
        <v>463</v>
      </c>
      <c r="U83" s="82" t="s">
        <v>491</v>
      </c>
      <c r="V83" s="82" t="s">
        <v>491</v>
      </c>
      <c r="W83" s="81">
        <v>43477.70916666667</v>
      </c>
      <c r="X83" s="82" t="s">
        <v>615</v>
      </c>
      <c r="Y83" s="79"/>
      <c r="Z83" s="79"/>
      <c r="AA83" s="85" t="s">
        <v>703</v>
      </c>
      <c r="AB83" s="79"/>
      <c r="AC83" s="79" t="b">
        <v>0</v>
      </c>
      <c r="AD83" s="79">
        <v>1</v>
      </c>
      <c r="AE83" s="85" t="s">
        <v>713</v>
      </c>
      <c r="AF83" s="79" t="b">
        <v>0</v>
      </c>
      <c r="AG83" s="79" t="s">
        <v>724</v>
      </c>
      <c r="AH83" s="79"/>
      <c r="AI83" s="85" t="s">
        <v>713</v>
      </c>
      <c r="AJ83" s="79" t="b">
        <v>0</v>
      </c>
      <c r="AK83" s="79">
        <v>0</v>
      </c>
      <c r="AL83" s="85" t="s">
        <v>713</v>
      </c>
      <c r="AM83" s="79" t="s">
        <v>733</v>
      </c>
      <c r="AN83" s="79" t="b">
        <v>0</v>
      </c>
      <c r="AO83" s="85" t="s">
        <v>703</v>
      </c>
      <c r="AP83" s="79" t="s">
        <v>176</v>
      </c>
      <c r="AQ83" s="79">
        <v>0</v>
      </c>
      <c r="AR83" s="79">
        <v>0</v>
      </c>
      <c r="AS83" s="79"/>
      <c r="AT83" s="79"/>
      <c r="AU83" s="79"/>
      <c r="AV83" s="79"/>
      <c r="AW83" s="79"/>
      <c r="AX83" s="79"/>
      <c r="AY83" s="79"/>
      <c r="AZ83" s="79"/>
      <c r="BA83">
        <v>13</v>
      </c>
      <c r="BB83" s="78" t="str">
        <f>REPLACE(INDEX(GroupVertices[Group],MATCH(Edges24[[#This Row],[Vertex 1]],GroupVertices[Vertex],0)),1,1,"")</f>
        <v>1</v>
      </c>
      <c r="BC83" s="78" t="str">
        <f>REPLACE(INDEX(GroupVertices[Group],MATCH(Edges24[[#This Row],[Vertex 2]],GroupVertices[Vertex],0)),1,1,"")</f>
        <v>1</v>
      </c>
      <c r="BD83" s="48">
        <v>1</v>
      </c>
      <c r="BE83" s="49">
        <v>3.3333333333333335</v>
      </c>
      <c r="BF83" s="48">
        <v>0</v>
      </c>
      <c r="BG83" s="49">
        <v>0</v>
      </c>
      <c r="BH83" s="48">
        <v>0</v>
      </c>
      <c r="BI83" s="49">
        <v>0</v>
      </c>
      <c r="BJ83" s="48">
        <v>29</v>
      </c>
      <c r="BK83" s="49">
        <v>96.66666666666667</v>
      </c>
      <c r="BL83" s="48">
        <v>30</v>
      </c>
    </row>
    <row r="84" spans="1:64" ht="15">
      <c r="A84" s="64" t="s">
        <v>259</v>
      </c>
      <c r="B84" s="64" t="s">
        <v>259</v>
      </c>
      <c r="C84" s="65"/>
      <c r="D84" s="66"/>
      <c r="E84" s="67"/>
      <c r="F84" s="68"/>
      <c r="G84" s="65"/>
      <c r="H84" s="69"/>
      <c r="I84" s="70"/>
      <c r="J84" s="70"/>
      <c r="K84" s="34" t="s">
        <v>65</v>
      </c>
      <c r="L84" s="77">
        <v>149</v>
      </c>
      <c r="M84" s="77"/>
      <c r="N84" s="72"/>
      <c r="O84" s="79" t="s">
        <v>176</v>
      </c>
      <c r="P84" s="81">
        <v>43478.75046296296</v>
      </c>
      <c r="Q84" s="79" t="s">
        <v>380</v>
      </c>
      <c r="R84" s="82" t="s">
        <v>424</v>
      </c>
      <c r="S84" s="79" t="s">
        <v>433</v>
      </c>
      <c r="T84" s="79" t="s">
        <v>464</v>
      </c>
      <c r="U84" s="79"/>
      <c r="V84" s="82" t="s">
        <v>530</v>
      </c>
      <c r="W84" s="81">
        <v>43478.75046296296</v>
      </c>
      <c r="X84" s="82" t="s">
        <v>616</v>
      </c>
      <c r="Y84" s="79"/>
      <c r="Z84" s="79"/>
      <c r="AA84" s="85" t="s">
        <v>704</v>
      </c>
      <c r="AB84" s="79"/>
      <c r="AC84" s="79" t="b">
        <v>0</v>
      </c>
      <c r="AD84" s="79">
        <v>0</v>
      </c>
      <c r="AE84" s="85" t="s">
        <v>713</v>
      </c>
      <c r="AF84" s="79" t="b">
        <v>0</v>
      </c>
      <c r="AG84" s="79" t="s">
        <v>724</v>
      </c>
      <c r="AH84" s="79"/>
      <c r="AI84" s="85" t="s">
        <v>713</v>
      </c>
      <c r="AJ84" s="79" t="b">
        <v>0</v>
      </c>
      <c r="AK84" s="79">
        <v>0</v>
      </c>
      <c r="AL84" s="85" t="s">
        <v>713</v>
      </c>
      <c r="AM84" s="79" t="s">
        <v>733</v>
      </c>
      <c r="AN84" s="79" t="b">
        <v>1</v>
      </c>
      <c r="AO84" s="85" t="s">
        <v>704</v>
      </c>
      <c r="AP84" s="79" t="s">
        <v>176</v>
      </c>
      <c r="AQ84" s="79">
        <v>0</v>
      </c>
      <c r="AR84" s="79">
        <v>0</v>
      </c>
      <c r="AS84" s="79"/>
      <c r="AT84" s="79"/>
      <c r="AU84" s="79"/>
      <c r="AV84" s="79"/>
      <c r="AW84" s="79"/>
      <c r="AX84" s="79"/>
      <c r="AY84" s="79"/>
      <c r="AZ84" s="79"/>
      <c r="BA84">
        <v>13</v>
      </c>
      <c r="BB84" s="78" t="str">
        <f>REPLACE(INDEX(GroupVertices[Group],MATCH(Edges24[[#This Row],[Vertex 1]],GroupVertices[Vertex],0)),1,1,"")</f>
        <v>1</v>
      </c>
      <c r="BC84" s="78" t="str">
        <f>REPLACE(INDEX(GroupVertices[Group],MATCH(Edges24[[#This Row],[Vertex 2]],GroupVertices[Vertex],0)),1,1,"")</f>
        <v>1</v>
      </c>
      <c r="BD84" s="48">
        <v>2</v>
      </c>
      <c r="BE84" s="49">
        <v>15.384615384615385</v>
      </c>
      <c r="BF84" s="48">
        <v>0</v>
      </c>
      <c r="BG84" s="49">
        <v>0</v>
      </c>
      <c r="BH84" s="48">
        <v>0</v>
      </c>
      <c r="BI84" s="49">
        <v>0</v>
      </c>
      <c r="BJ84" s="48">
        <v>11</v>
      </c>
      <c r="BK84" s="49">
        <v>84.61538461538461</v>
      </c>
      <c r="BL84" s="48">
        <v>13</v>
      </c>
    </row>
    <row r="85" spans="1:64" ht="15">
      <c r="A85" s="64" t="s">
        <v>259</v>
      </c>
      <c r="B85" s="64" t="s">
        <v>259</v>
      </c>
      <c r="C85" s="65"/>
      <c r="D85" s="66"/>
      <c r="E85" s="67"/>
      <c r="F85" s="68"/>
      <c r="G85" s="65"/>
      <c r="H85" s="69"/>
      <c r="I85" s="70"/>
      <c r="J85" s="70"/>
      <c r="K85" s="34" t="s">
        <v>65</v>
      </c>
      <c r="L85" s="77">
        <v>150</v>
      </c>
      <c r="M85" s="77"/>
      <c r="N85" s="72"/>
      <c r="O85" s="79" t="s">
        <v>176</v>
      </c>
      <c r="P85" s="81">
        <v>43479.917291666665</v>
      </c>
      <c r="Q85" s="79" t="s">
        <v>381</v>
      </c>
      <c r="R85" s="82" t="s">
        <v>425</v>
      </c>
      <c r="S85" s="79" t="s">
        <v>433</v>
      </c>
      <c r="T85" s="79"/>
      <c r="U85" s="79"/>
      <c r="V85" s="82" t="s">
        <v>530</v>
      </c>
      <c r="W85" s="81">
        <v>43479.917291666665</v>
      </c>
      <c r="X85" s="82" t="s">
        <v>617</v>
      </c>
      <c r="Y85" s="79"/>
      <c r="Z85" s="79"/>
      <c r="AA85" s="85" t="s">
        <v>705</v>
      </c>
      <c r="AB85" s="79"/>
      <c r="AC85" s="79" t="b">
        <v>0</v>
      </c>
      <c r="AD85" s="79">
        <v>0</v>
      </c>
      <c r="AE85" s="85" t="s">
        <v>713</v>
      </c>
      <c r="AF85" s="79" t="b">
        <v>0</v>
      </c>
      <c r="AG85" s="79" t="s">
        <v>724</v>
      </c>
      <c r="AH85" s="79"/>
      <c r="AI85" s="85" t="s">
        <v>713</v>
      </c>
      <c r="AJ85" s="79" t="b">
        <v>0</v>
      </c>
      <c r="AK85" s="79">
        <v>0</v>
      </c>
      <c r="AL85" s="85" t="s">
        <v>713</v>
      </c>
      <c r="AM85" s="79" t="s">
        <v>733</v>
      </c>
      <c r="AN85" s="79" t="b">
        <v>1</v>
      </c>
      <c r="AO85" s="85" t="s">
        <v>705</v>
      </c>
      <c r="AP85" s="79" t="s">
        <v>176</v>
      </c>
      <c r="AQ85" s="79">
        <v>0</v>
      </c>
      <c r="AR85" s="79">
        <v>0</v>
      </c>
      <c r="AS85" s="79"/>
      <c r="AT85" s="79"/>
      <c r="AU85" s="79"/>
      <c r="AV85" s="79"/>
      <c r="AW85" s="79"/>
      <c r="AX85" s="79"/>
      <c r="AY85" s="79"/>
      <c r="AZ85" s="79"/>
      <c r="BA85">
        <v>13</v>
      </c>
      <c r="BB85" s="78" t="str">
        <f>REPLACE(INDEX(GroupVertices[Group],MATCH(Edges24[[#This Row],[Vertex 1]],GroupVertices[Vertex],0)),1,1,"")</f>
        <v>1</v>
      </c>
      <c r="BC85" s="78" t="str">
        <f>REPLACE(INDEX(GroupVertices[Group],MATCH(Edges24[[#This Row],[Vertex 2]],GroupVertices[Vertex],0)),1,1,"")</f>
        <v>1</v>
      </c>
      <c r="BD85" s="48">
        <v>1</v>
      </c>
      <c r="BE85" s="49">
        <v>5.882352941176471</v>
      </c>
      <c r="BF85" s="48">
        <v>0</v>
      </c>
      <c r="BG85" s="49">
        <v>0</v>
      </c>
      <c r="BH85" s="48">
        <v>0</v>
      </c>
      <c r="BI85" s="49">
        <v>0</v>
      </c>
      <c r="BJ85" s="48">
        <v>16</v>
      </c>
      <c r="BK85" s="49">
        <v>94.11764705882354</v>
      </c>
      <c r="BL85" s="48">
        <v>17</v>
      </c>
    </row>
    <row r="86" spans="1:64" ht="15">
      <c r="A86" s="64" t="s">
        <v>259</v>
      </c>
      <c r="B86" s="64" t="s">
        <v>259</v>
      </c>
      <c r="C86" s="65"/>
      <c r="D86" s="66"/>
      <c r="E86" s="67"/>
      <c r="F86" s="68"/>
      <c r="G86" s="65"/>
      <c r="H86" s="69"/>
      <c r="I86" s="70"/>
      <c r="J86" s="70"/>
      <c r="K86" s="34" t="s">
        <v>65</v>
      </c>
      <c r="L86" s="77">
        <v>151</v>
      </c>
      <c r="M86" s="77"/>
      <c r="N86" s="72"/>
      <c r="O86" s="79" t="s">
        <v>176</v>
      </c>
      <c r="P86" s="81">
        <v>43481.04210648148</v>
      </c>
      <c r="Q86" s="79" t="s">
        <v>382</v>
      </c>
      <c r="R86" s="82" t="s">
        <v>426</v>
      </c>
      <c r="S86" s="79" t="s">
        <v>433</v>
      </c>
      <c r="T86" s="79"/>
      <c r="U86" s="79"/>
      <c r="V86" s="82" t="s">
        <v>530</v>
      </c>
      <c r="W86" s="81">
        <v>43481.04210648148</v>
      </c>
      <c r="X86" s="82" t="s">
        <v>618</v>
      </c>
      <c r="Y86" s="79"/>
      <c r="Z86" s="79"/>
      <c r="AA86" s="85" t="s">
        <v>706</v>
      </c>
      <c r="AB86" s="79"/>
      <c r="AC86" s="79" t="b">
        <v>0</v>
      </c>
      <c r="AD86" s="79">
        <v>0</v>
      </c>
      <c r="AE86" s="85" t="s">
        <v>713</v>
      </c>
      <c r="AF86" s="79" t="b">
        <v>0</v>
      </c>
      <c r="AG86" s="79" t="s">
        <v>724</v>
      </c>
      <c r="AH86" s="79"/>
      <c r="AI86" s="85" t="s">
        <v>713</v>
      </c>
      <c r="AJ86" s="79" t="b">
        <v>0</v>
      </c>
      <c r="AK86" s="79">
        <v>0</v>
      </c>
      <c r="AL86" s="85" t="s">
        <v>713</v>
      </c>
      <c r="AM86" s="79" t="s">
        <v>733</v>
      </c>
      <c r="AN86" s="79" t="b">
        <v>1</v>
      </c>
      <c r="AO86" s="85" t="s">
        <v>706</v>
      </c>
      <c r="AP86" s="79" t="s">
        <v>176</v>
      </c>
      <c r="AQ86" s="79">
        <v>0</v>
      </c>
      <c r="AR86" s="79">
        <v>0</v>
      </c>
      <c r="AS86" s="79"/>
      <c r="AT86" s="79"/>
      <c r="AU86" s="79"/>
      <c r="AV86" s="79"/>
      <c r="AW86" s="79"/>
      <c r="AX86" s="79"/>
      <c r="AY86" s="79"/>
      <c r="AZ86" s="79"/>
      <c r="BA86">
        <v>13</v>
      </c>
      <c r="BB86" s="78" t="str">
        <f>REPLACE(INDEX(GroupVertices[Group],MATCH(Edges24[[#This Row],[Vertex 1]],GroupVertices[Vertex],0)),1,1,"")</f>
        <v>1</v>
      </c>
      <c r="BC86" s="78" t="str">
        <f>REPLACE(INDEX(GroupVertices[Group],MATCH(Edges24[[#This Row],[Vertex 2]],GroupVertices[Vertex],0)),1,1,"")</f>
        <v>1</v>
      </c>
      <c r="BD86" s="48">
        <v>1</v>
      </c>
      <c r="BE86" s="49">
        <v>4.166666666666667</v>
      </c>
      <c r="BF86" s="48">
        <v>3</v>
      </c>
      <c r="BG86" s="49">
        <v>12.5</v>
      </c>
      <c r="BH86" s="48">
        <v>0</v>
      </c>
      <c r="BI86" s="49">
        <v>0</v>
      </c>
      <c r="BJ86" s="48">
        <v>20</v>
      </c>
      <c r="BK86" s="49">
        <v>83.33333333333333</v>
      </c>
      <c r="BL86" s="48">
        <v>24</v>
      </c>
    </row>
    <row r="87" spans="1:64" ht="15">
      <c r="A87" s="64" t="s">
        <v>259</v>
      </c>
      <c r="B87" s="64" t="s">
        <v>259</v>
      </c>
      <c r="C87" s="65"/>
      <c r="D87" s="66"/>
      <c r="E87" s="67"/>
      <c r="F87" s="68"/>
      <c r="G87" s="65"/>
      <c r="H87" s="69"/>
      <c r="I87" s="70"/>
      <c r="J87" s="70"/>
      <c r="K87" s="34" t="s">
        <v>65</v>
      </c>
      <c r="L87" s="77">
        <v>152</v>
      </c>
      <c r="M87" s="77"/>
      <c r="N87" s="72"/>
      <c r="O87" s="79" t="s">
        <v>176</v>
      </c>
      <c r="P87" s="81">
        <v>43482.00040509259</v>
      </c>
      <c r="Q87" s="79" t="s">
        <v>383</v>
      </c>
      <c r="R87" s="79"/>
      <c r="S87" s="79"/>
      <c r="T87" s="79" t="s">
        <v>465</v>
      </c>
      <c r="U87" s="82" t="s">
        <v>492</v>
      </c>
      <c r="V87" s="82" t="s">
        <v>492</v>
      </c>
      <c r="W87" s="81">
        <v>43482.00040509259</v>
      </c>
      <c r="X87" s="82" t="s">
        <v>619</v>
      </c>
      <c r="Y87" s="79"/>
      <c r="Z87" s="79"/>
      <c r="AA87" s="85" t="s">
        <v>707</v>
      </c>
      <c r="AB87" s="79"/>
      <c r="AC87" s="79" t="b">
        <v>0</v>
      </c>
      <c r="AD87" s="79">
        <v>0</v>
      </c>
      <c r="AE87" s="85" t="s">
        <v>713</v>
      </c>
      <c r="AF87" s="79" t="b">
        <v>0</v>
      </c>
      <c r="AG87" s="79" t="s">
        <v>724</v>
      </c>
      <c r="AH87" s="79"/>
      <c r="AI87" s="85" t="s">
        <v>713</v>
      </c>
      <c r="AJ87" s="79" t="b">
        <v>0</v>
      </c>
      <c r="AK87" s="79">
        <v>0</v>
      </c>
      <c r="AL87" s="85" t="s">
        <v>713</v>
      </c>
      <c r="AM87" s="79" t="s">
        <v>733</v>
      </c>
      <c r="AN87" s="79" t="b">
        <v>0</v>
      </c>
      <c r="AO87" s="85" t="s">
        <v>707</v>
      </c>
      <c r="AP87" s="79" t="s">
        <v>176</v>
      </c>
      <c r="AQ87" s="79">
        <v>0</v>
      </c>
      <c r="AR87" s="79">
        <v>0</v>
      </c>
      <c r="AS87" s="79"/>
      <c r="AT87" s="79"/>
      <c r="AU87" s="79"/>
      <c r="AV87" s="79"/>
      <c r="AW87" s="79"/>
      <c r="AX87" s="79"/>
      <c r="AY87" s="79"/>
      <c r="AZ87" s="79"/>
      <c r="BA87">
        <v>13</v>
      </c>
      <c r="BB87" s="78" t="str">
        <f>REPLACE(INDEX(GroupVertices[Group],MATCH(Edges24[[#This Row],[Vertex 1]],GroupVertices[Vertex],0)),1,1,"")</f>
        <v>1</v>
      </c>
      <c r="BC87" s="78" t="str">
        <f>REPLACE(INDEX(GroupVertices[Group],MATCH(Edges24[[#This Row],[Vertex 2]],GroupVertices[Vertex],0)),1,1,"")</f>
        <v>1</v>
      </c>
      <c r="BD87" s="48">
        <v>1</v>
      </c>
      <c r="BE87" s="49">
        <v>4</v>
      </c>
      <c r="BF87" s="48">
        <v>0</v>
      </c>
      <c r="BG87" s="49">
        <v>0</v>
      </c>
      <c r="BH87" s="48">
        <v>0</v>
      </c>
      <c r="BI87" s="49">
        <v>0</v>
      </c>
      <c r="BJ87" s="48">
        <v>24</v>
      </c>
      <c r="BK87" s="49">
        <v>96</v>
      </c>
      <c r="BL87" s="48">
        <v>25</v>
      </c>
    </row>
    <row r="88" spans="1:64" ht="15">
      <c r="A88" s="64" t="s">
        <v>259</v>
      </c>
      <c r="B88" s="64" t="s">
        <v>259</v>
      </c>
      <c r="C88" s="65"/>
      <c r="D88" s="66"/>
      <c r="E88" s="67"/>
      <c r="F88" s="68"/>
      <c r="G88" s="65"/>
      <c r="H88" s="69"/>
      <c r="I88" s="70"/>
      <c r="J88" s="70"/>
      <c r="K88" s="34" t="s">
        <v>65</v>
      </c>
      <c r="L88" s="77">
        <v>153</v>
      </c>
      <c r="M88" s="77"/>
      <c r="N88" s="72"/>
      <c r="O88" s="79" t="s">
        <v>176</v>
      </c>
      <c r="P88" s="81">
        <v>43483.00047453704</v>
      </c>
      <c r="Q88" s="79" t="s">
        <v>384</v>
      </c>
      <c r="R88" s="79" t="s">
        <v>427</v>
      </c>
      <c r="S88" s="79" t="s">
        <v>436</v>
      </c>
      <c r="T88" s="79"/>
      <c r="U88" s="79"/>
      <c r="V88" s="82" t="s">
        <v>530</v>
      </c>
      <c r="W88" s="81">
        <v>43483.00047453704</v>
      </c>
      <c r="X88" s="82" t="s">
        <v>620</v>
      </c>
      <c r="Y88" s="79"/>
      <c r="Z88" s="79"/>
      <c r="AA88" s="85" t="s">
        <v>708</v>
      </c>
      <c r="AB88" s="79"/>
      <c r="AC88" s="79" t="b">
        <v>0</v>
      </c>
      <c r="AD88" s="79">
        <v>0</v>
      </c>
      <c r="AE88" s="85" t="s">
        <v>713</v>
      </c>
      <c r="AF88" s="79" t="b">
        <v>0</v>
      </c>
      <c r="AG88" s="79" t="s">
        <v>724</v>
      </c>
      <c r="AH88" s="79"/>
      <c r="AI88" s="85" t="s">
        <v>713</v>
      </c>
      <c r="AJ88" s="79" t="b">
        <v>0</v>
      </c>
      <c r="AK88" s="79">
        <v>0</v>
      </c>
      <c r="AL88" s="85" t="s">
        <v>713</v>
      </c>
      <c r="AM88" s="79" t="s">
        <v>733</v>
      </c>
      <c r="AN88" s="79" t="b">
        <v>1</v>
      </c>
      <c r="AO88" s="85" t="s">
        <v>708</v>
      </c>
      <c r="AP88" s="79" t="s">
        <v>176</v>
      </c>
      <c r="AQ88" s="79">
        <v>0</v>
      </c>
      <c r="AR88" s="79">
        <v>0</v>
      </c>
      <c r="AS88" s="79"/>
      <c r="AT88" s="79"/>
      <c r="AU88" s="79"/>
      <c r="AV88" s="79"/>
      <c r="AW88" s="79"/>
      <c r="AX88" s="79"/>
      <c r="AY88" s="79"/>
      <c r="AZ88" s="79"/>
      <c r="BA88">
        <v>13</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19</v>
      </c>
      <c r="BK88" s="49">
        <v>100</v>
      </c>
      <c r="BL88" s="48">
        <v>19</v>
      </c>
    </row>
    <row r="89" spans="1:64" ht="15">
      <c r="A89" s="64" t="s">
        <v>259</v>
      </c>
      <c r="B89" s="64" t="s">
        <v>259</v>
      </c>
      <c r="C89" s="65"/>
      <c r="D89" s="66"/>
      <c r="E89" s="67"/>
      <c r="F89" s="68"/>
      <c r="G89" s="65"/>
      <c r="H89" s="69"/>
      <c r="I89" s="70"/>
      <c r="J89" s="70"/>
      <c r="K89" s="34" t="s">
        <v>65</v>
      </c>
      <c r="L89" s="77">
        <v>154</v>
      </c>
      <c r="M89" s="77"/>
      <c r="N89" s="72"/>
      <c r="O89" s="79" t="s">
        <v>176</v>
      </c>
      <c r="P89" s="81">
        <v>43483.83427083334</v>
      </c>
      <c r="Q89" s="79" t="s">
        <v>385</v>
      </c>
      <c r="R89" s="82" t="s">
        <v>428</v>
      </c>
      <c r="S89" s="79" t="s">
        <v>433</v>
      </c>
      <c r="T89" s="79"/>
      <c r="U89" s="79"/>
      <c r="V89" s="82" t="s">
        <v>530</v>
      </c>
      <c r="W89" s="81">
        <v>43483.83427083334</v>
      </c>
      <c r="X89" s="82" t="s">
        <v>621</v>
      </c>
      <c r="Y89" s="79"/>
      <c r="Z89" s="79"/>
      <c r="AA89" s="85" t="s">
        <v>709</v>
      </c>
      <c r="AB89" s="79"/>
      <c r="AC89" s="79" t="b">
        <v>0</v>
      </c>
      <c r="AD89" s="79">
        <v>0</v>
      </c>
      <c r="AE89" s="85" t="s">
        <v>713</v>
      </c>
      <c r="AF89" s="79" t="b">
        <v>0</v>
      </c>
      <c r="AG89" s="79" t="s">
        <v>724</v>
      </c>
      <c r="AH89" s="79"/>
      <c r="AI89" s="85" t="s">
        <v>713</v>
      </c>
      <c r="AJ89" s="79" t="b">
        <v>0</v>
      </c>
      <c r="AK89" s="79">
        <v>0</v>
      </c>
      <c r="AL89" s="85" t="s">
        <v>713</v>
      </c>
      <c r="AM89" s="79" t="s">
        <v>733</v>
      </c>
      <c r="AN89" s="79" t="b">
        <v>1</v>
      </c>
      <c r="AO89" s="85" t="s">
        <v>709</v>
      </c>
      <c r="AP89" s="79" t="s">
        <v>176</v>
      </c>
      <c r="AQ89" s="79">
        <v>0</v>
      </c>
      <c r="AR89" s="79">
        <v>0</v>
      </c>
      <c r="AS89" s="79"/>
      <c r="AT89" s="79"/>
      <c r="AU89" s="79"/>
      <c r="AV89" s="79"/>
      <c r="AW89" s="79"/>
      <c r="AX89" s="79"/>
      <c r="AY89" s="79"/>
      <c r="AZ89" s="79"/>
      <c r="BA89">
        <v>13</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21</v>
      </c>
      <c r="BK89" s="49">
        <v>100</v>
      </c>
      <c r="BL89" s="48">
        <v>21</v>
      </c>
    </row>
    <row r="90" spans="1:64" ht="15">
      <c r="A90" s="64" t="s">
        <v>264</v>
      </c>
      <c r="B90" s="64" t="s">
        <v>259</v>
      </c>
      <c r="C90" s="65"/>
      <c r="D90" s="66"/>
      <c r="E90" s="67"/>
      <c r="F90" s="68"/>
      <c r="G90" s="65"/>
      <c r="H90" s="69"/>
      <c r="I90" s="70"/>
      <c r="J90" s="70"/>
      <c r="K90" s="34" t="s">
        <v>65</v>
      </c>
      <c r="L90" s="77">
        <v>155</v>
      </c>
      <c r="M90" s="77"/>
      <c r="N90" s="72"/>
      <c r="O90" s="79" t="s">
        <v>298</v>
      </c>
      <c r="P90" s="81">
        <v>43484.027037037034</v>
      </c>
      <c r="Q90" s="79" t="s">
        <v>386</v>
      </c>
      <c r="R90" s="82" t="s">
        <v>429</v>
      </c>
      <c r="S90" s="79" t="s">
        <v>433</v>
      </c>
      <c r="T90" s="79"/>
      <c r="U90" s="79"/>
      <c r="V90" s="82" t="s">
        <v>534</v>
      </c>
      <c r="W90" s="81">
        <v>43484.027037037034</v>
      </c>
      <c r="X90" s="82" t="s">
        <v>622</v>
      </c>
      <c r="Y90" s="79">
        <v>33.6841</v>
      </c>
      <c r="Z90" s="79">
        <v>-117.793</v>
      </c>
      <c r="AA90" s="85" t="s">
        <v>710</v>
      </c>
      <c r="AB90" s="79"/>
      <c r="AC90" s="79" t="b">
        <v>0</v>
      </c>
      <c r="AD90" s="79">
        <v>0</v>
      </c>
      <c r="AE90" s="85" t="s">
        <v>713</v>
      </c>
      <c r="AF90" s="79" t="b">
        <v>0</v>
      </c>
      <c r="AG90" s="79" t="s">
        <v>724</v>
      </c>
      <c r="AH90" s="79"/>
      <c r="AI90" s="85" t="s">
        <v>713</v>
      </c>
      <c r="AJ90" s="79" t="b">
        <v>0</v>
      </c>
      <c r="AK90" s="79">
        <v>0</v>
      </c>
      <c r="AL90" s="85" t="s">
        <v>713</v>
      </c>
      <c r="AM90" s="79" t="s">
        <v>729</v>
      </c>
      <c r="AN90" s="79" t="b">
        <v>1</v>
      </c>
      <c r="AO90" s="85" t="s">
        <v>710</v>
      </c>
      <c r="AP90" s="79" t="s">
        <v>176</v>
      </c>
      <c r="AQ90" s="79">
        <v>0</v>
      </c>
      <c r="AR90" s="79">
        <v>0</v>
      </c>
      <c r="AS90" s="79" t="s">
        <v>742</v>
      </c>
      <c r="AT90" s="79" t="s">
        <v>743</v>
      </c>
      <c r="AU90" s="79" t="s">
        <v>744</v>
      </c>
      <c r="AV90" s="79" t="s">
        <v>748</v>
      </c>
      <c r="AW90" s="79" t="s">
        <v>752</v>
      </c>
      <c r="AX90" s="79" t="s">
        <v>755</v>
      </c>
      <c r="AY90" s="79" t="s">
        <v>756</v>
      </c>
      <c r="AZ90" s="82" t="s">
        <v>761</v>
      </c>
      <c r="BA90">
        <v>1</v>
      </c>
      <c r="BB90" s="78" t="str">
        <f>REPLACE(INDEX(GroupVertices[Group],MATCH(Edges24[[#This Row],[Vertex 1]],GroupVertices[Vertex],0)),1,1,"")</f>
        <v>1</v>
      </c>
      <c r="BC90" s="78" t="str">
        <f>REPLACE(INDEX(GroupVertices[Group],MATCH(Edges24[[#This Row],[Vertex 2]],GroupVertices[Vertex],0)),1,1,"")</f>
        <v>1</v>
      </c>
      <c r="BD90" s="48">
        <v>1</v>
      </c>
      <c r="BE90" s="49">
        <v>4.545454545454546</v>
      </c>
      <c r="BF90" s="48">
        <v>1</v>
      </c>
      <c r="BG90" s="49">
        <v>4.545454545454546</v>
      </c>
      <c r="BH90" s="48">
        <v>0</v>
      </c>
      <c r="BI90" s="49">
        <v>0</v>
      </c>
      <c r="BJ90" s="48">
        <v>20</v>
      </c>
      <c r="BK90" s="49">
        <v>90.9090909090909</v>
      </c>
      <c r="BL90" s="48">
        <v>22</v>
      </c>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hyperlinks>
    <hyperlink ref="R5" r:id="rId1" display="https://milkandeggs.com/"/>
    <hyperlink ref="R6" r:id="rId2" display="https://www.instagram.com/p/BsSHhURFmVj/?utm_source=ig_twitter_share&amp;igshid=1aj3zhbtnh87"/>
    <hyperlink ref="R7" r:id="rId3" display="https://www.instagram.com/p/BsW3WOAFUgc/?utm_source=ig_twitter_share&amp;igshid=s4i6tej232c"/>
    <hyperlink ref="R12" r:id="rId4" display="https://www.instagram.com/p/BsYZEtMgM46/"/>
    <hyperlink ref="R14" r:id="rId5" display="https://www.instagram.com/p/BsYriSghcqI/?utm_source=ig_twitter_share&amp;igshid=1k9fa51xd8zeu"/>
    <hyperlink ref="R15" r:id="rId6" display="https://www.instagram.com/p/BsYu92KABaH/?utm_source=ig_twitter_share&amp;igshid=hb2bvc75vzf1"/>
    <hyperlink ref="R16" r:id="rId7" display="https://www.instagram.com/p/BsW1i0RgHBE/?utm_source=ig_twitter_share&amp;igshid=1a04ous9i1o63"/>
    <hyperlink ref="R17" r:id="rId8" display="https://www.instagram.com/p/BsZHBESAlHR/?utm_source=ig_twitter_share&amp;igshid=6ktau19ksfcd"/>
    <hyperlink ref="R25" r:id="rId9" display="https://milkandeggs.com/"/>
    <hyperlink ref="R26" r:id="rId10" display="https://www.instagram.com/p/Bsd3p5HAbZX/?utm_source=ig_twitter_share&amp;igshid=hsb486577eix"/>
    <hyperlink ref="R29" r:id="rId11" display="https://twitter.com/i/web/status/1083553696489697280"/>
    <hyperlink ref="R31" r:id="rId12" display="https://twitter.com/i/web/status/1083710283133173760"/>
    <hyperlink ref="R32" r:id="rId13" display="https://twitter.com/i/web/status/1083789963521490944"/>
    <hyperlink ref="R33" r:id="rId14" display="https://milkandeggs.com/"/>
    <hyperlink ref="R34" r:id="rId15" display="https://milkandeggs.com/"/>
    <hyperlink ref="R40" r:id="rId16" display="https://www.instagram.com/p/Bsqa2O-l5Iz/?utm_source=ig_twitter_share&amp;igshid=xuf0envc5kzf"/>
    <hyperlink ref="R41" r:id="rId17" display="https://www.instagram.com/p/BsqhQ_6B9t7/?utm_source=ig_twitter_share&amp;igshid=1r0quxys6j8dd"/>
    <hyperlink ref="R43" r:id="rId18" display="https://twitter.com/i/web/status/1085655514191556611"/>
    <hyperlink ref="R45" r:id="rId19" display="https://twitter.com/i/web/status/1085773555332235264"/>
    <hyperlink ref="R47" r:id="rId20" display="https://www.instagram.com/p/BsT18oFnG-Q/?utm_source=ig_twitter_share&amp;igshid=1jxxqw0bz5x5m"/>
    <hyperlink ref="R48" r:id="rId21" display="https://twitter.com/i/web/status/1084998549320990722"/>
    <hyperlink ref="R49" r:id="rId22" display="https://twitter.com/i/web/status/1085956095439486977"/>
    <hyperlink ref="R54" r:id="rId23" display="https://twitter.com/i/web/status/1086012834209660928"/>
    <hyperlink ref="R56" r:id="rId24" display="https://twitter.com/i/web/status/1085990451365187585"/>
    <hyperlink ref="R57" r:id="rId25" display="https://twitter.com/i/web/status/1086054338655592448"/>
    <hyperlink ref="R58" r:id="rId26" display="https://milkandeggs.com/collections/vegan"/>
    <hyperlink ref="R59" r:id="rId27" display="https://www.instagram.com/p/BsyStR_g_Ur/?utm_source=ig_twitter_share&amp;igshid=1qpxtyq9e9fn5"/>
    <hyperlink ref="R63" r:id="rId28" display="https://twitter.com/i/web/status/1081425999521140736"/>
    <hyperlink ref="R66" r:id="rId29" display="https://milkandeggs.com/collections/breadbar"/>
    <hyperlink ref="R68" r:id="rId30" display="https://twitter.com/i/web/status/1083816153775030272"/>
    <hyperlink ref="R69" r:id="rId31" display="https://milkandeggs.com/pages/search-results-page?q=harmless+harvest"/>
    <hyperlink ref="R70" r:id="rId32" display="https://instagram.com/milkandeggscom"/>
    <hyperlink ref="R73" r:id="rId33" display="https://twitter.com/i/web/status/1085634733780975628"/>
    <hyperlink ref="R74" r:id="rId34" display="https://twitter.com/i/web/status/1086066111798480898"/>
    <hyperlink ref="R75" r:id="rId35" display="https://twitter.com/i/web/status/1086405181841915904"/>
    <hyperlink ref="R77" r:id="rId36" display="http://milkandeggs.com/?utm_source=social&amp;utm_medium=influencer&amp;utm_campaign=milkandeggscom"/>
    <hyperlink ref="R79" r:id="rId37" display="https://milkandeggs.com/products/organic-cleanse-fruit-and-veggie-12-lb-box"/>
    <hyperlink ref="R84" r:id="rId38" display="https://twitter.com/i/web/status/1084510557514940417"/>
    <hyperlink ref="R85" r:id="rId39" display="https://twitter.com/i/web/status/1084933399880630272"/>
    <hyperlink ref="R86" r:id="rId40" display="https://twitter.com/i/web/status/1085341019216990208"/>
    <hyperlink ref="R89" r:id="rId41" display="https://twitter.com/i/web/status/1086352866498043909"/>
    <hyperlink ref="R90" r:id="rId42" display="https://twitter.com/i/web/status/1086422723121827840"/>
    <hyperlink ref="U8" r:id="rId43" display="https://pbs.twimg.com/media/DwXP8WUXQAAzM-e.jpg"/>
    <hyperlink ref="U9" r:id="rId44" display="https://pbs.twimg.com/media/DvppS1PVsAE8Mge.jpg"/>
    <hyperlink ref="U12" r:id="rId45" display="https://pbs.twimg.com/media/DwaECHtWoAM4hlS.jpg"/>
    <hyperlink ref="U13" r:id="rId46" display="https://pbs.twimg.com/media/DwaRKGUUUAApiBI.jpg"/>
    <hyperlink ref="U22" r:id="rId47" display="https://pbs.twimg.com/media/DwaRKGUUUAApiBI.jpg"/>
    <hyperlink ref="U24" r:id="rId48" display="https://pbs.twimg.com/ext_tw_video_thumb/1083239010430939136/pu/img/O8XrXymD5FyZQ1xr.jpg"/>
    <hyperlink ref="U27" r:id="rId49" display="https://pbs.twimg.com/ext_tw_video_thumb/1083445115723476992/pu/img/aQmC3itdNzxwkN4S.jpg"/>
    <hyperlink ref="U35" r:id="rId50" display="https://pbs.twimg.com/media/DwuneFZXgAAAz7E.jpg"/>
    <hyperlink ref="U36" r:id="rId51" display="https://pbs.twimg.com/tweet_video_thumb/DwvAbRaVsAATvcj.jpg"/>
    <hyperlink ref="U38" r:id="rId52" display="https://pbs.twimg.com/tweet_video_thumb/Dw13KPsVAAEFssK.jpg"/>
    <hyperlink ref="U39" r:id="rId53" display="https://pbs.twimg.com/tweet_video_thumb/Dw13KPsVAAEFssK.jpg"/>
    <hyperlink ref="U50" r:id="rId54" display="https://pbs.twimg.com/media/DwlTaeOV4AAFQNI.jpg"/>
    <hyperlink ref="U51" r:id="rId55" display="https://pbs.twimg.com/ext_tw_video_thumb/1082364854386647040/pu/img/NwB5a0heq6G4FcQe.jpg"/>
    <hyperlink ref="U52" r:id="rId56" display="https://pbs.twimg.com/media/DwZtJiYUcAACY7N.jpg"/>
    <hyperlink ref="U53" r:id="rId57" display="https://pbs.twimg.com/media/DwgZaZcU8AAithJ.jpg"/>
    <hyperlink ref="U62" r:id="rId58" display="https://pbs.twimg.com/tweet_video_thumb/DwVplqzVAAA72Ad.jpg"/>
    <hyperlink ref="U64" r:id="rId59" display="https://pbs.twimg.com/media/Dv8EnWJVsAEUeFU.jpg"/>
    <hyperlink ref="U66" r:id="rId60" display="https://pbs.twimg.com/media/Dwfpw0KXcAE3Q3E.jpg"/>
    <hyperlink ref="U67" r:id="rId61" display="https://pbs.twimg.com/media/DwlOy5SXcAA9H91.jpg"/>
    <hyperlink ref="U69" r:id="rId62" display="https://pbs.twimg.com/media/Dwvh42DWoAAOfUk.jpg"/>
    <hyperlink ref="U70" r:id="rId63" display="https://pbs.twimg.com/media/Dw-jWmdX4AAPQo4.jpg"/>
    <hyperlink ref="U77" r:id="rId64" display="https://pbs.twimg.com/media/Dv8rMExWsAAl2t3.jpg"/>
    <hyperlink ref="U78" r:id="rId65" display="https://pbs.twimg.com/media/DwLseV2WkAEEpJ3.jpg"/>
    <hyperlink ref="U79" r:id="rId66" display="https://pbs.twimg.com/media/DwPjx56WkAASevy.jpg"/>
    <hyperlink ref="U80" r:id="rId67" display="https://pbs.twimg.com/media/DwV_uqvXgAAUTjl.jpg"/>
    <hyperlink ref="U81" r:id="rId68" display="https://pbs.twimg.com/media/Dwbkws7WsAELzAA.jpg"/>
    <hyperlink ref="U82" r:id="rId69" display="https://pbs.twimg.com/media/Dwg8CT-W0AU1sZx.jpg"/>
    <hyperlink ref="U83" r:id="rId70" display="https://pbs.twimg.com/media/DwudZuQX4AAHCjh.jpg"/>
    <hyperlink ref="U87" r:id="rId71" display="https://pbs.twimg.com/media/DxEjv-vWwAAQX9G.jpg"/>
    <hyperlink ref="V3" r:id="rId72" display="http://pbs.twimg.com/profile_images/971280882735689728/bA8pC2TP_normal.jpg"/>
    <hyperlink ref="V4" r:id="rId73" display="http://pbs.twimg.com/profile_images/1080813683750518784/vFUFD-d6_normal.jpg"/>
    <hyperlink ref="V5" r:id="rId74" display="http://pbs.twimg.com/profile_images/644546861492146176/qwhl30AH_normal.jpg"/>
    <hyperlink ref="V6" r:id="rId75" display="http://pbs.twimg.com/profile_images/847425189247827968/IG829F3d_normal.jpg"/>
    <hyperlink ref="V7" r:id="rId76" display="http://pbs.twimg.com/profile_images/847425189247827968/IG829F3d_normal.jpg"/>
    <hyperlink ref="V8" r:id="rId77" display="https://pbs.twimg.com/media/DwXP8WUXQAAzM-e.jpg"/>
    <hyperlink ref="V9" r:id="rId78" display="https://pbs.twimg.com/media/DvppS1PVsAE8Mge.jpg"/>
    <hyperlink ref="V10" r:id="rId79" display="http://pbs.twimg.com/profile_images/378800000716546584/f1a10802a0f38929c2d3c763ef06d64a_normal.jpeg"/>
    <hyperlink ref="V11" r:id="rId80" display="http://pbs.twimg.com/profile_images/1021969269125513218/wnkpYdQi_normal.jpg"/>
    <hyperlink ref="V12" r:id="rId81" display="https://pbs.twimg.com/media/DwaECHtWoAM4hlS.jpg"/>
    <hyperlink ref="V13" r:id="rId82" display="https://pbs.twimg.com/media/DwaRKGUUUAApiBI.jpg"/>
    <hyperlink ref="V14" r:id="rId83" display="http://pbs.twimg.com/profile_images/733776132084879360/nO4g6Pc8_normal.jpg"/>
    <hyperlink ref="V15" r:id="rId84" display="http://pbs.twimg.com/profile_images/683443584457023489/8dLuCpXk_normal.jpg"/>
    <hyperlink ref="V16" r:id="rId85" display="http://pbs.twimg.com/profile_images/1047981023051440128/yy7cSz9K_normal.jpg"/>
    <hyperlink ref="V17" r:id="rId86" display="http://pbs.twimg.com/profile_images/1047981023051440128/yy7cSz9K_normal.jpg"/>
    <hyperlink ref="V18" r:id="rId87" display="http://pbs.twimg.com/profile_images/1056465297580806144/jKnlBPuK_normal.jpg"/>
    <hyperlink ref="V19" r:id="rId88" display="http://pbs.twimg.com/profile_images/1069753081150074880/eATv9xSB_normal.jpg"/>
    <hyperlink ref="V20" r:id="rId89" display="http://pbs.twimg.com/profile_images/1054865024018087937/1xscAd4H_normal.jpg"/>
    <hyperlink ref="V21" r:id="rId90" display="http://pbs.twimg.com/profile_images/1069753081150074880/eATv9xSB_normal.jpg"/>
    <hyperlink ref="V22" r:id="rId91" display="https://pbs.twimg.com/media/DwaRKGUUUAApiBI.jpg"/>
    <hyperlink ref="V23" r:id="rId92" display="http://pbs.twimg.com/profile_images/895425095723823105/rn8Gs_7J_normal.jpg"/>
    <hyperlink ref="V24" r:id="rId93" display="https://pbs.twimg.com/ext_tw_video_thumb/1083239010430939136/pu/img/O8XrXymD5FyZQ1xr.jpg"/>
    <hyperlink ref="V25" r:id="rId94" display="http://abs.twimg.com/sticky/default_profile_images/default_profile_normal.png"/>
    <hyperlink ref="V26" r:id="rId95" display="http://pbs.twimg.com/profile_images/1031588370135142400/LXQlBJuo_normal.jpg"/>
    <hyperlink ref="V27" r:id="rId96" display="https://pbs.twimg.com/ext_tw_video_thumb/1083445115723476992/pu/img/aQmC3itdNzxwkN4S.jpg"/>
    <hyperlink ref="V28" r:id="rId97" display="http://pbs.twimg.com/profile_images/1053739328986324993/6XvbfPf__normal.jpg"/>
    <hyperlink ref="V29" r:id="rId98" display="http://pbs.twimg.com/profile_images/581666093313339392/nhnqiDUD_normal.jpg"/>
    <hyperlink ref="V30" r:id="rId99" display="http://pbs.twimg.com/profile_images/1083576027761106944/KLndJohc_normal.jpg"/>
    <hyperlink ref="V31" r:id="rId100" display="http://pbs.twimg.com/profile_images/589862073066205185/tsxhjNZD_normal.jpg"/>
    <hyperlink ref="V32" r:id="rId101" display="http://abs.twimg.com/sticky/default_profile_images/default_profile_normal.png"/>
    <hyperlink ref="V33" r:id="rId102" display="http://abs.twimg.com/sticky/default_profile_images/default_profile_normal.png"/>
    <hyperlink ref="V34" r:id="rId103" display="http://pbs.twimg.com/profile_images/869902246657613824/DUK1VHjy_normal.jpg"/>
    <hyperlink ref="V35" r:id="rId104" display="https://pbs.twimg.com/media/DwuneFZXgAAAz7E.jpg"/>
    <hyperlink ref="V36" r:id="rId105" display="https://pbs.twimg.com/tweet_video_thumb/DwvAbRaVsAATvcj.jpg"/>
    <hyperlink ref="V37" r:id="rId106" display="http://pbs.twimg.com/profile_images/1064503328585830400/w8-VOl0y_normal.jpg"/>
    <hyperlink ref="V38" r:id="rId107" display="https://pbs.twimg.com/tweet_video_thumb/Dw13KPsVAAEFssK.jpg"/>
    <hyperlink ref="V39" r:id="rId108" display="https://pbs.twimg.com/tweet_video_thumb/Dw13KPsVAAEFssK.jpg"/>
    <hyperlink ref="V40" r:id="rId109" display="http://pbs.twimg.com/profile_images/623776052511244288/EyOSc4dB_normal.jpg"/>
    <hyperlink ref="V41" r:id="rId110" display="http://pbs.twimg.com/profile_images/576338217189785600/Bp1fXLZn_normal.jpeg"/>
    <hyperlink ref="V42" r:id="rId111" display="http://pbs.twimg.com/profile_images/811848188625719296/7gAJSgxe_normal.jpg"/>
    <hyperlink ref="V43" r:id="rId112" display="http://pbs.twimg.com/profile_images/227159912/AAA_Spring_Semi_047_normal.JPG"/>
    <hyperlink ref="V44" r:id="rId113" display="http://pbs.twimg.com/profile_images/1082501359629287424/wxvBLPtH_normal.jpg"/>
    <hyperlink ref="V45" r:id="rId114" display="http://pbs.twimg.com/profile_images/744943952818642944/1iCYDx3J_normal.jpg"/>
    <hyperlink ref="V46" r:id="rId115" display="http://pbs.twimg.com/profile_images/733407419657674752/dpAdWzag_normal.jpg"/>
    <hyperlink ref="V47" r:id="rId116" display="http://pbs.twimg.com/profile_images/576640972559253504/CvqBnuzI_normal.jpeg"/>
    <hyperlink ref="V48" r:id="rId117" display="http://pbs.twimg.com/profile_images/576640972559253504/CvqBnuzI_normal.jpeg"/>
    <hyperlink ref="V49" r:id="rId118" display="http://pbs.twimg.com/profile_images/576640972559253504/CvqBnuzI_normal.jpeg"/>
    <hyperlink ref="V50" r:id="rId119" display="https://pbs.twimg.com/media/DwlTaeOV4AAFQNI.jpg"/>
    <hyperlink ref="V51" r:id="rId120" display="https://pbs.twimg.com/ext_tw_video_thumb/1082364854386647040/pu/img/NwB5a0heq6G4FcQe.jpg"/>
    <hyperlink ref="V52" r:id="rId121" display="https://pbs.twimg.com/media/DwZtJiYUcAACY7N.jpg"/>
    <hyperlink ref="V53" r:id="rId122" display="https://pbs.twimg.com/media/DwgZaZcU8AAithJ.jpg"/>
    <hyperlink ref="V54" r:id="rId123" display="http://pbs.twimg.com/profile_images/3542402281/1c8d04d3763a62561cdfb5872fa4624e_normal.jpeg"/>
    <hyperlink ref="V55" r:id="rId124" display="http://pbs.twimg.com/profile_images/997344761647251456/ec9y8IjQ_normal.jpg"/>
    <hyperlink ref="V56" r:id="rId125" display="http://pbs.twimg.com/profile_images/823775665367306240/oxNdTH4i_normal.jpg"/>
    <hyperlink ref="V57" r:id="rId126" display="http://pbs.twimg.com/profile_images/864234976816107521/walbcCFJ_normal.jpg"/>
    <hyperlink ref="V58" r:id="rId127" display="http://pbs.twimg.com/profile_images/1051546749762863104/ni3valhh_normal.jpg"/>
    <hyperlink ref="V59" r:id="rId128" display="http://pbs.twimg.com/profile_images/1032723792622014469/3tj2UT3n_normal.jpg"/>
    <hyperlink ref="V60" r:id="rId129" display="http://pbs.twimg.com/profile_images/952992300510208000/7jQg_C49_normal.jpg"/>
    <hyperlink ref="V61" r:id="rId130" display="http://pbs.twimg.com/profile_images/668651824111443968/XhX8naB9_normal.jpg"/>
    <hyperlink ref="V62" r:id="rId131" display="https://pbs.twimg.com/tweet_video_thumb/DwVplqzVAAA72Ad.jpg"/>
    <hyperlink ref="V63" r:id="rId132" display="http://pbs.twimg.com/profile_images/668651824111443968/XhX8naB9_normal.jpg"/>
    <hyperlink ref="V64" r:id="rId133" display="https://pbs.twimg.com/media/Dv8EnWJVsAEUeFU.jpg"/>
    <hyperlink ref="V65" r:id="rId134" display="http://pbs.twimg.com/profile_images/915974973100929024/XqVLjZGd_normal.jpg"/>
    <hyperlink ref="V66" r:id="rId135" display="https://pbs.twimg.com/media/Dwfpw0KXcAE3Q3E.jpg"/>
    <hyperlink ref="V67" r:id="rId136" display="https://pbs.twimg.com/media/DwlOy5SXcAA9H91.jpg"/>
    <hyperlink ref="V68" r:id="rId137" display="http://pbs.twimg.com/profile_images/915974973100929024/XqVLjZGd_normal.jpg"/>
    <hyperlink ref="V69" r:id="rId138" display="https://pbs.twimg.com/media/Dwvh42DWoAAOfUk.jpg"/>
    <hyperlink ref="V70" r:id="rId139" display="https://pbs.twimg.com/media/Dw-jWmdX4AAPQo4.jpg"/>
    <hyperlink ref="V71" r:id="rId140" display="http://pbs.twimg.com/profile_images/791712742163877889/MwO0akWe_normal.jpg"/>
    <hyperlink ref="V72" r:id="rId141" display="http://pbs.twimg.com/profile_images/949260765806067712/ySLPh3or_normal.jpg"/>
    <hyperlink ref="V73" r:id="rId142" display="http://pbs.twimg.com/profile_images/112457876/fishfoodlogo_normal.jpg"/>
    <hyperlink ref="V74" r:id="rId143" display="http://pbs.twimg.com/profile_images/112457876/fishfoodlogo_normal.jpg"/>
    <hyperlink ref="V75" r:id="rId144" display="http://pbs.twimg.com/profile_images/112457876/fishfoodlogo_normal.jpg"/>
    <hyperlink ref="V76" r:id="rId145" display="http://pbs.twimg.com/profile_images/949260765806067712/ySLPh3or_normal.jpg"/>
    <hyperlink ref="V77" r:id="rId146" display="https://pbs.twimg.com/media/Dv8rMExWsAAl2t3.jpg"/>
    <hyperlink ref="V78" r:id="rId147" display="https://pbs.twimg.com/media/DwLseV2WkAEEpJ3.jpg"/>
    <hyperlink ref="V79" r:id="rId148" display="https://pbs.twimg.com/media/DwPjx56WkAASevy.jpg"/>
    <hyperlink ref="V80" r:id="rId149" display="https://pbs.twimg.com/media/DwV_uqvXgAAUTjl.jpg"/>
    <hyperlink ref="V81" r:id="rId150" display="https://pbs.twimg.com/media/Dwbkws7WsAELzAA.jpg"/>
    <hyperlink ref="V82" r:id="rId151" display="https://pbs.twimg.com/media/Dwg8CT-W0AU1sZx.jpg"/>
    <hyperlink ref="V83" r:id="rId152" display="https://pbs.twimg.com/media/DwudZuQX4AAHCjh.jpg"/>
    <hyperlink ref="V84" r:id="rId153" display="http://pbs.twimg.com/profile_images/915974973100929024/XqVLjZGd_normal.jpg"/>
    <hyperlink ref="V85" r:id="rId154" display="http://pbs.twimg.com/profile_images/915974973100929024/XqVLjZGd_normal.jpg"/>
    <hyperlink ref="V86" r:id="rId155" display="http://pbs.twimg.com/profile_images/915974973100929024/XqVLjZGd_normal.jpg"/>
    <hyperlink ref="V87" r:id="rId156" display="https://pbs.twimg.com/media/DxEjv-vWwAAQX9G.jpg"/>
    <hyperlink ref="V88" r:id="rId157" display="http://pbs.twimg.com/profile_images/915974973100929024/XqVLjZGd_normal.jpg"/>
    <hyperlink ref="V89" r:id="rId158" display="http://pbs.twimg.com/profile_images/915974973100929024/XqVLjZGd_normal.jpg"/>
    <hyperlink ref="V90" r:id="rId159" display="http://pbs.twimg.com/profile_images/971147183977189376/pS7JkUaw_normal.jpg"/>
    <hyperlink ref="X3" r:id="rId160" display="https://twitter.com/#!/mmataxman/status/1081614322072092672"/>
    <hyperlink ref="X4" r:id="rId161" display="https://twitter.com/#!/tracywh96168104/status/1081972085314998274"/>
    <hyperlink ref="X5" r:id="rId162" display="https://twitter.com/#!/livingwithlyn/status/1082144256075001858"/>
    <hyperlink ref="X6" r:id="rId163" display="https://twitter.com/#!/tintinbeligan/status/1081799965024894976"/>
    <hyperlink ref="X7" r:id="rId164" display="https://twitter.com/#!/tintinbeligan/status/1082468076879298562"/>
    <hyperlink ref="X8" r:id="rId165" display="https://twitter.com/#!/livefirerepublc/status/1082499922245677057"/>
    <hyperlink ref="X9" r:id="rId166" display="https://twitter.com/#!/christinacucina/status/1079290838063009798"/>
    <hyperlink ref="X10" r:id="rId167" display="https://twitter.com/#!/christinacucina/status/1081672751834750976"/>
    <hyperlink ref="X11" r:id="rId168" display="https://twitter.com/#!/miggylovesfood/status/1082554552166039552"/>
    <hyperlink ref="X12" r:id="rId169" display="https://twitter.com/#!/grimydiapers/status/1082697933491978241"/>
    <hyperlink ref="X13" r:id="rId170" display="https://twitter.com/#!/powerlevelpro/status/1082715834173149189"/>
    <hyperlink ref="X14" r:id="rId171" display="https://twitter.com/#!/forkinaussiepie/status/1082723671427313664"/>
    <hyperlink ref="X15" r:id="rId172" display="https://twitter.com/#!/naturalysweetrd/status/1082731144108478465"/>
    <hyperlink ref="X16" r:id="rId173" display="https://twitter.com/#!/ketofyme/status/1082464119251501056"/>
    <hyperlink ref="X17" r:id="rId174" display="https://twitter.com/#!/ketofyme/status/1082784070608789504"/>
    <hyperlink ref="X18" r:id="rId175" display="https://twitter.com/#!/curiousjoi/status/1082713239857684481"/>
    <hyperlink ref="X19" r:id="rId176" display="https://twitter.com/#!/geekyglamorous/status/1082747483975872513"/>
    <hyperlink ref="X20" r:id="rId177" display="https://twitter.com/#!/yumewarlock/status/1083065291733590016"/>
    <hyperlink ref="X21" r:id="rId178" display="https://twitter.com/#!/geekyglamorous/status/1083067383365885952"/>
    <hyperlink ref="X22" r:id="rId179" display="https://twitter.com/#!/geekyglamorous/status/1082712366775623681"/>
    <hyperlink ref="X23" r:id="rId180" display="https://twitter.com/#!/thomasgouard/status/1083144844384616448"/>
    <hyperlink ref="X24" r:id="rId181" display="https://twitter.com/#!/la_foodiegirl/status/1083239029791907840"/>
    <hyperlink ref="X25" r:id="rId182" display="https://twitter.com/#!/hsuerica/status/1083430964095643648"/>
    <hyperlink ref="X26" r:id="rId183" display="https://twitter.com/#!/basiqqbaguette/status/1083454132986499073"/>
    <hyperlink ref="X27" r:id="rId184" display="https://twitter.com/#!/carlasnuggs/status/1083445148665536512"/>
    <hyperlink ref="X28" r:id="rId185" display="https://twitter.com/#!/hdaabsh/status/1083473760726982657"/>
    <hyperlink ref="X29" r:id="rId186" display="https://twitter.com/#!/occomestibles/status/1083553696489697280"/>
    <hyperlink ref="X30" r:id="rId187" display="https://twitter.com/#!/717njvkwuy0pbu3/status/1083575065248071680"/>
    <hyperlink ref="X31" r:id="rId188" display="https://twitter.com/#!/thequestforit/status/1083710283133173760"/>
    <hyperlink ref="X32" r:id="rId189" display="https://twitter.com/#!/drchibilee/status/1083789963521490944"/>
    <hyperlink ref="X33" r:id="rId190" display="https://twitter.com/#!/drchibilee/status/1083791559831674880"/>
    <hyperlink ref="X34" r:id="rId191" display="https://twitter.com/#!/karen4the19/status/1084132251129049088"/>
    <hyperlink ref="X35" r:id="rId192" display="https://twitter.com/#!/danmagro/status/1084144274009194498"/>
    <hyperlink ref="X36" r:id="rId193" display="https://twitter.com/#!/amandalauren/status/1084171720301305856"/>
    <hyperlink ref="X37" r:id="rId194" display="https://twitter.com/#!/hermanbecker7/status/1084634506634637312"/>
    <hyperlink ref="X38" r:id="rId195" display="https://twitter.com/#!/ogroshybaby/status/1084654112338194433"/>
    <hyperlink ref="X39" r:id="rId196" display="https://twitter.com/#!/sjmx_/status/1084654365799936000"/>
    <hyperlink ref="X40" r:id="rId197" display="https://twitter.com/#!/bubbajenkinsmma/status/1085220164323475460"/>
    <hyperlink ref="X41" r:id="rId198" display="https://twitter.com/#!/styleandsociety/status/1085234279930580992"/>
    <hyperlink ref="X42" r:id="rId199" display="https://twitter.com/#!/missmisschelle/status/1085258234934378496"/>
    <hyperlink ref="X43" r:id="rId200" display="https://twitter.com/#!/adineaway/status/1085655514191556611"/>
    <hyperlink ref="X44" r:id="rId201" display="https://twitter.com/#!/researchmrx/status/1085774270989516800"/>
    <hyperlink ref="X45" r:id="rId202" display="https://twitter.com/#!/kristincruz/status/1085773555332235264"/>
    <hyperlink ref="X46" r:id="rId203" display="https://twitter.com/#!/mishinvalya/status/1085802076771364865"/>
    <hyperlink ref="X47" r:id="rId204" display="https://twitter.com/#!/alexperezmma/status/1082042831278166016"/>
    <hyperlink ref="X48" r:id="rId205" display="https://twitter.com/#!/alexperezmma/status/1084998549320990722"/>
    <hyperlink ref="X49" r:id="rId206" display="https://twitter.com/#!/alexperezmma/status/1085956095439486977"/>
    <hyperlink ref="X50" r:id="rId207" display="https://twitter.com/#!/irongirlnadia/status/1083488904466984962"/>
    <hyperlink ref="X51" r:id="rId208" display="https://twitter.com/#!/irongirlnadia/status/1082364908040142848"/>
    <hyperlink ref="X52" r:id="rId209" display="https://twitter.com/#!/irongirlnadia/status/1082672776727543809"/>
    <hyperlink ref="X53" r:id="rId210" display="https://twitter.com/#!/irongirlnadia/status/1083143656847040517"/>
    <hyperlink ref="X54" r:id="rId211" display="https://twitter.com/#!/irongirlnadia/status/1086012834209660928"/>
    <hyperlink ref="X55" r:id="rId212" display="https://twitter.com/#!/hinsonsaburo/status/1086018430560399360"/>
    <hyperlink ref="X56" r:id="rId213" display="https://twitter.com/#!/letmeeatcake/status/1085990451365187585"/>
    <hyperlink ref="X57" r:id="rId214" display="https://twitter.com/#!/zandrya01/status/1086054338655592448"/>
    <hyperlink ref="X58" r:id="rId215" display="https://twitter.com/#!/kimlaiyingling/status/1086055806154399746"/>
    <hyperlink ref="X59" r:id="rId216" display="https://twitter.com/#!/chitoveraufc/status/1086328181613748225"/>
    <hyperlink ref="X60" r:id="rId217" display="https://twitter.com/#!/francisazul90/status/1086329136002457603"/>
    <hyperlink ref="X61" r:id="rId218" display="https://twitter.com/#!/tanayastable/status/1082720458800168960"/>
    <hyperlink ref="X62" r:id="rId219" display="https://twitter.com/#!/milkandeggscom/status/1082387396023308288"/>
    <hyperlink ref="X63" r:id="rId220" display="https://twitter.com/#!/tanayastable/status/1081425999521140736"/>
    <hyperlink ref="X64" r:id="rId221" display="https://twitter.com/#!/lastsamuraiufc/status/1080587513876570113"/>
    <hyperlink ref="X65" r:id="rId222" display="https://twitter.com/#!/milkandeggscom/status/1082387611509899264"/>
    <hyperlink ref="X66" r:id="rId223" display="https://twitter.com/#!/milkandeggscom/status/1083091262549491713"/>
    <hyperlink ref="X67" r:id="rId224" display="https://twitter.com/#!/milkandeggscom/status/1083483823843786752"/>
    <hyperlink ref="X68" r:id="rId225" display="https://twitter.com/#!/milkandeggscom/status/1083816153775030272"/>
    <hyperlink ref="X69" r:id="rId226" display="https://twitter.com/#!/milkandeggscom/status/1084208503785484288"/>
    <hyperlink ref="X70" r:id="rId227" display="https://twitter.com/#!/milkandeggscom/status/1085265646374531072"/>
    <hyperlink ref="X71" r:id="rId228" display="https://twitter.com/#!/hannahcormier_/status/1081762119593283584"/>
    <hyperlink ref="X72" r:id="rId229" display="https://twitter.com/#!/farm_machinery_/status/1081762301294841856"/>
    <hyperlink ref="X73" r:id="rId230" display="https://twitter.com/#!/lilfishfoodie/status/1085634733780975628"/>
    <hyperlink ref="X74" r:id="rId231" display="https://twitter.com/#!/lilfishfoodie/status/1086066111798480898"/>
    <hyperlink ref="X75" r:id="rId232" display="https://twitter.com/#!/lilfishfoodie/status/1086405181841915904"/>
    <hyperlink ref="X76" r:id="rId233" display="https://twitter.com/#!/farm_machinery_/status/1086405394757373952"/>
    <hyperlink ref="X77" r:id="rId234" display="https://twitter.com/#!/milkandeggscom/status/1080629923910508544"/>
    <hyperlink ref="X78" r:id="rId235" display="https://twitter.com/#!/milkandeggscom/status/1081686868264185859"/>
    <hyperlink ref="X79" r:id="rId236" display="https://twitter.com/#!/milkandeggscom/status/1081958783818043394"/>
    <hyperlink ref="X80" r:id="rId237" display="https://twitter.com/#!/milkandeggscom/status/1082411726979637253"/>
    <hyperlink ref="X81" r:id="rId238" display="https://twitter.com/#!/milkandeggscom/status/1082804287942651905"/>
    <hyperlink ref="X82" r:id="rId239" display="https://twitter.com/#!/milkandeggscom/status/1083181722550894592"/>
    <hyperlink ref="X83" r:id="rId240" display="https://twitter.com/#!/milkandeggscom/status/1084133202439127047"/>
    <hyperlink ref="X84" r:id="rId241" display="https://twitter.com/#!/milkandeggscom/status/1084510557514940417"/>
    <hyperlink ref="X85" r:id="rId242" display="https://twitter.com/#!/milkandeggscom/status/1084933399880630272"/>
    <hyperlink ref="X86" r:id="rId243" display="https://twitter.com/#!/milkandeggscom/status/1085341019216990208"/>
    <hyperlink ref="X87" r:id="rId244" display="https://twitter.com/#!/milkandeggscom/status/1085688294309007360"/>
    <hyperlink ref="X88" r:id="rId245" display="https://twitter.com/#!/milkandeggscom/status/1086050710192615424"/>
    <hyperlink ref="X89" r:id="rId246" display="https://twitter.com/#!/milkandeggscom/status/1086352866498043909"/>
    <hyperlink ref="X90" r:id="rId247" display="https://twitter.com/#!/wanderabode/status/1086422723121827840"/>
    <hyperlink ref="AZ14" r:id="rId248" display="https://api.twitter.com/1.1/geo/id/3b77caf94bfc81fe.json"/>
    <hyperlink ref="AZ19" r:id="rId249" display="https://api.twitter.com/1.1/geo/id/3b77caf94bfc81fe.json"/>
    <hyperlink ref="AZ21" r:id="rId250" display="https://api.twitter.com/1.1/geo/id/3b77caf94bfc81fe.json"/>
    <hyperlink ref="AZ22" r:id="rId251" display="https://api.twitter.com/1.1/geo/id/3b77caf94bfc81fe.json"/>
    <hyperlink ref="AZ24" r:id="rId252" display="https://api.twitter.com/1.1/geo/id/0bfb394e0e54d000.json"/>
    <hyperlink ref="AZ41" r:id="rId253" display="https://api.twitter.com/1.1/geo/id/3b77caf94bfc81fe.json"/>
    <hyperlink ref="AZ42" r:id="rId254" display="https://api.twitter.com/1.1/geo/id/2feb76248fd9c581.json"/>
    <hyperlink ref="AZ43" r:id="rId255" display="https://api.twitter.com/1.1/geo/id/3b77caf94bfc81fe.json"/>
    <hyperlink ref="AZ56" r:id="rId256" display="https://api.twitter.com/1.1/geo/id/3b77caf94bfc81fe.json"/>
    <hyperlink ref="AZ90" r:id="rId257" display="https://api.twitter.com/1.1/geo/id/3d533362cdab8107.json"/>
  </hyperlinks>
  <printOptions/>
  <pageMargins left="0.7" right="0.7" top="0.75" bottom="0.75" header="0.3" footer="0.3"/>
  <pageSetup horizontalDpi="600" verticalDpi="600" orientation="portrait" r:id="rId261"/>
  <legacyDrawing r:id="rId259"/>
  <tableParts>
    <tablePart r:id="rId26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2064</v>
      </c>
      <c r="B1" s="13" t="s">
        <v>34</v>
      </c>
    </row>
    <row r="2" spans="1:2" ht="15">
      <c r="A2" s="114" t="s">
        <v>259</v>
      </c>
      <c r="B2" s="78">
        <v>6086.666667</v>
      </c>
    </row>
    <row r="3" spans="1:2" ht="15">
      <c r="A3" s="114" t="s">
        <v>251</v>
      </c>
      <c r="B3" s="78">
        <v>620</v>
      </c>
    </row>
    <row r="4" spans="1:2" ht="15">
      <c r="A4" s="114" t="s">
        <v>223</v>
      </c>
      <c r="B4" s="78">
        <v>314</v>
      </c>
    </row>
    <row r="5" spans="1:2" ht="15">
      <c r="A5" s="114" t="s">
        <v>250</v>
      </c>
      <c r="B5" s="78">
        <v>158.666667</v>
      </c>
    </row>
    <row r="6" spans="1:2" ht="15">
      <c r="A6" s="114" t="s">
        <v>252</v>
      </c>
      <c r="B6" s="78">
        <v>158</v>
      </c>
    </row>
    <row r="7" spans="1:2" ht="15">
      <c r="A7" s="114" t="s">
        <v>217</v>
      </c>
      <c r="B7" s="78">
        <v>158</v>
      </c>
    </row>
    <row r="8" spans="1:2" ht="15">
      <c r="A8" s="114" t="s">
        <v>216</v>
      </c>
      <c r="B8" s="78">
        <v>158</v>
      </c>
    </row>
    <row r="9" spans="1:2" ht="15">
      <c r="A9" s="114" t="s">
        <v>245</v>
      </c>
      <c r="B9" s="78">
        <v>158</v>
      </c>
    </row>
    <row r="10" spans="1:2" ht="15">
      <c r="A10" s="114" t="s">
        <v>213</v>
      </c>
      <c r="B10" s="78">
        <v>158</v>
      </c>
    </row>
    <row r="11" spans="1:2" ht="15">
      <c r="A11" s="114" t="s">
        <v>242</v>
      </c>
      <c r="B11" s="78">
        <v>155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2066</v>
      </c>
      <c r="B25" t="s">
        <v>2065</v>
      </c>
    </row>
    <row r="26" spans="1:2" ht="15">
      <c r="A26" s="125" t="s">
        <v>2068</v>
      </c>
      <c r="B26" s="3"/>
    </row>
    <row r="27" spans="1:2" ht="15">
      <c r="A27" s="126" t="s">
        <v>2069</v>
      </c>
      <c r="B27" s="3"/>
    </row>
    <row r="28" spans="1:2" ht="15">
      <c r="A28" s="127" t="s">
        <v>2070</v>
      </c>
      <c r="B28" s="3"/>
    </row>
    <row r="29" spans="1:2" ht="15">
      <c r="A29" s="128" t="s">
        <v>2071</v>
      </c>
      <c r="B29" s="3">
        <v>1</v>
      </c>
    </row>
    <row r="30" spans="1:2" ht="15">
      <c r="A30" s="125" t="s">
        <v>1579</v>
      </c>
      <c r="B30" s="3"/>
    </row>
    <row r="31" spans="1:2" ht="15">
      <c r="A31" s="126" t="s">
        <v>2072</v>
      </c>
      <c r="B31" s="3"/>
    </row>
    <row r="32" spans="1:2" ht="15">
      <c r="A32" s="127" t="s">
        <v>2073</v>
      </c>
      <c r="B32" s="3"/>
    </row>
    <row r="33" spans="1:2" ht="15">
      <c r="A33" s="128" t="s">
        <v>2074</v>
      </c>
      <c r="B33" s="3">
        <v>1</v>
      </c>
    </row>
    <row r="34" spans="1:2" ht="15">
      <c r="A34" s="127" t="s">
        <v>2075</v>
      </c>
      <c r="B34" s="3"/>
    </row>
    <row r="35" spans="1:2" ht="15">
      <c r="A35" s="128" t="s">
        <v>2076</v>
      </c>
      <c r="B35" s="3">
        <v>1</v>
      </c>
    </row>
    <row r="36" spans="1:2" ht="15">
      <c r="A36" s="127" t="s">
        <v>2077</v>
      </c>
      <c r="B36" s="3"/>
    </row>
    <row r="37" spans="1:2" ht="15">
      <c r="A37" s="128" t="s">
        <v>2078</v>
      </c>
      <c r="B37" s="3">
        <v>1</v>
      </c>
    </row>
    <row r="38" spans="1:2" ht="15">
      <c r="A38" s="128" t="s">
        <v>2079</v>
      </c>
      <c r="B38" s="3">
        <v>1</v>
      </c>
    </row>
    <row r="39" spans="1:2" ht="15">
      <c r="A39" s="128" t="s">
        <v>2074</v>
      </c>
      <c r="B39" s="3">
        <v>1</v>
      </c>
    </row>
    <row r="40" spans="1:2" ht="15">
      <c r="A40" s="128" t="s">
        <v>2080</v>
      </c>
      <c r="B40" s="3">
        <v>1</v>
      </c>
    </row>
    <row r="41" spans="1:2" ht="15">
      <c r="A41" s="127" t="s">
        <v>2081</v>
      </c>
      <c r="B41" s="3"/>
    </row>
    <row r="42" spans="1:2" ht="15">
      <c r="A42" s="128" t="s">
        <v>2082</v>
      </c>
      <c r="B42" s="3">
        <v>1</v>
      </c>
    </row>
    <row r="43" spans="1:2" ht="15">
      <c r="A43" s="128" t="s">
        <v>2083</v>
      </c>
      <c r="B43" s="3">
        <v>1</v>
      </c>
    </row>
    <row r="44" spans="1:2" ht="15">
      <c r="A44" s="128" t="s">
        <v>2084</v>
      </c>
      <c r="B44" s="3">
        <v>1</v>
      </c>
    </row>
    <row r="45" spans="1:2" ht="15">
      <c r="A45" s="128" t="s">
        <v>2085</v>
      </c>
      <c r="B45" s="3">
        <v>2</v>
      </c>
    </row>
    <row r="46" spans="1:2" ht="15">
      <c r="A46" s="128" t="s">
        <v>2074</v>
      </c>
      <c r="B46" s="3">
        <v>1</v>
      </c>
    </row>
    <row r="47" spans="1:2" ht="15">
      <c r="A47" s="127" t="s">
        <v>2086</v>
      </c>
      <c r="B47" s="3"/>
    </row>
    <row r="48" spans="1:2" ht="15">
      <c r="A48" s="128" t="s">
        <v>2078</v>
      </c>
      <c r="B48" s="3">
        <v>1</v>
      </c>
    </row>
    <row r="49" spans="1:2" ht="15">
      <c r="A49" s="128" t="s">
        <v>2087</v>
      </c>
      <c r="B49" s="3">
        <v>1</v>
      </c>
    </row>
    <row r="50" spans="1:2" ht="15">
      <c r="A50" s="128" t="s">
        <v>2088</v>
      </c>
      <c r="B50" s="3">
        <v>2</v>
      </c>
    </row>
    <row r="51" spans="1:2" ht="15">
      <c r="A51" s="128" t="s">
        <v>2080</v>
      </c>
      <c r="B51" s="3">
        <v>1</v>
      </c>
    </row>
    <row r="52" spans="1:2" ht="15">
      <c r="A52" s="127" t="s">
        <v>2089</v>
      </c>
      <c r="B52" s="3"/>
    </row>
    <row r="53" spans="1:2" ht="15">
      <c r="A53" s="128" t="s">
        <v>2090</v>
      </c>
      <c r="B53" s="3">
        <v>2</v>
      </c>
    </row>
    <row r="54" spans="1:2" ht="15">
      <c r="A54" s="128" t="s">
        <v>2083</v>
      </c>
      <c r="B54" s="3">
        <v>1</v>
      </c>
    </row>
    <row r="55" spans="1:2" ht="15">
      <c r="A55" s="128" t="s">
        <v>2071</v>
      </c>
      <c r="B55" s="3">
        <v>1</v>
      </c>
    </row>
    <row r="56" spans="1:2" ht="15">
      <c r="A56" s="128" t="s">
        <v>2091</v>
      </c>
      <c r="B56" s="3">
        <v>1</v>
      </c>
    </row>
    <row r="57" spans="1:2" ht="15">
      <c r="A57" s="128" t="s">
        <v>2085</v>
      </c>
      <c r="B57" s="3">
        <v>1</v>
      </c>
    </row>
    <row r="58" spans="1:2" ht="15">
      <c r="A58" s="128" t="s">
        <v>2079</v>
      </c>
      <c r="B58" s="3">
        <v>2</v>
      </c>
    </row>
    <row r="59" spans="1:2" ht="15">
      <c r="A59" s="128" t="s">
        <v>2087</v>
      </c>
      <c r="B59" s="3">
        <v>3</v>
      </c>
    </row>
    <row r="60" spans="1:2" ht="15">
      <c r="A60" s="128" t="s">
        <v>2092</v>
      </c>
      <c r="B60" s="3">
        <v>1</v>
      </c>
    </row>
    <row r="61" spans="1:2" ht="15">
      <c r="A61" s="128" t="s">
        <v>2088</v>
      </c>
      <c r="B61" s="3">
        <v>1</v>
      </c>
    </row>
    <row r="62" spans="1:2" ht="15">
      <c r="A62" s="128" t="s">
        <v>2080</v>
      </c>
      <c r="B62" s="3">
        <v>1</v>
      </c>
    </row>
    <row r="63" spans="1:2" ht="15">
      <c r="A63" s="127" t="s">
        <v>2093</v>
      </c>
      <c r="B63" s="3"/>
    </row>
    <row r="64" spans="1:2" ht="15">
      <c r="A64" s="128" t="s">
        <v>2076</v>
      </c>
      <c r="B64" s="3">
        <v>1</v>
      </c>
    </row>
    <row r="65" spans="1:2" ht="15">
      <c r="A65" s="128" t="s">
        <v>2079</v>
      </c>
      <c r="B65" s="3">
        <v>2</v>
      </c>
    </row>
    <row r="66" spans="1:2" ht="15">
      <c r="A66" s="128" t="s">
        <v>2092</v>
      </c>
      <c r="B66" s="3">
        <v>1</v>
      </c>
    </row>
    <row r="67" spans="1:2" ht="15">
      <c r="A67" s="128" t="s">
        <v>2080</v>
      </c>
      <c r="B67" s="3">
        <v>2</v>
      </c>
    </row>
    <row r="68" spans="1:2" ht="15">
      <c r="A68" s="127" t="s">
        <v>2094</v>
      </c>
      <c r="B68" s="3"/>
    </row>
    <row r="69" spans="1:2" ht="15">
      <c r="A69" s="128" t="s">
        <v>2090</v>
      </c>
      <c r="B69" s="3">
        <v>1</v>
      </c>
    </row>
    <row r="70" spans="1:2" ht="15">
      <c r="A70" s="128" t="s">
        <v>2078</v>
      </c>
      <c r="B70" s="3">
        <v>1</v>
      </c>
    </row>
    <row r="71" spans="1:2" ht="15">
      <c r="A71" s="128" t="s">
        <v>2079</v>
      </c>
      <c r="B71" s="3">
        <v>1</v>
      </c>
    </row>
    <row r="72" spans="1:2" ht="15">
      <c r="A72" s="128" t="s">
        <v>2087</v>
      </c>
      <c r="B72" s="3">
        <v>1</v>
      </c>
    </row>
    <row r="73" spans="1:2" ht="15">
      <c r="A73" s="128" t="s">
        <v>2092</v>
      </c>
      <c r="B73" s="3">
        <v>1</v>
      </c>
    </row>
    <row r="74" spans="1:2" ht="15">
      <c r="A74" s="128" t="s">
        <v>2088</v>
      </c>
      <c r="B74" s="3">
        <v>1</v>
      </c>
    </row>
    <row r="75" spans="1:2" ht="15">
      <c r="A75" s="128" t="s">
        <v>2074</v>
      </c>
      <c r="B75" s="3">
        <v>2</v>
      </c>
    </row>
    <row r="76" spans="1:2" ht="15">
      <c r="A76" s="127" t="s">
        <v>2095</v>
      </c>
      <c r="B76" s="3"/>
    </row>
    <row r="77" spans="1:2" ht="15">
      <c r="A77" s="128" t="s">
        <v>2090</v>
      </c>
      <c r="B77" s="3">
        <v>1</v>
      </c>
    </row>
    <row r="78" spans="1:2" ht="15">
      <c r="A78" s="128" t="s">
        <v>2083</v>
      </c>
      <c r="B78" s="3">
        <v>1</v>
      </c>
    </row>
    <row r="79" spans="1:2" ht="15">
      <c r="A79" s="128" t="s">
        <v>2096</v>
      </c>
      <c r="B79" s="3">
        <v>1</v>
      </c>
    </row>
    <row r="80" spans="1:2" ht="15">
      <c r="A80" s="128" t="s">
        <v>2079</v>
      </c>
      <c r="B80" s="3">
        <v>2</v>
      </c>
    </row>
    <row r="81" spans="1:2" ht="15">
      <c r="A81" s="128" t="s">
        <v>2092</v>
      </c>
      <c r="B81" s="3">
        <v>1</v>
      </c>
    </row>
    <row r="82" spans="1:2" ht="15">
      <c r="A82" s="127" t="s">
        <v>2097</v>
      </c>
      <c r="B82" s="3"/>
    </row>
    <row r="83" spans="1:2" ht="15">
      <c r="A83" s="128" t="s">
        <v>2091</v>
      </c>
      <c r="B83" s="3">
        <v>1</v>
      </c>
    </row>
    <row r="84" spans="1:2" ht="15">
      <c r="A84" s="128" t="s">
        <v>2085</v>
      </c>
      <c r="B84" s="3">
        <v>2</v>
      </c>
    </row>
    <row r="85" spans="1:2" ht="15">
      <c r="A85" s="128" t="s">
        <v>2087</v>
      </c>
      <c r="B85" s="3">
        <v>1</v>
      </c>
    </row>
    <row r="86" spans="1:2" ht="15">
      <c r="A86" s="128" t="s">
        <v>2074</v>
      </c>
      <c r="B86" s="3">
        <v>1</v>
      </c>
    </row>
    <row r="87" spans="1:2" ht="15">
      <c r="A87" s="127" t="s">
        <v>2098</v>
      </c>
      <c r="B87" s="3"/>
    </row>
    <row r="88" spans="1:2" ht="15">
      <c r="A88" s="128" t="s">
        <v>2079</v>
      </c>
      <c r="B88" s="3">
        <v>1</v>
      </c>
    </row>
    <row r="89" spans="1:2" ht="15">
      <c r="A89" s="127" t="s">
        <v>2099</v>
      </c>
      <c r="B89" s="3"/>
    </row>
    <row r="90" spans="1:2" ht="15">
      <c r="A90" s="128" t="s">
        <v>2090</v>
      </c>
      <c r="B90" s="3">
        <v>1</v>
      </c>
    </row>
    <row r="91" spans="1:2" ht="15">
      <c r="A91" s="128" t="s">
        <v>2082</v>
      </c>
      <c r="B91" s="3">
        <v>2</v>
      </c>
    </row>
    <row r="92" spans="1:2" ht="15">
      <c r="A92" s="128" t="s">
        <v>2074</v>
      </c>
      <c r="B92" s="3">
        <v>1</v>
      </c>
    </row>
    <row r="93" spans="1:2" ht="15">
      <c r="A93" s="127" t="s">
        <v>2100</v>
      </c>
      <c r="B93" s="3"/>
    </row>
    <row r="94" spans="1:2" ht="15">
      <c r="A94" s="128" t="s">
        <v>2090</v>
      </c>
      <c r="B94" s="3">
        <v>1</v>
      </c>
    </row>
    <row r="95" spans="1:2" ht="15">
      <c r="A95" s="128" t="s">
        <v>2085</v>
      </c>
      <c r="B95" s="3">
        <v>2</v>
      </c>
    </row>
    <row r="96" spans="1:2" ht="15">
      <c r="A96" s="128" t="s">
        <v>2087</v>
      </c>
      <c r="B96" s="3">
        <v>1</v>
      </c>
    </row>
    <row r="97" spans="1:2" ht="15">
      <c r="A97" s="128" t="s">
        <v>2092</v>
      </c>
      <c r="B97" s="3">
        <v>1</v>
      </c>
    </row>
    <row r="98" spans="1:2" ht="15">
      <c r="A98" s="127" t="s">
        <v>2101</v>
      </c>
      <c r="B98" s="3"/>
    </row>
    <row r="99" spans="1:2" ht="15">
      <c r="A99" s="128" t="s">
        <v>2076</v>
      </c>
      <c r="B99" s="3">
        <v>1</v>
      </c>
    </row>
    <row r="100" spans="1:2" ht="15">
      <c r="A100" s="128" t="s">
        <v>2092</v>
      </c>
      <c r="B100" s="3">
        <v>1</v>
      </c>
    </row>
    <row r="101" spans="1:2" ht="15">
      <c r="A101" s="128" t="s">
        <v>2088</v>
      </c>
      <c r="B101" s="3">
        <v>1</v>
      </c>
    </row>
    <row r="102" spans="1:2" ht="15">
      <c r="A102" s="127" t="s">
        <v>2102</v>
      </c>
      <c r="B102" s="3"/>
    </row>
    <row r="103" spans="1:2" ht="15">
      <c r="A103" s="128" t="s">
        <v>2103</v>
      </c>
      <c r="B103" s="3">
        <v>1</v>
      </c>
    </row>
    <row r="104" spans="1:2" ht="15">
      <c r="A104" s="128" t="s">
        <v>2078</v>
      </c>
      <c r="B104" s="3">
        <v>2</v>
      </c>
    </row>
    <row r="105" spans="1:2" ht="15">
      <c r="A105" s="128" t="s">
        <v>2104</v>
      </c>
      <c r="B105" s="3">
        <v>1</v>
      </c>
    </row>
    <row r="106" spans="1:2" ht="15">
      <c r="A106" s="128" t="s">
        <v>2085</v>
      </c>
      <c r="B106" s="3">
        <v>1</v>
      </c>
    </row>
    <row r="107" spans="1:2" ht="15">
      <c r="A107" s="128" t="s">
        <v>2092</v>
      </c>
      <c r="B107" s="3">
        <v>1</v>
      </c>
    </row>
    <row r="108" spans="1:2" ht="15">
      <c r="A108" s="128" t="s">
        <v>2088</v>
      </c>
      <c r="B108" s="3">
        <v>2</v>
      </c>
    </row>
    <row r="109" spans="1:2" ht="15">
      <c r="A109" s="127" t="s">
        <v>2105</v>
      </c>
      <c r="B109" s="3"/>
    </row>
    <row r="110" spans="1:2" ht="15">
      <c r="A110" s="128" t="s">
        <v>2103</v>
      </c>
      <c r="B110" s="3">
        <v>3</v>
      </c>
    </row>
    <row r="111" spans="1:2" ht="15">
      <c r="A111" s="128" t="s">
        <v>2076</v>
      </c>
      <c r="B111" s="3">
        <v>1</v>
      </c>
    </row>
    <row r="112" spans="1:2" ht="15">
      <c r="A112" s="128" t="s">
        <v>2079</v>
      </c>
      <c r="B112" s="3">
        <v>2</v>
      </c>
    </row>
    <row r="113" spans="1:2" ht="15">
      <c r="A113" s="128" t="s">
        <v>2092</v>
      </c>
      <c r="B113" s="3">
        <v>1</v>
      </c>
    </row>
    <row r="114" spans="1:2" ht="15">
      <c r="A114" s="128" t="s">
        <v>2080</v>
      </c>
      <c r="B114" s="3">
        <v>2</v>
      </c>
    </row>
    <row r="115" spans="1:2" ht="15">
      <c r="A115" s="127" t="s">
        <v>2106</v>
      </c>
      <c r="B115" s="3"/>
    </row>
    <row r="116" spans="1:2" ht="15">
      <c r="A116" s="128" t="s">
        <v>2103</v>
      </c>
      <c r="B116" s="3">
        <v>1</v>
      </c>
    </row>
    <row r="117" spans="1:2" ht="15">
      <c r="A117" s="125" t="s">
        <v>2067</v>
      </c>
      <c r="B117"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763</v>
      </c>
      <c r="AE2" s="13" t="s">
        <v>764</v>
      </c>
      <c r="AF2" s="13" t="s">
        <v>765</v>
      </c>
      <c r="AG2" s="13" t="s">
        <v>766</v>
      </c>
      <c r="AH2" s="13" t="s">
        <v>767</v>
      </c>
      <c r="AI2" s="13" t="s">
        <v>768</v>
      </c>
      <c r="AJ2" s="13" t="s">
        <v>769</v>
      </c>
      <c r="AK2" s="13" t="s">
        <v>770</v>
      </c>
      <c r="AL2" s="13" t="s">
        <v>771</v>
      </c>
      <c r="AM2" s="13" t="s">
        <v>772</v>
      </c>
      <c r="AN2" s="13" t="s">
        <v>773</v>
      </c>
      <c r="AO2" s="13" t="s">
        <v>774</v>
      </c>
      <c r="AP2" s="13" t="s">
        <v>775</v>
      </c>
      <c r="AQ2" s="13" t="s">
        <v>776</v>
      </c>
      <c r="AR2" s="13" t="s">
        <v>777</v>
      </c>
      <c r="AS2" s="13" t="s">
        <v>192</v>
      </c>
      <c r="AT2" s="13" t="s">
        <v>778</v>
      </c>
      <c r="AU2" s="13" t="s">
        <v>779</v>
      </c>
      <c r="AV2" s="13" t="s">
        <v>780</v>
      </c>
      <c r="AW2" s="13" t="s">
        <v>781</v>
      </c>
      <c r="AX2" s="13" t="s">
        <v>782</v>
      </c>
      <c r="AY2" s="13" t="s">
        <v>783</v>
      </c>
      <c r="AZ2" s="13" t="s">
        <v>1445</v>
      </c>
      <c r="BA2" s="119" t="s">
        <v>1762</v>
      </c>
      <c r="BB2" s="119" t="s">
        <v>1768</v>
      </c>
      <c r="BC2" s="119" t="s">
        <v>1769</v>
      </c>
      <c r="BD2" s="119" t="s">
        <v>1770</v>
      </c>
      <c r="BE2" s="119" t="s">
        <v>1773</v>
      </c>
      <c r="BF2" s="119" t="s">
        <v>1777</v>
      </c>
      <c r="BG2" s="119" t="s">
        <v>1780</v>
      </c>
      <c r="BH2" s="119" t="s">
        <v>1828</v>
      </c>
      <c r="BI2" s="119" t="s">
        <v>1837</v>
      </c>
      <c r="BJ2" s="119" t="s">
        <v>1883</v>
      </c>
      <c r="BK2" s="119" t="s">
        <v>2052</v>
      </c>
      <c r="BL2" s="119" t="s">
        <v>2053</v>
      </c>
      <c r="BM2" s="119" t="s">
        <v>2054</v>
      </c>
      <c r="BN2" s="119" t="s">
        <v>2055</v>
      </c>
      <c r="BO2" s="119" t="s">
        <v>2056</v>
      </c>
      <c r="BP2" s="119" t="s">
        <v>2057</v>
      </c>
      <c r="BQ2" s="119" t="s">
        <v>2058</v>
      </c>
      <c r="BR2" s="119" t="s">
        <v>2059</v>
      </c>
      <c r="BS2" s="119" t="s">
        <v>2061</v>
      </c>
      <c r="BT2" s="3"/>
      <c r="BU2" s="3"/>
    </row>
    <row r="3" spans="1:73" ht="15" customHeight="1">
      <c r="A3" s="64" t="s">
        <v>212</v>
      </c>
      <c r="B3" s="65"/>
      <c r="C3" s="65" t="s">
        <v>64</v>
      </c>
      <c r="D3" s="66">
        <v>163.2482368677043</v>
      </c>
      <c r="E3" s="68"/>
      <c r="F3" s="100" t="s">
        <v>493</v>
      </c>
      <c r="G3" s="65"/>
      <c r="H3" s="69" t="s">
        <v>212</v>
      </c>
      <c r="I3" s="70"/>
      <c r="J3" s="70"/>
      <c r="K3" s="69" t="s">
        <v>1292</v>
      </c>
      <c r="L3" s="73">
        <v>11.950712485599633</v>
      </c>
      <c r="M3" s="74">
        <v>5575.9462890625</v>
      </c>
      <c r="N3" s="74">
        <v>4595.4755859375</v>
      </c>
      <c r="O3" s="75"/>
      <c r="P3" s="76"/>
      <c r="Q3" s="76"/>
      <c r="R3" s="48"/>
      <c r="S3" s="48">
        <v>0</v>
      </c>
      <c r="T3" s="48">
        <v>6</v>
      </c>
      <c r="U3" s="49">
        <v>6.666667</v>
      </c>
      <c r="V3" s="49">
        <v>0.00431</v>
      </c>
      <c r="W3" s="49">
        <v>0.013031</v>
      </c>
      <c r="X3" s="49">
        <v>1.62482</v>
      </c>
      <c r="Y3" s="49">
        <v>0.16666666666666666</v>
      </c>
      <c r="Z3" s="49">
        <v>0</v>
      </c>
      <c r="AA3" s="71">
        <v>3</v>
      </c>
      <c r="AB3" s="71"/>
      <c r="AC3" s="72"/>
      <c r="AD3" s="78" t="s">
        <v>784</v>
      </c>
      <c r="AE3" s="78">
        <v>684</v>
      </c>
      <c r="AF3" s="78">
        <v>98</v>
      </c>
      <c r="AG3" s="78">
        <v>679</v>
      </c>
      <c r="AH3" s="78">
        <v>1055</v>
      </c>
      <c r="AI3" s="78"/>
      <c r="AJ3" s="78" t="s">
        <v>870</v>
      </c>
      <c r="AK3" s="78" t="s">
        <v>950</v>
      </c>
      <c r="AL3" s="83" t="s">
        <v>996</v>
      </c>
      <c r="AM3" s="78"/>
      <c r="AN3" s="80">
        <v>41468.17537037037</v>
      </c>
      <c r="AO3" s="83" t="s">
        <v>1065</v>
      </c>
      <c r="AP3" s="78" t="b">
        <v>1</v>
      </c>
      <c r="AQ3" s="78" t="b">
        <v>0</v>
      </c>
      <c r="AR3" s="78" t="b">
        <v>1</v>
      </c>
      <c r="AS3" s="78" t="s">
        <v>724</v>
      </c>
      <c r="AT3" s="78">
        <v>0</v>
      </c>
      <c r="AU3" s="83" t="s">
        <v>1142</v>
      </c>
      <c r="AV3" s="78" t="b">
        <v>0</v>
      </c>
      <c r="AW3" s="78" t="s">
        <v>1204</v>
      </c>
      <c r="AX3" s="83" t="s">
        <v>1205</v>
      </c>
      <c r="AY3" s="78" t="s">
        <v>66</v>
      </c>
      <c r="AZ3" s="78" t="str">
        <f>REPLACE(INDEX(GroupVertices[Group],MATCH(Vertices[[#This Row],[Vertex]],GroupVertices[Vertex],0)),1,1,"")</f>
        <v>2</v>
      </c>
      <c r="BA3" s="48"/>
      <c r="BB3" s="48"/>
      <c r="BC3" s="48"/>
      <c r="BD3" s="48"/>
      <c r="BE3" s="48"/>
      <c r="BF3" s="48"/>
      <c r="BG3" s="120" t="s">
        <v>1781</v>
      </c>
      <c r="BH3" s="120" t="s">
        <v>1781</v>
      </c>
      <c r="BI3" s="120" t="s">
        <v>1838</v>
      </c>
      <c r="BJ3" s="120" t="s">
        <v>1838</v>
      </c>
      <c r="BK3" s="120">
        <v>0</v>
      </c>
      <c r="BL3" s="123">
        <v>0</v>
      </c>
      <c r="BM3" s="120">
        <v>0</v>
      </c>
      <c r="BN3" s="123">
        <v>0</v>
      </c>
      <c r="BO3" s="120">
        <v>0</v>
      </c>
      <c r="BP3" s="123">
        <v>0</v>
      </c>
      <c r="BQ3" s="120">
        <v>14</v>
      </c>
      <c r="BR3" s="123">
        <v>100</v>
      </c>
      <c r="BS3" s="120">
        <v>14</v>
      </c>
      <c r="BT3" s="3"/>
      <c r="BU3" s="3"/>
    </row>
    <row r="4" spans="1:76" ht="15">
      <c r="A4" s="64" t="s">
        <v>265</v>
      </c>
      <c r="B4" s="65"/>
      <c r="C4" s="65" t="s">
        <v>64</v>
      </c>
      <c r="D4" s="66">
        <v>164.31815418287937</v>
      </c>
      <c r="E4" s="68"/>
      <c r="F4" s="100" t="s">
        <v>1161</v>
      </c>
      <c r="G4" s="65"/>
      <c r="H4" s="69" t="s">
        <v>265</v>
      </c>
      <c r="I4" s="70"/>
      <c r="J4" s="70"/>
      <c r="K4" s="69" t="s">
        <v>1293</v>
      </c>
      <c r="L4" s="73">
        <v>36.04227765426931</v>
      </c>
      <c r="M4" s="74">
        <v>6015.083984375</v>
      </c>
      <c r="N4" s="74">
        <v>5675.94482421875</v>
      </c>
      <c r="O4" s="75"/>
      <c r="P4" s="76"/>
      <c r="Q4" s="76"/>
      <c r="R4" s="86"/>
      <c r="S4" s="48">
        <v>3</v>
      </c>
      <c r="T4" s="48">
        <v>0</v>
      </c>
      <c r="U4" s="49">
        <v>21.333333</v>
      </c>
      <c r="V4" s="49">
        <v>0.005814</v>
      </c>
      <c r="W4" s="49">
        <v>0.016576</v>
      </c>
      <c r="X4" s="49">
        <v>0.882445</v>
      </c>
      <c r="Y4" s="49">
        <v>0.5</v>
      </c>
      <c r="Z4" s="49">
        <v>0</v>
      </c>
      <c r="AA4" s="71">
        <v>4</v>
      </c>
      <c r="AB4" s="71"/>
      <c r="AC4" s="72"/>
      <c r="AD4" s="78" t="s">
        <v>785</v>
      </c>
      <c r="AE4" s="78">
        <v>75</v>
      </c>
      <c r="AF4" s="78">
        <v>182</v>
      </c>
      <c r="AG4" s="78">
        <v>156</v>
      </c>
      <c r="AH4" s="78">
        <v>1</v>
      </c>
      <c r="AI4" s="78"/>
      <c r="AJ4" s="78" t="s">
        <v>871</v>
      </c>
      <c r="AK4" s="78"/>
      <c r="AL4" s="83" t="s">
        <v>997</v>
      </c>
      <c r="AM4" s="78"/>
      <c r="AN4" s="80">
        <v>41981.16873842593</v>
      </c>
      <c r="AO4" s="83" t="s">
        <v>1066</v>
      </c>
      <c r="AP4" s="78" t="b">
        <v>1</v>
      </c>
      <c r="AQ4" s="78" t="b">
        <v>0</v>
      </c>
      <c r="AR4" s="78" t="b">
        <v>0</v>
      </c>
      <c r="AS4" s="78" t="s">
        <v>724</v>
      </c>
      <c r="AT4" s="78">
        <v>0</v>
      </c>
      <c r="AU4" s="83" t="s">
        <v>1142</v>
      </c>
      <c r="AV4" s="78" t="b">
        <v>0</v>
      </c>
      <c r="AW4" s="78" t="s">
        <v>1204</v>
      </c>
      <c r="AX4" s="83" t="s">
        <v>1206</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266</v>
      </c>
      <c r="B5" s="65"/>
      <c r="C5" s="65" t="s">
        <v>64</v>
      </c>
      <c r="D5" s="66">
        <v>207.94275899805447</v>
      </c>
      <c r="E5" s="68"/>
      <c r="F5" s="100" t="s">
        <v>1162</v>
      </c>
      <c r="G5" s="65"/>
      <c r="H5" s="69" t="s">
        <v>266</v>
      </c>
      <c r="I5" s="70"/>
      <c r="J5" s="70"/>
      <c r="K5" s="69" t="s">
        <v>1294</v>
      </c>
      <c r="L5" s="73">
        <v>44.80284829979174</v>
      </c>
      <c r="M5" s="74">
        <v>5154.78564453125</v>
      </c>
      <c r="N5" s="74">
        <v>6179.38818359375</v>
      </c>
      <c r="O5" s="75"/>
      <c r="P5" s="76"/>
      <c r="Q5" s="76"/>
      <c r="R5" s="86"/>
      <c r="S5" s="48">
        <v>4</v>
      </c>
      <c r="T5" s="48">
        <v>0</v>
      </c>
      <c r="U5" s="49">
        <v>26.666667</v>
      </c>
      <c r="V5" s="49">
        <v>0.005882</v>
      </c>
      <c r="W5" s="49">
        <v>0.018449</v>
      </c>
      <c r="X5" s="49">
        <v>1.142639</v>
      </c>
      <c r="Y5" s="49">
        <v>0.3333333333333333</v>
      </c>
      <c r="Z5" s="49">
        <v>0</v>
      </c>
      <c r="AA5" s="71">
        <v>5</v>
      </c>
      <c r="AB5" s="71"/>
      <c r="AC5" s="72"/>
      <c r="AD5" s="78" t="s">
        <v>786</v>
      </c>
      <c r="AE5" s="78">
        <v>628</v>
      </c>
      <c r="AF5" s="78">
        <v>3607</v>
      </c>
      <c r="AG5" s="78">
        <v>3217</v>
      </c>
      <c r="AH5" s="78">
        <v>4817</v>
      </c>
      <c r="AI5" s="78">
        <v>-25200</v>
      </c>
      <c r="AJ5" s="78" t="s">
        <v>872</v>
      </c>
      <c r="AK5" s="78" t="s">
        <v>951</v>
      </c>
      <c r="AL5" s="83" t="s">
        <v>998</v>
      </c>
      <c r="AM5" s="78" t="s">
        <v>1060</v>
      </c>
      <c r="AN5" s="80">
        <v>40651.89744212963</v>
      </c>
      <c r="AO5" s="83" t="s">
        <v>1067</v>
      </c>
      <c r="AP5" s="78" t="b">
        <v>0</v>
      </c>
      <c r="AQ5" s="78" t="b">
        <v>0</v>
      </c>
      <c r="AR5" s="78" t="b">
        <v>1</v>
      </c>
      <c r="AS5" s="78" t="s">
        <v>724</v>
      </c>
      <c r="AT5" s="78">
        <v>25</v>
      </c>
      <c r="AU5" s="83" t="s">
        <v>1143</v>
      </c>
      <c r="AV5" s="78" t="b">
        <v>0</v>
      </c>
      <c r="AW5" s="78" t="s">
        <v>1204</v>
      </c>
      <c r="AX5" s="83" t="s">
        <v>1207</v>
      </c>
      <c r="AY5" s="78" t="s">
        <v>65</v>
      </c>
      <c r="AZ5" s="78" t="str">
        <f>REPLACE(INDEX(GroupVertices[Group],MATCH(Vertices[[#This Row],[Vertex]],GroupVertices[Vertex],0)),1,1,"")</f>
        <v>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267</v>
      </c>
      <c r="B6" s="65"/>
      <c r="C6" s="65" t="s">
        <v>64</v>
      </c>
      <c r="D6" s="66">
        <v>162.11463399805447</v>
      </c>
      <c r="E6" s="68"/>
      <c r="F6" s="100" t="s">
        <v>506</v>
      </c>
      <c r="G6" s="65"/>
      <c r="H6" s="69" t="s">
        <v>267</v>
      </c>
      <c r="I6" s="70"/>
      <c r="J6" s="70"/>
      <c r="K6" s="69" t="s">
        <v>1295</v>
      </c>
      <c r="L6" s="73">
        <v>36.04227765426931</v>
      </c>
      <c r="M6" s="74">
        <v>5814.671875</v>
      </c>
      <c r="N6" s="74">
        <v>2540.92236328125</v>
      </c>
      <c r="O6" s="75"/>
      <c r="P6" s="76"/>
      <c r="Q6" s="76"/>
      <c r="R6" s="86"/>
      <c r="S6" s="48">
        <v>3</v>
      </c>
      <c r="T6" s="48">
        <v>0</v>
      </c>
      <c r="U6" s="49">
        <v>21.333333</v>
      </c>
      <c r="V6" s="49">
        <v>0.005814</v>
      </c>
      <c r="W6" s="49">
        <v>0.016576</v>
      </c>
      <c r="X6" s="49">
        <v>0.882445</v>
      </c>
      <c r="Y6" s="49">
        <v>0.5</v>
      </c>
      <c r="Z6" s="49">
        <v>0</v>
      </c>
      <c r="AA6" s="71">
        <v>6</v>
      </c>
      <c r="AB6" s="71"/>
      <c r="AC6" s="72"/>
      <c r="AD6" s="78" t="s">
        <v>787</v>
      </c>
      <c r="AE6" s="78">
        <v>0</v>
      </c>
      <c r="AF6" s="78">
        <v>9</v>
      </c>
      <c r="AG6" s="78">
        <v>0</v>
      </c>
      <c r="AH6" s="78">
        <v>0</v>
      </c>
      <c r="AI6" s="78"/>
      <c r="AJ6" s="78"/>
      <c r="AK6" s="78"/>
      <c r="AL6" s="78"/>
      <c r="AM6" s="78"/>
      <c r="AN6" s="80">
        <v>39938.905</v>
      </c>
      <c r="AO6" s="78"/>
      <c r="AP6" s="78" t="b">
        <v>1</v>
      </c>
      <c r="AQ6" s="78" t="b">
        <v>1</v>
      </c>
      <c r="AR6" s="78" t="b">
        <v>0</v>
      </c>
      <c r="AS6" s="78" t="s">
        <v>724</v>
      </c>
      <c r="AT6" s="78">
        <v>0</v>
      </c>
      <c r="AU6" s="83" t="s">
        <v>1142</v>
      </c>
      <c r="AV6" s="78" t="b">
        <v>0</v>
      </c>
      <c r="AW6" s="78" t="s">
        <v>1204</v>
      </c>
      <c r="AX6" s="83" t="s">
        <v>1208</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268</v>
      </c>
      <c r="B7" s="65"/>
      <c r="C7" s="65" t="s">
        <v>64</v>
      </c>
      <c r="D7" s="66">
        <v>199.0522555933852</v>
      </c>
      <c r="E7" s="68"/>
      <c r="F7" s="100" t="s">
        <v>1163</v>
      </c>
      <c r="G7" s="65"/>
      <c r="H7" s="69" t="s">
        <v>268</v>
      </c>
      <c r="I7" s="70"/>
      <c r="J7" s="70"/>
      <c r="K7" s="69" t="s">
        <v>1296</v>
      </c>
      <c r="L7" s="73">
        <v>36.04227765426931</v>
      </c>
      <c r="M7" s="74">
        <v>6034.32421875</v>
      </c>
      <c r="N7" s="74">
        <v>3426.634765625</v>
      </c>
      <c r="O7" s="75"/>
      <c r="P7" s="76"/>
      <c r="Q7" s="76"/>
      <c r="R7" s="86"/>
      <c r="S7" s="48">
        <v>3</v>
      </c>
      <c r="T7" s="48">
        <v>0</v>
      </c>
      <c r="U7" s="49">
        <v>21.333333</v>
      </c>
      <c r="V7" s="49">
        <v>0.005814</v>
      </c>
      <c r="W7" s="49">
        <v>0.016576</v>
      </c>
      <c r="X7" s="49">
        <v>0.882445</v>
      </c>
      <c r="Y7" s="49">
        <v>0.5</v>
      </c>
      <c r="Z7" s="49">
        <v>0</v>
      </c>
      <c r="AA7" s="71">
        <v>7</v>
      </c>
      <c r="AB7" s="71"/>
      <c r="AC7" s="72"/>
      <c r="AD7" s="78" t="s">
        <v>788</v>
      </c>
      <c r="AE7" s="78">
        <v>1654</v>
      </c>
      <c r="AF7" s="78">
        <v>2909</v>
      </c>
      <c r="AG7" s="78">
        <v>5037</v>
      </c>
      <c r="AH7" s="78">
        <v>2166</v>
      </c>
      <c r="AI7" s="78"/>
      <c r="AJ7" s="78" t="s">
        <v>873</v>
      </c>
      <c r="AK7" s="78" t="s">
        <v>952</v>
      </c>
      <c r="AL7" s="83" t="s">
        <v>999</v>
      </c>
      <c r="AM7" s="78"/>
      <c r="AN7" s="80">
        <v>39952.188101851854</v>
      </c>
      <c r="AO7" s="83" t="s">
        <v>1068</v>
      </c>
      <c r="AP7" s="78" t="b">
        <v>0</v>
      </c>
      <c r="AQ7" s="78" t="b">
        <v>0</v>
      </c>
      <c r="AR7" s="78" t="b">
        <v>1</v>
      </c>
      <c r="AS7" s="78" t="s">
        <v>724</v>
      </c>
      <c r="AT7" s="78">
        <v>44</v>
      </c>
      <c r="AU7" s="83" t="s">
        <v>1144</v>
      </c>
      <c r="AV7" s="78" t="b">
        <v>0</v>
      </c>
      <c r="AW7" s="78" t="s">
        <v>1204</v>
      </c>
      <c r="AX7" s="83" t="s">
        <v>1209</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269</v>
      </c>
      <c r="B8" s="65"/>
      <c r="C8" s="65" t="s">
        <v>64</v>
      </c>
      <c r="D8" s="66">
        <v>1000</v>
      </c>
      <c r="E8" s="68"/>
      <c r="F8" s="100" t="s">
        <v>1164</v>
      </c>
      <c r="G8" s="65"/>
      <c r="H8" s="69" t="s">
        <v>269</v>
      </c>
      <c r="I8" s="70"/>
      <c r="J8" s="70"/>
      <c r="K8" s="69" t="s">
        <v>1297</v>
      </c>
      <c r="L8" s="73">
        <v>36.04227765426931</v>
      </c>
      <c r="M8" s="74">
        <v>5515.748046875</v>
      </c>
      <c r="N8" s="74">
        <v>2790.560546875</v>
      </c>
      <c r="O8" s="75"/>
      <c r="P8" s="76"/>
      <c r="Q8" s="76"/>
      <c r="R8" s="86"/>
      <c r="S8" s="48">
        <v>3</v>
      </c>
      <c r="T8" s="48">
        <v>0</v>
      </c>
      <c r="U8" s="49">
        <v>21.333333</v>
      </c>
      <c r="V8" s="49">
        <v>0.005814</v>
      </c>
      <c r="W8" s="49">
        <v>0.016576</v>
      </c>
      <c r="X8" s="49">
        <v>0.882445</v>
      </c>
      <c r="Y8" s="49">
        <v>0.5</v>
      </c>
      <c r="Z8" s="49">
        <v>0</v>
      </c>
      <c r="AA8" s="71">
        <v>8</v>
      </c>
      <c r="AB8" s="71"/>
      <c r="AC8" s="72"/>
      <c r="AD8" s="78" t="s">
        <v>789</v>
      </c>
      <c r="AE8" s="78">
        <v>759</v>
      </c>
      <c r="AF8" s="78">
        <v>1338421</v>
      </c>
      <c r="AG8" s="78">
        <v>83804</v>
      </c>
      <c r="AH8" s="78">
        <v>152136</v>
      </c>
      <c r="AI8" s="78"/>
      <c r="AJ8" s="78" t="s">
        <v>874</v>
      </c>
      <c r="AK8" s="78" t="s">
        <v>953</v>
      </c>
      <c r="AL8" s="83" t="s">
        <v>1000</v>
      </c>
      <c r="AM8" s="78"/>
      <c r="AN8" s="80">
        <v>41326.95569444444</v>
      </c>
      <c r="AO8" s="83" t="s">
        <v>1069</v>
      </c>
      <c r="AP8" s="78" t="b">
        <v>0</v>
      </c>
      <c r="AQ8" s="78" t="b">
        <v>0</v>
      </c>
      <c r="AR8" s="78" t="b">
        <v>1</v>
      </c>
      <c r="AS8" s="78" t="s">
        <v>724</v>
      </c>
      <c r="AT8" s="78">
        <v>501</v>
      </c>
      <c r="AU8" s="83" t="s">
        <v>1145</v>
      </c>
      <c r="AV8" s="78" t="b">
        <v>1</v>
      </c>
      <c r="AW8" s="78" t="s">
        <v>1204</v>
      </c>
      <c r="AX8" s="83" t="s">
        <v>1210</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260</v>
      </c>
      <c r="B9" s="65"/>
      <c r="C9" s="65" t="s">
        <v>64</v>
      </c>
      <c r="D9" s="66">
        <v>541.1710542315175</v>
      </c>
      <c r="E9" s="68"/>
      <c r="F9" s="100" t="s">
        <v>1165</v>
      </c>
      <c r="G9" s="65"/>
      <c r="H9" s="69" t="s">
        <v>260</v>
      </c>
      <c r="I9" s="70"/>
      <c r="J9" s="70"/>
      <c r="K9" s="69" t="s">
        <v>1298</v>
      </c>
      <c r="L9" s="73">
        <v>184.4244255101082</v>
      </c>
      <c r="M9" s="74">
        <v>5744.67578125</v>
      </c>
      <c r="N9" s="74">
        <v>6211.08154296875</v>
      </c>
      <c r="O9" s="75"/>
      <c r="P9" s="76"/>
      <c r="Q9" s="76"/>
      <c r="R9" s="86"/>
      <c r="S9" s="48">
        <v>2</v>
      </c>
      <c r="T9" s="48">
        <v>14</v>
      </c>
      <c r="U9" s="49">
        <v>111.666667</v>
      </c>
      <c r="V9" s="49">
        <v>0.00625</v>
      </c>
      <c r="W9" s="49">
        <v>0.03531</v>
      </c>
      <c r="X9" s="49">
        <v>4.092461</v>
      </c>
      <c r="Y9" s="49">
        <v>0.08571428571428572</v>
      </c>
      <c r="Z9" s="49">
        <v>0.06666666666666667</v>
      </c>
      <c r="AA9" s="71">
        <v>9</v>
      </c>
      <c r="AB9" s="71"/>
      <c r="AC9" s="72"/>
      <c r="AD9" s="78" t="s">
        <v>790</v>
      </c>
      <c r="AE9" s="78">
        <v>389</v>
      </c>
      <c r="AF9" s="78">
        <v>29769</v>
      </c>
      <c r="AG9" s="78">
        <v>4692</v>
      </c>
      <c r="AH9" s="78">
        <v>3832</v>
      </c>
      <c r="AI9" s="78"/>
      <c r="AJ9" s="78" t="s">
        <v>875</v>
      </c>
      <c r="AK9" s="78"/>
      <c r="AL9" s="83" t="s">
        <v>1001</v>
      </c>
      <c r="AM9" s="78"/>
      <c r="AN9" s="80">
        <v>41830.75170138889</v>
      </c>
      <c r="AO9" s="83" t="s">
        <v>1070</v>
      </c>
      <c r="AP9" s="78" t="b">
        <v>1</v>
      </c>
      <c r="AQ9" s="78" t="b">
        <v>0</v>
      </c>
      <c r="AR9" s="78" t="b">
        <v>1</v>
      </c>
      <c r="AS9" s="78" t="s">
        <v>724</v>
      </c>
      <c r="AT9" s="78">
        <v>111</v>
      </c>
      <c r="AU9" s="83" t="s">
        <v>1142</v>
      </c>
      <c r="AV9" s="78" t="b">
        <v>1</v>
      </c>
      <c r="AW9" s="78" t="s">
        <v>1204</v>
      </c>
      <c r="AX9" s="83" t="s">
        <v>1211</v>
      </c>
      <c r="AY9" s="78" t="s">
        <v>66</v>
      </c>
      <c r="AZ9" s="78" t="str">
        <f>REPLACE(INDEX(GroupVertices[Group],MATCH(Vertices[[#This Row],[Vertex]],GroupVertices[Vertex],0)),1,1,"")</f>
        <v>2</v>
      </c>
      <c r="BA9" s="48"/>
      <c r="BB9" s="48"/>
      <c r="BC9" s="48"/>
      <c r="BD9" s="48"/>
      <c r="BE9" s="48"/>
      <c r="BF9" s="48"/>
      <c r="BG9" s="120" t="s">
        <v>1782</v>
      </c>
      <c r="BH9" s="120" t="s">
        <v>1782</v>
      </c>
      <c r="BI9" s="120" t="s">
        <v>1839</v>
      </c>
      <c r="BJ9" s="120" t="s">
        <v>1839</v>
      </c>
      <c r="BK9" s="120">
        <v>0</v>
      </c>
      <c r="BL9" s="123">
        <v>0</v>
      </c>
      <c r="BM9" s="120">
        <v>0</v>
      </c>
      <c r="BN9" s="123">
        <v>0</v>
      </c>
      <c r="BO9" s="120">
        <v>0</v>
      </c>
      <c r="BP9" s="123">
        <v>0</v>
      </c>
      <c r="BQ9" s="120">
        <v>20</v>
      </c>
      <c r="BR9" s="123">
        <v>100</v>
      </c>
      <c r="BS9" s="120">
        <v>20</v>
      </c>
      <c r="BT9" s="2"/>
      <c r="BU9" s="3"/>
      <c r="BV9" s="3"/>
      <c r="BW9" s="3"/>
      <c r="BX9" s="3"/>
    </row>
    <row r="10" spans="1:76" ht="15">
      <c r="A10" s="64" t="s">
        <v>213</v>
      </c>
      <c r="B10" s="65"/>
      <c r="C10" s="65" t="s">
        <v>64</v>
      </c>
      <c r="D10" s="66">
        <v>162.07642266536965</v>
      </c>
      <c r="E10" s="68"/>
      <c r="F10" s="100" t="s">
        <v>494</v>
      </c>
      <c r="G10" s="65"/>
      <c r="H10" s="69" t="s">
        <v>213</v>
      </c>
      <c r="I10" s="70"/>
      <c r="J10" s="70"/>
      <c r="K10" s="69" t="s">
        <v>1299</v>
      </c>
      <c r="L10" s="73">
        <v>260.5318729321176</v>
      </c>
      <c r="M10" s="74">
        <v>8270.77734375</v>
      </c>
      <c r="N10" s="74">
        <v>3270.26123046875</v>
      </c>
      <c r="O10" s="75"/>
      <c r="P10" s="76"/>
      <c r="Q10" s="76"/>
      <c r="R10" s="86"/>
      <c r="S10" s="48">
        <v>0</v>
      </c>
      <c r="T10" s="48">
        <v>2</v>
      </c>
      <c r="U10" s="49">
        <v>158</v>
      </c>
      <c r="V10" s="49">
        <v>0.00578</v>
      </c>
      <c r="W10" s="49">
        <v>0.011464</v>
      </c>
      <c r="X10" s="49">
        <v>0.857701</v>
      </c>
      <c r="Y10" s="49">
        <v>0</v>
      </c>
      <c r="Z10" s="49">
        <v>0</v>
      </c>
      <c r="AA10" s="71">
        <v>10</v>
      </c>
      <c r="AB10" s="71"/>
      <c r="AC10" s="72"/>
      <c r="AD10" s="78" t="s">
        <v>791</v>
      </c>
      <c r="AE10" s="78">
        <v>66</v>
      </c>
      <c r="AF10" s="78">
        <v>6</v>
      </c>
      <c r="AG10" s="78">
        <v>139</v>
      </c>
      <c r="AH10" s="78">
        <v>373</v>
      </c>
      <c r="AI10" s="78"/>
      <c r="AJ10" s="78"/>
      <c r="AK10" s="78" t="s">
        <v>954</v>
      </c>
      <c r="AL10" s="78"/>
      <c r="AM10" s="78"/>
      <c r="AN10" s="80">
        <v>43461.5853125</v>
      </c>
      <c r="AO10" s="83" t="s">
        <v>1071</v>
      </c>
      <c r="AP10" s="78" t="b">
        <v>1</v>
      </c>
      <c r="AQ10" s="78" t="b">
        <v>0</v>
      </c>
      <c r="AR10" s="78" t="b">
        <v>0</v>
      </c>
      <c r="AS10" s="78" t="s">
        <v>724</v>
      </c>
      <c r="AT10" s="78">
        <v>0</v>
      </c>
      <c r="AU10" s="78"/>
      <c r="AV10" s="78" t="b">
        <v>0</v>
      </c>
      <c r="AW10" s="78" t="s">
        <v>1204</v>
      </c>
      <c r="AX10" s="83" t="s">
        <v>1212</v>
      </c>
      <c r="AY10" s="78" t="s">
        <v>66</v>
      </c>
      <c r="AZ10" s="78" t="str">
        <f>REPLACE(INDEX(GroupVertices[Group],MATCH(Vertices[[#This Row],[Vertex]],GroupVertices[Vertex],0)),1,1,"")</f>
        <v>14</v>
      </c>
      <c r="BA10" s="48"/>
      <c r="BB10" s="48"/>
      <c r="BC10" s="48"/>
      <c r="BD10" s="48"/>
      <c r="BE10" s="48"/>
      <c r="BF10" s="48"/>
      <c r="BG10" s="120" t="s">
        <v>1783</v>
      </c>
      <c r="BH10" s="120" t="s">
        <v>1783</v>
      </c>
      <c r="BI10" s="120" t="s">
        <v>1840</v>
      </c>
      <c r="BJ10" s="120" t="s">
        <v>1840</v>
      </c>
      <c r="BK10" s="120">
        <v>0</v>
      </c>
      <c r="BL10" s="123">
        <v>0</v>
      </c>
      <c r="BM10" s="120">
        <v>0</v>
      </c>
      <c r="BN10" s="123">
        <v>0</v>
      </c>
      <c r="BO10" s="120">
        <v>0</v>
      </c>
      <c r="BP10" s="123">
        <v>0</v>
      </c>
      <c r="BQ10" s="120">
        <v>7</v>
      </c>
      <c r="BR10" s="123">
        <v>100</v>
      </c>
      <c r="BS10" s="120">
        <v>7</v>
      </c>
      <c r="BT10" s="2"/>
      <c r="BU10" s="3"/>
      <c r="BV10" s="3"/>
      <c r="BW10" s="3"/>
      <c r="BX10" s="3"/>
    </row>
    <row r="11" spans="1:76" ht="15">
      <c r="A11" s="64" t="s">
        <v>270</v>
      </c>
      <c r="B11" s="65"/>
      <c r="C11" s="65" t="s">
        <v>64</v>
      </c>
      <c r="D11" s="66">
        <v>307.8526568579766</v>
      </c>
      <c r="E11" s="68"/>
      <c r="F11" s="100" t="s">
        <v>1166</v>
      </c>
      <c r="G11" s="65"/>
      <c r="H11" s="69" t="s">
        <v>270</v>
      </c>
      <c r="I11" s="70"/>
      <c r="J11" s="70"/>
      <c r="K11" s="69" t="s">
        <v>1300</v>
      </c>
      <c r="L11" s="73">
        <v>1</v>
      </c>
      <c r="M11" s="74">
        <v>8270.77734375</v>
      </c>
      <c r="N11" s="74">
        <v>4093.708251953125</v>
      </c>
      <c r="O11" s="75"/>
      <c r="P11" s="76"/>
      <c r="Q11" s="76"/>
      <c r="R11" s="86"/>
      <c r="S11" s="48">
        <v>1</v>
      </c>
      <c r="T11" s="48">
        <v>0</v>
      </c>
      <c r="U11" s="49">
        <v>0</v>
      </c>
      <c r="V11" s="49">
        <v>0.003968</v>
      </c>
      <c r="W11" s="49">
        <v>0.001244</v>
      </c>
      <c r="X11" s="49">
        <v>0.514522</v>
      </c>
      <c r="Y11" s="49">
        <v>0</v>
      </c>
      <c r="Z11" s="49">
        <v>0</v>
      </c>
      <c r="AA11" s="71">
        <v>11</v>
      </c>
      <c r="AB11" s="71"/>
      <c r="AC11" s="72"/>
      <c r="AD11" s="78" t="s">
        <v>792</v>
      </c>
      <c r="AE11" s="78">
        <v>506</v>
      </c>
      <c r="AF11" s="78">
        <v>11451</v>
      </c>
      <c r="AG11" s="78">
        <v>20438</v>
      </c>
      <c r="AH11" s="78">
        <v>8759</v>
      </c>
      <c r="AI11" s="78"/>
      <c r="AJ11" s="78" t="s">
        <v>876</v>
      </c>
      <c r="AK11" s="78" t="s">
        <v>745</v>
      </c>
      <c r="AL11" s="83" t="s">
        <v>1002</v>
      </c>
      <c r="AM11" s="78"/>
      <c r="AN11" s="80">
        <v>39165.695393518516</v>
      </c>
      <c r="AO11" s="83" t="s">
        <v>1072</v>
      </c>
      <c r="AP11" s="78" t="b">
        <v>0</v>
      </c>
      <c r="AQ11" s="78" t="b">
        <v>0</v>
      </c>
      <c r="AR11" s="78" t="b">
        <v>1</v>
      </c>
      <c r="AS11" s="78" t="s">
        <v>724</v>
      </c>
      <c r="AT11" s="78">
        <v>291</v>
      </c>
      <c r="AU11" s="83" t="s">
        <v>1146</v>
      </c>
      <c r="AV11" s="78" t="b">
        <v>1</v>
      </c>
      <c r="AW11" s="78" t="s">
        <v>1204</v>
      </c>
      <c r="AX11" s="83" t="s">
        <v>1213</v>
      </c>
      <c r="AY11" s="78" t="s">
        <v>65</v>
      </c>
      <c r="AZ11" s="78" t="str">
        <f>REPLACE(INDEX(GroupVertices[Group],MATCH(Vertices[[#This Row],[Vertex]],GroupVertices[Vertex],0)),1,1,"")</f>
        <v>14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259</v>
      </c>
      <c r="B12" s="65"/>
      <c r="C12" s="65" t="s">
        <v>64</v>
      </c>
      <c r="D12" s="66">
        <v>205.45902237354085</v>
      </c>
      <c r="E12" s="68"/>
      <c r="F12" s="100" t="s">
        <v>530</v>
      </c>
      <c r="G12" s="65"/>
      <c r="H12" s="69" t="s">
        <v>259</v>
      </c>
      <c r="I12" s="70"/>
      <c r="J12" s="70"/>
      <c r="K12" s="69" t="s">
        <v>1301</v>
      </c>
      <c r="L12" s="73">
        <v>9999</v>
      </c>
      <c r="M12" s="74">
        <v>2015.7860107421875</v>
      </c>
      <c r="N12" s="74">
        <v>5013.19580078125</v>
      </c>
      <c r="O12" s="75"/>
      <c r="P12" s="76"/>
      <c r="Q12" s="76"/>
      <c r="R12" s="86"/>
      <c r="S12" s="48">
        <v>46</v>
      </c>
      <c r="T12" s="48">
        <v>22</v>
      </c>
      <c r="U12" s="49">
        <v>6086.666667</v>
      </c>
      <c r="V12" s="49">
        <v>0.010417</v>
      </c>
      <c r="W12" s="49">
        <v>0.104381</v>
      </c>
      <c r="X12" s="49">
        <v>20.674367</v>
      </c>
      <c r="Y12" s="49">
        <v>0.007192460317460317</v>
      </c>
      <c r="Z12" s="49">
        <v>0.03125</v>
      </c>
      <c r="AA12" s="71">
        <v>12</v>
      </c>
      <c r="AB12" s="71"/>
      <c r="AC12" s="72"/>
      <c r="AD12" s="78" t="s">
        <v>793</v>
      </c>
      <c r="AE12" s="78">
        <v>3231</v>
      </c>
      <c r="AF12" s="78">
        <v>3412</v>
      </c>
      <c r="AG12" s="78">
        <v>2287</v>
      </c>
      <c r="AH12" s="78">
        <v>26670</v>
      </c>
      <c r="AI12" s="78"/>
      <c r="AJ12" s="78" t="s">
        <v>877</v>
      </c>
      <c r="AK12" s="78" t="s">
        <v>745</v>
      </c>
      <c r="AL12" s="83" t="s">
        <v>1003</v>
      </c>
      <c r="AM12" s="78"/>
      <c r="AN12" s="80">
        <v>42298.8315625</v>
      </c>
      <c r="AO12" s="83" t="s">
        <v>1073</v>
      </c>
      <c r="AP12" s="78" t="b">
        <v>0</v>
      </c>
      <c r="AQ12" s="78" t="b">
        <v>0</v>
      </c>
      <c r="AR12" s="78" t="b">
        <v>1</v>
      </c>
      <c r="AS12" s="78" t="s">
        <v>724</v>
      </c>
      <c r="AT12" s="78">
        <v>55</v>
      </c>
      <c r="AU12" s="83" t="s">
        <v>1142</v>
      </c>
      <c r="AV12" s="78" t="b">
        <v>0</v>
      </c>
      <c r="AW12" s="78" t="s">
        <v>1204</v>
      </c>
      <c r="AX12" s="83" t="s">
        <v>1214</v>
      </c>
      <c r="AY12" s="78" t="s">
        <v>66</v>
      </c>
      <c r="AZ12" s="78" t="str">
        <f>REPLACE(INDEX(GroupVertices[Group],MATCH(Vertices[[#This Row],[Vertex]],GroupVertices[Vertex],0)),1,1,"")</f>
        <v>1</v>
      </c>
      <c r="BA12" s="48" t="s">
        <v>1763</v>
      </c>
      <c r="BB12" s="48" t="s">
        <v>1763</v>
      </c>
      <c r="BC12" s="48" t="s">
        <v>1500</v>
      </c>
      <c r="BD12" s="48" t="s">
        <v>1771</v>
      </c>
      <c r="BE12" s="48" t="s">
        <v>1774</v>
      </c>
      <c r="BF12" s="48" t="s">
        <v>1778</v>
      </c>
      <c r="BG12" s="120" t="s">
        <v>1784</v>
      </c>
      <c r="BH12" s="120" t="s">
        <v>1829</v>
      </c>
      <c r="BI12" s="120" t="s">
        <v>1841</v>
      </c>
      <c r="BJ12" s="120" t="s">
        <v>1884</v>
      </c>
      <c r="BK12" s="120">
        <v>23</v>
      </c>
      <c r="BL12" s="123">
        <v>4.457364341085271</v>
      </c>
      <c r="BM12" s="120">
        <v>6</v>
      </c>
      <c r="BN12" s="123">
        <v>1.1627906976744187</v>
      </c>
      <c r="BO12" s="120">
        <v>0</v>
      </c>
      <c r="BP12" s="123">
        <v>0</v>
      </c>
      <c r="BQ12" s="120">
        <v>487</v>
      </c>
      <c r="BR12" s="123">
        <v>94.37984496124031</v>
      </c>
      <c r="BS12" s="120">
        <v>516</v>
      </c>
      <c r="BT12" s="2"/>
      <c r="BU12" s="3"/>
      <c r="BV12" s="3"/>
      <c r="BW12" s="3"/>
      <c r="BX12" s="3"/>
    </row>
    <row r="13" spans="1:76" ht="15">
      <c r="A13" s="64" t="s">
        <v>214</v>
      </c>
      <c r="B13" s="65"/>
      <c r="C13" s="65" t="s">
        <v>64</v>
      </c>
      <c r="D13" s="66">
        <v>162.73875243190662</v>
      </c>
      <c r="E13" s="68"/>
      <c r="F13" s="100" t="s">
        <v>495</v>
      </c>
      <c r="G13" s="65"/>
      <c r="H13" s="69" t="s">
        <v>214</v>
      </c>
      <c r="I13" s="70"/>
      <c r="J13" s="70"/>
      <c r="K13" s="69" t="s">
        <v>1302</v>
      </c>
      <c r="L13" s="73">
        <v>1</v>
      </c>
      <c r="M13" s="74">
        <v>1906.0157470703125</v>
      </c>
      <c r="N13" s="74">
        <v>2991.013916015625</v>
      </c>
      <c r="O13" s="75"/>
      <c r="P13" s="76"/>
      <c r="Q13" s="76"/>
      <c r="R13" s="86"/>
      <c r="S13" s="48">
        <v>0</v>
      </c>
      <c r="T13" s="48">
        <v>1</v>
      </c>
      <c r="U13" s="49">
        <v>0</v>
      </c>
      <c r="V13" s="49">
        <v>0.005714</v>
      </c>
      <c r="W13" s="49">
        <v>0.011329</v>
      </c>
      <c r="X13" s="49">
        <v>0.420357</v>
      </c>
      <c r="Y13" s="49">
        <v>0</v>
      </c>
      <c r="Z13" s="49">
        <v>0</v>
      </c>
      <c r="AA13" s="71">
        <v>13</v>
      </c>
      <c r="AB13" s="71"/>
      <c r="AC13" s="72"/>
      <c r="AD13" s="78" t="s">
        <v>794</v>
      </c>
      <c r="AE13" s="78">
        <v>177</v>
      </c>
      <c r="AF13" s="78">
        <v>58</v>
      </c>
      <c r="AG13" s="78">
        <v>251</v>
      </c>
      <c r="AH13" s="78">
        <v>245</v>
      </c>
      <c r="AI13" s="78"/>
      <c r="AJ13" s="78" t="s">
        <v>878</v>
      </c>
      <c r="AK13" s="78" t="s">
        <v>745</v>
      </c>
      <c r="AL13" s="78"/>
      <c r="AM13" s="78"/>
      <c r="AN13" s="80">
        <v>42152.79519675926</v>
      </c>
      <c r="AO13" s="83" t="s">
        <v>1074</v>
      </c>
      <c r="AP13" s="78" t="b">
        <v>0</v>
      </c>
      <c r="AQ13" s="78" t="b">
        <v>0</v>
      </c>
      <c r="AR13" s="78" t="b">
        <v>1</v>
      </c>
      <c r="AS13" s="78" t="s">
        <v>724</v>
      </c>
      <c r="AT13" s="78">
        <v>8</v>
      </c>
      <c r="AU13" s="83" t="s">
        <v>1142</v>
      </c>
      <c r="AV13" s="78" t="b">
        <v>0</v>
      </c>
      <c r="AW13" s="78" t="s">
        <v>1204</v>
      </c>
      <c r="AX13" s="83" t="s">
        <v>1215</v>
      </c>
      <c r="AY13" s="78" t="s">
        <v>66</v>
      </c>
      <c r="AZ13" s="78" t="str">
        <f>REPLACE(INDEX(GroupVertices[Group],MATCH(Vertices[[#This Row],[Vertex]],GroupVertices[Vertex],0)),1,1,"")</f>
        <v>1</v>
      </c>
      <c r="BA13" s="48" t="s">
        <v>387</v>
      </c>
      <c r="BB13" s="48" t="s">
        <v>387</v>
      </c>
      <c r="BC13" s="48" t="s">
        <v>430</v>
      </c>
      <c r="BD13" s="48" t="s">
        <v>430</v>
      </c>
      <c r="BE13" s="48"/>
      <c r="BF13" s="48"/>
      <c r="BG13" s="120" t="s">
        <v>1785</v>
      </c>
      <c r="BH13" s="120" t="s">
        <v>1785</v>
      </c>
      <c r="BI13" s="120" t="s">
        <v>1842</v>
      </c>
      <c r="BJ13" s="120" t="s">
        <v>1842</v>
      </c>
      <c r="BK13" s="120">
        <v>2</v>
      </c>
      <c r="BL13" s="123">
        <v>8.333333333333334</v>
      </c>
      <c r="BM13" s="120">
        <v>0</v>
      </c>
      <c r="BN13" s="123">
        <v>0</v>
      </c>
      <c r="BO13" s="120">
        <v>0</v>
      </c>
      <c r="BP13" s="123">
        <v>0</v>
      </c>
      <c r="BQ13" s="120">
        <v>22</v>
      </c>
      <c r="BR13" s="123">
        <v>91.66666666666667</v>
      </c>
      <c r="BS13" s="120">
        <v>24</v>
      </c>
      <c r="BT13" s="2"/>
      <c r="BU13" s="3"/>
      <c r="BV13" s="3"/>
      <c r="BW13" s="3"/>
      <c r="BX13" s="3"/>
    </row>
    <row r="14" spans="1:76" ht="15">
      <c r="A14" s="64" t="s">
        <v>215</v>
      </c>
      <c r="B14" s="65"/>
      <c r="C14" s="65" t="s">
        <v>64</v>
      </c>
      <c r="D14" s="66">
        <v>162.87886065175098</v>
      </c>
      <c r="E14" s="68"/>
      <c r="F14" s="100" t="s">
        <v>496</v>
      </c>
      <c r="G14" s="65"/>
      <c r="H14" s="69" t="s">
        <v>215</v>
      </c>
      <c r="I14" s="70"/>
      <c r="J14" s="70"/>
      <c r="K14" s="69" t="s">
        <v>1303</v>
      </c>
      <c r="L14" s="73">
        <v>1</v>
      </c>
      <c r="M14" s="74">
        <v>3579.734619140625</v>
      </c>
      <c r="N14" s="74">
        <v>2474.529052734375</v>
      </c>
      <c r="O14" s="75"/>
      <c r="P14" s="76"/>
      <c r="Q14" s="76"/>
      <c r="R14" s="86"/>
      <c r="S14" s="48">
        <v>0</v>
      </c>
      <c r="T14" s="48">
        <v>1</v>
      </c>
      <c r="U14" s="49">
        <v>0</v>
      </c>
      <c r="V14" s="49">
        <v>0.005714</v>
      </c>
      <c r="W14" s="49">
        <v>0.011329</v>
      </c>
      <c r="X14" s="49">
        <v>0.420357</v>
      </c>
      <c r="Y14" s="49">
        <v>0</v>
      </c>
      <c r="Z14" s="49">
        <v>0</v>
      </c>
      <c r="AA14" s="71">
        <v>14</v>
      </c>
      <c r="AB14" s="71"/>
      <c r="AC14" s="72"/>
      <c r="AD14" s="78" t="s">
        <v>795</v>
      </c>
      <c r="AE14" s="78">
        <v>198</v>
      </c>
      <c r="AF14" s="78">
        <v>69</v>
      </c>
      <c r="AG14" s="78">
        <v>901</v>
      </c>
      <c r="AH14" s="78">
        <v>193</v>
      </c>
      <c r="AI14" s="78"/>
      <c r="AJ14" s="78" t="s">
        <v>879</v>
      </c>
      <c r="AK14" s="78"/>
      <c r="AL14" s="83" t="s">
        <v>1004</v>
      </c>
      <c r="AM14" s="78"/>
      <c r="AN14" s="80">
        <v>41806.01315972222</v>
      </c>
      <c r="AO14" s="83" t="s">
        <v>1075</v>
      </c>
      <c r="AP14" s="78" t="b">
        <v>1</v>
      </c>
      <c r="AQ14" s="78" t="b">
        <v>0</v>
      </c>
      <c r="AR14" s="78" t="b">
        <v>0</v>
      </c>
      <c r="AS14" s="78" t="s">
        <v>724</v>
      </c>
      <c r="AT14" s="78">
        <v>2</v>
      </c>
      <c r="AU14" s="83" t="s">
        <v>1142</v>
      </c>
      <c r="AV14" s="78" t="b">
        <v>0</v>
      </c>
      <c r="AW14" s="78" t="s">
        <v>1204</v>
      </c>
      <c r="AX14" s="83" t="s">
        <v>1216</v>
      </c>
      <c r="AY14" s="78" t="s">
        <v>66</v>
      </c>
      <c r="AZ14" s="78" t="str">
        <f>REPLACE(INDEX(GroupVertices[Group],MATCH(Vertices[[#This Row],[Vertex]],GroupVertices[Vertex],0)),1,1,"")</f>
        <v>1</v>
      </c>
      <c r="BA14" s="48" t="s">
        <v>1764</v>
      </c>
      <c r="BB14" s="48" t="s">
        <v>1764</v>
      </c>
      <c r="BC14" s="48" t="s">
        <v>431</v>
      </c>
      <c r="BD14" s="48" t="s">
        <v>431</v>
      </c>
      <c r="BE14" s="48"/>
      <c r="BF14" s="48"/>
      <c r="BG14" s="120" t="s">
        <v>1786</v>
      </c>
      <c r="BH14" s="120" t="s">
        <v>1830</v>
      </c>
      <c r="BI14" s="120" t="s">
        <v>1843</v>
      </c>
      <c r="BJ14" s="120" t="s">
        <v>1843</v>
      </c>
      <c r="BK14" s="120">
        <v>7</v>
      </c>
      <c r="BL14" s="123">
        <v>10.76923076923077</v>
      </c>
      <c r="BM14" s="120">
        <v>0</v>
      </c>
      <c r="BN14" s="123">
        <v>0</v>
      </c>
      <c r="BO14" s="120">
        <v>0</v>
      </c>
      <c r="BP14" s="123">
        <v>0</v>
      </c>
      <c r="BQ14" s="120">
        <v>58</v>
      </c>
      <c r="BR14" s="123">
        <v>89.23076923076923</v>
      </c>
      <c r="BS14" s="120">
        <v>65</v>
      </c>
      <c r="BT14" s="2"/>
      <c r="BU14" s="3"/>
      <c r="BV14" s="3"/>
      <c r="BW14" s="3"/>
      <c r="BX14" s="3"/>
    </row>
    <row r="15" spans="1:76" ht="15">
      <c r="A15" s="64" t="s">
        <v>216</v>
      </c>
      <c r="B15" s="65"/>
      <c r="C15" s="65" t="s">
        <v>64</v>
      </c>
      <c r="D15" s="66">
        <v>173.5398224708171</v>
      </c>
      <c r="E15" s="68"/>
      <c r="F15" s="100" t="s">
        <v>1167</v>
      </c>
      <c r="G15" s="65"/>
      <c r="H15" s="69" t="s">
        <v>216</v>
      </c>
      <c r="I15" s="70"/>
      <c r="J15" s="70"/>
      <c r="K15" s="69" t="s">
        <v>1304</v>
      </c>
      <c r="L15" s="73">
        <v>260.5318729321176</v>
      </c>
      <c r="M15" s="74">
        <v>7124.0439453125</v>
      </c>
      <c r="N15" s="74">
        <v>714.6343994140625</v>
      </c>
      <c r="O15" s="75"/>
      <c r="P15" s="76"/>
      <c r="Q15" s="76"/>
      <c r="R15" s="86"/>
      <c r="S15" s="48">
        <v>0</v>
      </c>
      <c r="T15" s="48">
        <v>2</v>
      </c>
      <c r="U15" s="49">
        <v>158</v>
      </c>
      <c r="V15" s="49">
        <v>0.00578</v>
      </c>
      <c r="W15" s="49">
        <v>0.011464</v>
      </c>
      <c r="X15" s="49">
        <v>0.857701</v>
      </c>
      <c r="Y15" s="49">
        <v>0</v>
      </c>
      <c r="Z15" s="49">
        <v>0</v>
      </c>
      <c r="AA15" s="71">
        <v>15</v>
      </c>
      <c r="AB15" s="71"/>
      <c r="AC15" s="72"/>
      <c r="AD15" s="78" t="s">
        <v>796</v>
      </c>
      <c r="AE15" s="78">
        <v>591</v>
      </c>
      <c r="AF15" s="78">
        <v>906</v>
      </c>
      <c r="AG15" s="78">
        <v>6009</v>
      </c>
      <c r="AH15" s="78">
        <v>1222</v>
      </c>
      <c r="AI15" s="78"/>
      <c r="AJ15" s="78" t="s">
        <v>880</v>
      </c>
      <c r="AK15" s="78" t="s">
        <v>955</v>
      </c>
      <c r="AL15" s="83" t="s">
        <v>1005</v>
      </c>
      <c r="AM15" s="78"/>
      <c r="AN15" s="80">
        <v>40914.027233796296</v>
      </c>
      <c r="AO15" s="83" t="s">
        <v>1076</v>
      </c>
      <c r="AP15" s="78" t="b">
        <v>0</v>
      </c>
      <c r="AQ15" s="78" t="b">
        <v>0</v>
      </c>
      <c r="AR15" s="78" t="b">
        <v>1</v>
      </c>
      <c r="AS15" s="78" t="s">
        <v>724</v>
      </c>
      <c r="AT15" s="78">
        <v>29</v>
      </c>
      <c r="AU15" s="83" t="s">
        <v>1142</v>
      </c>
      <c r="AV15" s="78" t="b">
        <v>0</v>
      </c>
      <c r="AW15" s="78" t="s">
        <v>1204</v>
      </c>
      <c r="AX15" s="83" t="s">
        <v>1217</v>
      </c>
      <c r="AY15" s="78" t="s">
        <v>66</v>
      </c>
      <c r="AZ15" s="78" t="str">
        <f>REPLACE(INDEX(GroupVertices[Group],MATCH(Vertices[[#This Row],[Vertex]],GroupVertices[Vertex],0)),1,1,"")</f>
        <v>13</v>
      </c>
      <c r="BA15" s="48"/>
      <c r="BB15" s="48"/>
      <c r="BC15" s="48"/>
      <c r="BD15" s="48"/>
      <c r="BE15" s="48" t="s">
        <v>1530</v>
      </c>
      <c r="BF15" s="48" t="s">
        <v>1530</v>
      </c>
      <c r="BG15" s="120" t="s">
        <v>1787</v>
      </c>
      <c r="BH15" s="120" t="s">
        <v>1787</v>
      </c>
      <c r="BI15" s="120" t="s">
        <v>1844</v>
      </c>
      <c r="BJ15" s="120" t="s">
        <v>1844</v>
      </c>
      <c r="BK15" s="120">
        <v>4</v>
      </c>
      <c r="BL15" s="123">
        <v>13.333333333333334</v>
      </c>
      <c r="BM15" s="120">
        <v>0</v>
      </c>
      <c r="BN15" s="123">
        <v>0</v>
      </c>
      <c r="BO15" s="120">
        <v>0</v>
      </c>
      <c r="BP15" s="123">
        <v>0</v>
      </c>
      <c r="BQ15" s="120">
        <v>26</v>
      </c>
      <c r="BR15" s="123">
        <v>86.66666666666667</v>
      </c>
      <c r="BS15" s="120">
        <v>30</v>
      </c>
      <c r="BT15" s="2"/>
      <c r="BU15" s="3"/>
      <c r="BV15" s="3"/>
      <c r="BW15" s="3"/>
      <c r="BX15" s="3"/>
    </row>
    <row r="16" spans="1:76" ht="15">
      <c r="A16" s="64" t="s">
        <v>271</v>
      </c>
      <c r="B16" s="65"/>
      <c r="C16" s="65" t="s">
        <v>64</v>
      </c>
      <c r="D16" s="66">
        <v>174.3295233463035</v>
      </c>
      <c r="E16" s="68"/>
      <c r="F16" s="100" t="s">
        <v>1168</v>
      </c>
      <c r="G16" s="65"/>
      <c r="H16" s="69" t="s">
        <v>271</v>
      </c>
      <c r="I16" s="70"/>
      <c r="J16" s="70"/>
      <c r="K16" s="69" t="s">
        <v>1305</v>
      </c>
      <c r="L16" s="73">
        <v>1</v>
      </c>
      <c r="M16" s="74">
        <v>7124.0439453125</v>
      </c>
      <c r="N16" s="74">
        <v>1438.0914306640625</v>
      </c>
      <c r="O16" s="75"/>
      <c r="P16" s="76"/>
      <c r="Q16" s="76"/>
      <c r="R16" s="86"/>
      <c r="S16" s="48">
        <v>1</v>
      </c>
      <c r="T16" s="48">
        <v>0</v>
      </c>
      <c r="U16" s="49">
        <v>0</v>
      </c>
      <c r="V16" s="49">
        <v>0.003968</v>
      </c>
      <c r="W16" s="49">
        <v>0.001244</v>
      </c>
      <c r="X16" s="49">
        <v>0.514522</v>
      </c>
      <c r="Y16" s="49">
        <v>0</v>
      </c>
      <c r="Z16" s="49">
        <v>0</v>
      </c>
      <c r="AA16" s="71">
        <v>16</v>
      </c>
      <c r="AB16" s="71"/>
      <c r="AC16" s="72"/>
      <c r="AD16" s="78" t="s">
        <v>797</v>
      </c>
      <c r="AE16" s="78">
        <v>63</v>
      </c>
      <c r="AF16" s="78">
        <v>968</v>
      </c>
      <c r="AG16" s="78">
        <v>48641</v>
      </c>
      <c r="AH16" s="78">
        <v>14</v>
      </c>
      <c r="AI16" s="78"/>
      <c r="AJ16" s="78" t="s">
        <v>881</v>
      </c>
      <c r="AK16" s="78" t="s">
        <v>956</v>
      </c>
      <c r="AL16" s="83" t="s">
        <v>1006</v>
      </c>
      <c r="AM16" s="78"/>
      <c r="AN16" s="80">
        <v>40147.869780092595</v>
      </c>
      <c r="AO16" s="83" t="s">
        <v>1077</v>
      </c>
      <c r="AP16" s="78" t="b">
        <v>0</v>
      </c>
      <c r="AQ16" s="78" t="b">
        <v>0</v>
      </c>
      <c r="AR16" s="78" t="b">
        <v>0</v>
      </c>
      <c r="AS16" s="78" t="s">
        <v>724</v>
      </c>
      <c r="AT16" s="78">
        <v>20</v>
      </c>
      <c r="AU16" s="83" t="s">
        <v>1147</v>
      </c>
      <c r="AV16" s="78" t="b">
        <v>0</v>
      </c>
      <c r="AW16" s="78" t="s">
        <v>1204</v>
      </c>
      <c r="AX16" s="83" t="s">
        <v>1218</v>
      </c>
      <c r="AY16" s="78" t="s">
        <v>65</v>
      </c>
      <c r="AZ16" s="78" t="str">
        <f>REPLACE(INDEX(GroupVertices[Group],MATCH(Vertices[[#This Row],[Vertex]],GroupVertices[Vertex],0)),1,1,"")</f>
        <v>13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217</v>
      </c>
      <c r="B17" s="65"/>
      <c r="C17" s="65" t="s">
        <v>64</v>
      </c>
      <c r="D17" s="66">
        <v>261.5023103112841</v>
      </c>
      <c r="E17" s="68"/>
      <c r="F17" s="100" t="s">
        <v>497</v>
      </c>
      <c r="G17" s="65"/>
      <c r="H17" s="69" t="s">
        <v>217</v>
      </c>
      <c r="I17" s="70"/>
      <c r="J17" s="70"/>
      <c r="K17" s="69" t="s">
        <v>1306</v>
      </c>
      <c r="L17" s="73">
        <v>260.5318729321176</v>
      </c>
      <c r="M17" s="74">
        <v>9359.0380859375</v>
      </c>
      <c r="N17" s="74">
        <v>3270.26123046875</v>
      </c>
      <c r="O17" s="75"/>
      <c r="P17" s="76"/>
      <c r="Q17" s="76"/>
      <c r="R17" s="86"/>
      <c r="S17" s="48">
        <v>1</v>
      </c>
      <c r="T17" s="48">
        <v>1</v>
      </c>
      <c r="U17" s="49">
        <v>158</v>
      </c>
      <c r="V17" s="49">
        <v>0.00578</v>
      </c>
      <c r="W17" s="49">
        <v>0.011464</v>
      </c>
      <c r="X17" s="49">
        <v>0.857701</v>
      </c>
      <c r="Y17" s="49">
        <v>0</v>
      </c>
      <c r="Z17" s="49">
        <v>0</v>
      </c>
      <c r="AA17" s="71">
        <v>17</v>
      </c>
      <c r="AB17" s="71"/>
      <c r="AC17" s="72"/>
      <c r="AD17" s="78" t="s">
        <v>798</v>
      </c>
      <c r="AE17" s="78">
        <v>5942</v>
      </c>
      <c r="AF17" s="78">
        <v>7812</v>
      </c>
      <c r="AG17" s="78">
        <v>21756</v>
      </c>
      <c r="AH17" s="78">
        <v>13208</v>
      </c>
      <c r="AI17" s="78"/>
      <c r="AJ17" s="78" t="s">
        <v>882</v>
      </c>
      <c r="AK17" s="78" t="s">
        <v>753</v>
      </c>
      <c r="AL17" s="83" t="s">
        <v>1007</v>
      </c>
      <c r="AM17" s="78"/>
      <c r="AN17" s="80">
        <v>41176.231770833336</v>
      </c>
      <c r="AO17" s="83" t="s">
        <v>1078</v>
      </c>
      <c r="AP17" s="78" t="b">
        <v>0</v>
      </c>
      <c r="AQ17" s="78" t="b">
        <v>0</v>
      </c>
      <c r="AR17" s="78" t="b">
        <v>0</v>
      </c>
      <c r="AS17" s="78" t="s">
        <v>724</v>
      </c>
      <c r="AT17" s="78">
        <v>341</v>
      </c>
      <c r="AU17" s="83" t="s">
        <v>1148</v>
      </c>
      <c r="AV17" s="78" t="b">
        <v>0</v>
      </c>
      <c r="AW17" s="78" t="s">
        <v>1204</v>
      </c>
      <c r="AX17" s="83" t="s">
        <v>1219</v>
      </c>
      <c r="AY17" s="78" t="s">
        <v>66</v>
      </c>
      <c r="AZ17" s="78" t="str">
        <f>REPLACE(INDEX(GroupVertices[Group],MATCH(Vertices[[#This Row],[Vertex]],GroupVertices[Vertex],0)),1,1,"")</f>
        <v>12</v>
      </c>
      <c r="BA17" s="48" t="s">
        <v>390</v>
      </c>
      <c r="BB17" s="48" t="s">
        <v>390</v>
      </c>
      <c r="BC17" s="48" t="s">
        <v>432</v>
      </c>
      <c r="BD17" s="48" t="s">
        <v>432</v>
      </c>
      <c r="BE17" s="48" t="s">
        <v>438</v>
      </c>
      <c r="BF17" s="48" t="s">
        <v>438</v>
      </c>
      <c r="BG17" s="120" t="s">
        <v>1788</v>
      </c>
      <c r="BH17" s="120" t="s">
        <v>1831</v>
      </c>
      <c r="BI17" s="120" t="s">
        <v>1845</v>
      </c>
      <c r="BJ17" s="120" t="s">
        <v>1845</v>
      </c>
      <c r="BK17" s="120">
        <v>5</v>
      </c>
      <c r="BL17" s="123">
        <v>8.771929824561404</v>
      </c>
      <c r="BM17" s="120">
        <v>0</v>
      </c>
      <c r="BN17" s="123">
        <v>0</v>
      </c>
      <c r="BO17" s="120">
        <v>0</v>
      </c>
      <c r="BP17" s="123">
        <v>0</v>
      </c>
      <c r="BQ17" s="120">
        <v>52</v>
      </c>
      <c r="BR17" s="123">
        <v>91.2280701754386</v>
      </c>
      <c r="BS17" s="120">
        <v>57</v>
      </c>
      <c r="BT17" s="2"/>
      <c r="BU17" s="3"/>
      <c r="BV17" s="3"/>
      <c r="BW17" s="3"/>
      <c r="BX17" s="3"/>
    </row>
    <row r="18" spans="1:76" ht="15">
      <c r="A18" s="64" t="s">
        <v>218</v>
      </c>
      <c r="B18" s="65"/>
      <c r="C18" s="65" t="s">
        <v>64</v>
      </c>
      <c r="D18" s="66">
        <v>182.5576969844358</v>
      </c>
      <c r="E18" s="68"/>
      <c r="F18" s="100" t="s">
        <v>498</v>
      </c>
      <c r="G18" s="65"/>
      <c r="H18" s="69" t="s">
        <v>218</v>
      </c>
      <c r="I18" s="70"/>
      <c r="J18" s="70"/>
      <c r="K18" s="69" t="s">
        <v>1307</v>
      </c>
      <c r="L18" s="73">
        <v>1</v>
      </c>
      <c r="M18" s="74">
        <v>9359.0380859375</v>
      </c>
      <c r="N18" s="74">
        <v>4093.708251953125</v>
      </c>
      <c r="O18" s="75"/>
      <c r="P18" s="76"/>
      <c r="Q18" s="76"/>
      <c r="R18" s="86"/>
      <c r="S18" s="48">
        <v>0</v>
      </c>
      <c r="T18" s="48">
        <v>1</v>
      </c>
      <c r="U18" s="49">
        <v>0</v>
      </c>
      <c r="V18" s="49">
        <v>0.003968</v>
      </c>
      <c r="W18" s="49">
        <v>0.001244</v>
      </c>
      <c r="X18" s="49">
        <v>0.514522</v>
      </c>
      <c r="Y18" s="49">
        <v>0</v>
      </c>
      <c r="Z18" s="49">
        <v>0</v>
      </c>
      <c r="AA18" s="71">
        <v>18</v>
      </c>
      <c r="AB18" s="71"/>
      <c r="AC18" s="72"/>
      <c r="AD18" s="78" t="s">
        <v>799</v>
      </c>
      <c r="AE18" s="78">
        <v>1230</v>
      </c>
      <c r="AF18" s="78">
        <v>1614</v>
      </c>
      <c r="AG18" s="78">
        <v>13919</v>
      </c>
      <c r="AH18" s="78">
        <v>15998</v>
      </c>
      <c r="AI18" s="78"/>
      <c r="AJ18" s="78" t="s">
        <v>883</v>
      </c>
      <c r="AK18" s="78" t="s">
        <v>957</v>
      </c>
      <c r="AL18" s="83" t="s">
        <v>1008</v>
      </c>
      <c r="AM18" s="78"/>
      <c r="AN18" s="80">
        <v>43306.157372685186</v>
      </c>
      <c r="AO18" s="83" t="s">
        <v>1079</v>
      </c>
      <c r="AP18" s="78" t="b">
        <v>0</v>
      </c>
      <c r="AQ18" s="78" t="b">
        <v>0</v>
      </c>
      <c r="AR18" s="78" t="b">
        <v>0</v>
      </c>
      <c r="AS18" s="78" t="s">
        <v>724</v>
      </c>
      <c r="AT18" s="78">
        <v>4</v>
      </c>
      <c r="AU18" s="83" t="s">
        <v>1142</v>
      </c>
      <c r="AV18" s="78" t="b">
        <v>0</v>
      </c>
      <c r="AW18" s="78" t="s">
        <v>1204</v>
      </c>
      <c r="AX18" s="83" t="s">
        <v>1220</v>
      </c>
      <c r="AY18" s="78" t="s">
        <v>66</v>
      </c>
      <c r="AZ18" s="78" t="str">
        <f>REPLACE(INDEX(GroupVertices[Group],MATCH(Vertices[[#This Row],[Vertex]],GroupVertices[Vertex],0)),1,1,"")</f>
        <v>12</v>
      </c>
      <c r="BA18" s="48"/>
      <c r="BB18" s="48"/>
      <c r="BC18" s="48"/>
      <c r="BD18" s="48"/>
      <c r="BE18" s="48"/>
      <c r="BF18" s="48"/>
      <c r="BG18" s="120" t="s">
        <v>1789</v>
      </c>
      <c r="BH18" s="120" t="s">
        <v>1789</v>
      </c>
      <c r="BI18" s="120" t="s">
        <v>1846</v>
      </c>
      <c r="BJ18" s="120" t="s">
        <v>1846</v>
      </c>
      <c r="BK18" s="120">
        <v>4</v>
      </c>
      <c r="BL18" s="123">
        <v>21.05263157894737</v>
      </c>
      <c r="BM18" s="120">
        <v>0</v>
      </c>
      <c r="BN18" s="123">
        <v>0</v>
      </c>
      <c r="BO18" s="120">
        <v>0</v>
      </c>
      <c r="BP18" s="123">
        <v>0</v>
      </c>
      <c r="BQ18" s="120">
        <v>15</v>
      </c>
      <c r="BR18" s="123">
        <v>78.94736842105263</v>
      </c>
      <c r="BS18" s="120">
        <v>19</v>
      </c>
      <c r="BT18" s="2"/>
      <c r="BU18" s="3"/>
      <c r="BV18" s="3"/>
      <c r="BW18" s="3"/>
      <c r="BX18" s="3"/>
    </row>
    <row r="19" spans="1:76" ht="15">
      <c r="A19" s="64" t="s">
        <v>219</v>
      </c>
      <c r="B19" s="65"/>
      <c r="C19" s="65" t="s">
        <v>64</v>
      </c>
      <c r="D19" s="66">
        <v>162.96802042801556</v>
      </c>
      <c r="E19" s="68"/>
      <c r="F19" s="100" t="s">
        <v>1169</v>
      </c>
      <c r="G19" s="65"/>
      <c r="H19" s="69" t="s">
        <v>219</v>
      </c>
      <c r="I19" s="70"/>
      <c r="J19" s="70"/>
      <c r="K19" s="69" t="s">
        <v>1308</v>
      </c>
      <c r="L19" s="73">
        <v>1</v>
      </c>
      <c r="M19" s="74">
        <v>194.9122772216797</v>
      </c>
      <c r="N19" s="74">
        <v>4994.92138671875</v>
      </c>
      <c r="O19" s="75"/>
      <c r="P19" s="76"/>
      <c r="Q19" s="76"/>
      <c r="R19" s="86"/>
      <c r="S19" s="48">
        <v>0</v>
      </c>
      <c r="T19" s="48">
        <v>1</v>
      </c>
      <c r="U19" s="49">
        <v>0</v>
      </c>
      <c r="V19" s="49">
        <v>0.005714</v>
      </c>
      <c r="W19" s="49">
        <v>0.011329</v>
      </c>
      <c r="X19" s="49">
        <v>0.420357</v>
      </c>
      <c r="Y19" s="49">
        <v>0</v>
      </c>
      <c r="Z19" s="49">
        <v>0</v>
      </c>
      <c r="AA19" s="71">
        <v>19</v>
      </c>
      <c r="AB19" s="71"/>
      <c r="AC19" s="72"/>
      <c r="AD19" s="78" t="s">
        <v>800</v>
      </c>
      <c r="AE19" s="78">
        <v>24</v>
      </c>
      <c r="AF19" s="78">
        <v>76</v>
      </c>
      <c r="AG19" s="78">
        <v>112</v>
      </c>
      <c r="AH19" s="78">
        <v>28</v>
      </c>
      <c r="AI19" s="78"/>
      <c r="AJ19" s="78" t="s">
        <v>884</v>
      </c>
      <c r="AK19" s="78" t="s">
        <v>745</v>
      </c>
      <c r="AL19" s="83" t="s">
        <v>1009</v>
      </c>
      <c r="AM19" s="78"/>
      <c r="AN19" s="80">
        <v>43057.69498842592</v>
      </c>
      <c r="AO19" s="83" t="s">
        <v>1080</v>
      </c>
      <c r="AP19" s="78" t="b">
        <v>1</v>
      </c>
      <c r="AQ19" s="78" t="b">
        <v>0</v>
      </c>
      <c r="AR19" s="78" t="b">
        <v>0</v>
      </c>
      <c r="AS19" s="78" t="s">
        <v>724</v>
      </c>
      <c r="AT19" s="78">
        <v>0</v>
      </c>
      <c r="AU19" s="78"/>
      <c r="AV19" s="78" t="b">
        <v>0</v>
      </c>
      <c r="AW19" s="78" t="s">
        <v>1204</v>
      </c>
      <c r="AX19" s="83" t="s">
        <v>1221</v>
      </c>
      <c r="AY19" s="78" t="s">
        <v>66</v>
      </c>
      <c r="AZ19" s="78" t="str">
        <f>REPLACE(INDEX(GroupVertices[Group],MATCH(Vertices[[#This Row],[Vertex]],GroupVertices[Vertex],0)),1,1,"")</f>
        <v>1</v>
      </c>
      <c r="BA19" s="48" t="s">
        <v>391</v>
      </c>
      <c r="BB19" s="48" t="s">
        <v>391</v>
      </c>
      <c r="BC19" s="48" t="s">
        <v>431</v>
      </c>
      <c r="BD19" s="48" t="s">
        <v>431</v>
      </c>
      <c r="BE19" s="48"/>
      <c r="BF19" s="48"/>
      <c r="BG19" s="120" t="s">
        <v>1790</v>
      </c>
      <c r="BH19" s="120" t="s">
        <v>1790</v>
      </c>
      <c r="BI19" s="120" t="s">
        <v>1847</v>
      </c>
      <c r="BJ19" s="120" t="s">
        <v>1847</v>
      </c>
      <c r="BK19" s="120">
        <v>1</v>
      </c>
      <c r="BL19" s="123">
        <v>2</v>
      </c>
      <c r="BM19" s="120">
        <v>0</v>
      </c>
      <c r="BN19" s="123">
        <v>0</v>
      </c>
      <c r="BO19" s="120">
        <v>0</v>
      </c>
      <c r="BP19" s="123">
        <v>0</v>
      </c>
      <c r="BQ19" s="120">
        <v>49</v>
      </c>
      <c r="BR19" s="123">
        <v>98</v>
      </c>
      <c r="BS19" s="120">
        <v>50</v>
      </c>
      <c r="BT19" s="2"/>
      <c r="BU19" s="3"/>
      <c r="BV19" s="3"/>
      <c r="BW19" s="3"/>
      <c r="BX19" s="3"/>
    </row>
    <row r="20" spans="1:76" ht="15">
      <c r="A20" s="64" t="s">
        <v>220</v>
      </c>
      <c r="B20" s="65"/>
      <c r="C20" s="65" t="s">
        <v>64</v>
      </c>
      <c r="D20" s="66">
        <v>163.08265442607004</v>
      </c>
      <c r="E20" s="68"/>
      <c r="F20" s="100" t="s">
        <v>1170</v>
      </c>
      <c r="G20" s="65"/>
      <c r="H20" s="69" t="s">
        <v>220</v>
      </c>
      <c r="I20" s="70"/>
      <c r="J20" s="70"/>
      <c r="K20" s="69" t="s">
        <v>1309</v>
      </c>
      <c r="L20" s="73">
        <v>1</v>
      </c>
      <c r="M20" s="74">
        <v>845.8602905273438</v>
      </c>
      <c r="N20" s="74">
        <v>8306.603515625</v>
      </c>
      <c r="O20" s="75"/>
      <c r="P20" s="76"/>
      <c r="Q20" s="76"/>
      <c r="R20" s="86"/>
      <c r="S20" s="48">
        <v>0</v>
      </c>
      <c r="T20" s="48">
        <v>2</v>
      </c>
      <c r="U20" s="49">
        <v>0</v>
      </c>
      <c r="V20" s="49">
        <v>0.005747</v>
      </c>
      <c r="W20" s="49">
        <v>0.013019</v>
      </c>
      <c r="X20" s="49">
        <v>0.699092</v>
      </c>
      <c r="Y20" s="49">
        <v>0.5</v>
      </c>
      <c r="Z20" s="49">
        <v>0</v>
      </c>
      <c r="AA20" s="71">
        <v>20</v>
      </c>
      <c r="AB20" s="71"/>
      <c r="AC20" s="72"/>
      <c r="AD20" s="78" t="s">
        <v>801</v>
      </c>
      <c r="AE20" s="78">
        <v>164</v>
      </c>
      <c r="AF20" s="78">
        <v>85</v>
      </c>
      <c r="AG20" s="78">
        <v>100</v>
      </c>
      <c r="AH20" s="78">
        <v>166</v>
      </c>
      <c r="AI20" s="78"/>
      <c r="AJ20" s="78" t="s">
        <v>885</v>
      </c>
      <c r="AK20" s="78" t="s">
        <v>958</v>
      </c>
      <c r="AL20" s="83" t="s">
        <v>1010</v>
      </c>
      <c r="AM20" s="78"/>
      <c r="AN20" s="80">
        <v>42755.862974537034</v>
      </c>
      <c r="AO20" s="83" t="s">
        <v>1081</v>
      </c>
      <c r="AP20" s="78" t="b">
        <v>0</v>
      </c>
      <c r="AQ20" s="78" t="b">
        <v>0</v>
      </c>
      <c r="AR20" s="78" t="b">
        <v>0</v>
      </c>
      <c r="AS20" s="78" t="s">
        <v>724</v>
      </c>
      <c r="AT20" s="78">
        <v>0</v>
      </c>
      <c r="AU20" s="83" t="s">
        <v>1142</v>
      </c>
      <c r="AV20" s="78" t="b">
        <v>0</v>
      </c>
      <c r="AW20" s="78" t="s">
        <v>1204</v>
      </c>
      <c r="AX20" s="83" t="s">
        <v>1222</v>
      </c>
      <c r="AY20" s="78" t="s">
        <v>66</v>
      </c>
      <c r="AZ20" s="78" t="str">
        <f>REPLACE(INDEX(GroupVertices[Group],MATCH(Vertices[[#This Row],[Vertex]],GroupVertices[Vertex],0)),1,1,"")</f>
        <v>1</v>
      </c>
      <c r="BA20" s="48"/>
      <c r="BB20" s="48"/>
      <c r="BC20" s="48"/>
      <c r="BD20" s="48"/>
      <c r="BE20" s="48"/>
      <c r="BF20" s="48"/>
      <c r="BG20" s="120" t="s">
        <v>1791</v>
      </c>
      <c r="BH20" s="120" t="s">
        <v>1791</v>
      </c>
      <c r="BI20" s="120" t="s">
        <v>1848</v>
      </c>
      <c r="BJ20" s="120" t="s">
        <v>1848</v>
      </c>
      <c r="BK20" s="120">
        <v>2</v>
      </c>
      <c r="BL20" s="123">
        <v>11.764705882352942</v>
      </c>
      <c r="BM20" s="120">
        <v>1</v>
      </c>
      <c r="BN20" s="123">
        <v>5.882352941176471</v>
      </c>
      <c r="BO20" s="120">
        <v>0</v>
      </c>
      <c r="BP20" s="123">
        <v>0</v>
      </c>
      <c r="BQ20" s="120">
        <v>14</v>
      </c>
      <c r="BR20" s="123">
        <v>82.3529411764706</v>
      </c>
      <c r="BS20" s="120">
        <v>17</v>
      </c>
      <c r="BT20" s="2"/>
      <c r="BU20" s="3"/>
      <c r="BV20" s="3"/>
      <c r="BW20" s="3"/>
      <c r="BX20" s="3"/>
    </row>
    <row r="21" spans="1:76" ht="15">
      <c r="A21" s="64" t="s">
        <v>225</v>
      </c>
      <c r="B21" s="65"/>
      <c r="C21" s="65" t="s">
        <v>64</v>
      </c>
      <c r="D21" s="66">
        <v>190.56933973735408</v>
      </c>
      <c r="E21" s="68"/>
      <c r="F21" s="100" t="s">
        <v>503</v>
      </c>
      <c r="G21" s="65"/>
      <c r="H21" s="69" t="s">
        <v>225</v>
      </c>
      <c r="I21" s="70"/>
      <c r="J21" s="70"/>
      <c r="K21" s="69" t="s">
        <v>1310</v>
      </c>
      <c r="L21" s="73">
        <v>5.927820372128815</v>
      </c>
      <c r="M21" s="74">
        <v>513.2927856445312</v>
      </c>
      <c r="N21" s="74">
        <v>7576.96435546875</v>
      </c>
      <c r="O21" s="75"/>
      <c r="P21" s="76"/>
      <c r="Q21" s="76"/>
      <c r="R21" s="86"/>
      <c r="S21" s="48">
        <v>3</v>
      </c>
      <c r="T21" s="48">
        <v>3</v>
      </c>
      <c r="U21" s="49">
        <v>3</v>
      </c>
      <c r="V21" s="49">
        <v>0.005814</v>
      </c>
      <c r="W21" s="49">
        <v>0.015568</v>
      </c>
      <c r="X21" s="49">
        <v>1.311699</v>
      </c>
      <c r="Y21" s="49">
        <v>0.25</v>
      </c>
      <c r="Z21" s="49">
        <v>0.5</v>
      </c>
      <c r="AA21" s="71">
        <v>21</v>
      </c>
      <c r="AB21" s="71"/>
      <c r="AC21" s="72"/>
      <c r="AD21" s="78" t="s">
        <v>802</v>
      </c>
      <c r="AE21" s="78">
        <v>692</v>
      </c>
      <c r="AF21" s="78">
        <v>2243</v>
      </c>
      <c r="AG21" s="78">
        <v>9173</v>
      </c>
      <c r="AH21" s="78">
        <v>8003</v>
      </c>
      <c r="AI21" s="78"/>
      <c r="AJ21" s="78" t="s">
        <v>886</v>
      </c>
      <c r="AK21" s="78" t="s">
        <v>745</v>
      </c>
      <c r="AL21" s="83" t="s">
        <v>1011</v>
      </c>
      <c r="AM21" s="78"/>
      <c r="AN21" s="80">
        <v>40755.1919212963</v>
      </c>
      <c r="AO21" s="83" t="s">
        <v>1082</v>
      </c>
      <c r="AP21" s="78" t="b">
        <v>0</v>
      </c>
      <c r="AQ21" s="78" t="b">
        <v>0</v>
      </c>
      <c r="AR21" s="78" t="b">
        <v>1</v>
      </c>
      <c r="AS21" s="78" t="s">
        <v>724</v>
      </c>
      <c r="AT21" s="78">
        <v>58</v>
      </c>
      <c r="AU21" s="83" t="s">
        <v>1142</v>
      </c>
      <c r="AV21" s="78" t="b">
        <v>0</v>
      </c>
      <c r="AW21" s="78" t="s">
        <v>1204</v>
      </c>
      <c r="AX21" s="83" t="s">
        <v>1223</v>
      </c>
      <c r="AY21" s="78" t="s">
        <v>66</v>
      </c>
      <c r="AZ21" s="78" t="str">
        <f>REPLACE(INDEX(GroupVertices[Group],MATCH(Vertices[[#This Row],[Vertex]],GroupVertices[Vertex],0)),1,1,"")</f>
        <v>1</v>
      </c>
      <c r="BA21" s="48"/>
      <c r="BB21" s="48"/>
      <c r="BC21" s="48"/>
      <c r="BD21" s="48"/>
      <c r="BE21" s="48" t="s">
        <v>441</v>
      </c>
      <c r="BF21" s="48" t="s">
        <v>441</v>
      </c>
      <c r="BG21" s="120" t="s">
        <v>1792</v>
      </c>
      <c r="BH21" s="120" t="s">
        <v>1792</v>
      </c>
      <c r="BI21" s="120" t="s">
        <v>1849</v>
      </c>
      <c r="BJ21" s="120" t="s">
        <v>1849</v>
      </c>
      <c r="BK21" s="120">
        <v>3</v>
      </c>
      <c r="BL21" s="123">
        <v>10.714285714285714</v>
      </c>
      <c r="BM21" s="120">
        <v>2</v>
      </c>
      <c r="BN21" s="123">
        <v>7.142857142857143</v>
      </c>
      <c r="BO21" s="120">
        <v>0</v>
      </c>
      <c r="BP21" s="123">
        <v>0</v>
      </c>
      <c r="BQ21" s="120">
        <v>23</v>
      </c>
      <c r="BR21" s="123">
        <v>82.14285714285714</v>
      </c>
      <c r="BS21" s="120">
        <v>28</v>
      </c>
      <c r="BT21" s="2"/>
      <c r="BU21" s="3"/>
      <c r="BV21" s="3"/>
      <c r="BW21" s="3"/>
      <c r="BX21" s="3"/>
    </row>
    <row r="22" spans="1:76" ht="15">
      <c r="A22" s="64" t="s">
        <v>221</v>
      </c>
      <c r="B22" s="65"/>
      <c r="C22" s="65" t="s">
        <v>64</v>
      </c>
      <c r="D22" s="66">
        <v>166.11408681906616</v>
      </c>
      <c r="E22" s="68"/>
      <c r="F22" s="100" t="s">
        <v>499</v>
      </c>
      <c r="G22" s="65"/>
      <c r="H22" s="69" t="s">
        <v>221</v>
      </c>
      <c r="I22" s="70"/>
      <c r="J22" s="70"/>
      <c r="K22" s="69" t="s">
        <v>1311</v>
      </c>
      <c r="L22" s="73">
        <v>1</v>
      </c>
      <c r="M22" s="74">
        <v>2022.678466796875</v>
      </c>
      <c r="N22" s="74">
        <v>9646.09375</v>
      </c>
      <c r="O22" s="75"/>
      <c r="P22" s="76"/>
      <c r="Q22" s="76"/>
      <c r="R22" s="86"/>
      <c r="S22" s="48">
        <v>0</v>
      </c>
      <c r="T22" s="48">
        <v>1</v>
      </c>
      <c r="U22" s="49">
        <v>0</v>
      </c>
      <c r="V22" s="49">
        <v>0.005714</v>
      </c>
      <c r="W22" s="49">
        <v>0.011329</v>
      </c>
      <c r="X22" s="49">
        <v>0.420357</v>
      </c>
      <c r="Y22" s="49">
        <v>0</v>
      </c>
      <c r="Z22" s="49">
        <v>0</v>
      </c>
      <c r="AA22" s="71">
        <v>22</v>
      </c>
      <c r="AB22" s="71"/>
      <c r="AC22" s="72"/>
      <c r="AD22" s="78" t="s">
        <v>803</v>
      </c>
      <c r="AE22" s="78">
        <v>445</v>
      </c>
      <c r="AF22" s="78">
        <v>323</v>
      </c>
      <c r="AG22" s="78">
        <v>957</v>
      </c>
      <c r="AH22" s="78">
        <v>485</v>
      </c>
      <c r="AI22" s="78"/>
      <c r="AJ22" s="78" t="s">
        <v>887</v>
      </c>
      <c r="AK22" s="78" t="s">
        <v>959</v>
      </c>
      <c r="AL22" s="83" t="s">
        <v>1012</v>
      </c>
      <c r="AM22" s="78"/>
      <c r="AN22" s="80">
        <v>41770.575324074074</v>
      </c>
      <c r="AO22" s="83" t="s">
        <v>1083</v>
      </c>
      <c r="AP22" s="78" t="b">
        <v>0</v>
      </c>
      <c r="AQ22" s="78" t="b">
        <v>0</v>
      </c>
      <c r="AR22" s="78" t="b">
        <v>1</v>
      </c>
      <c r="AS22" s="78" t="s">
        <v>724</v>
      </c>
      <c r="AT22" s="78">
        <v>8</v>
      </c>
      <c r="AU22" s="83" t="s">
        <v>1142</v>
      </c>
      <c r="AV22" s="78" t="b">
        <v>0</v>
      </c>
      <c r="AW22" s="78" t="s">
        <v>1204</v>
      </c>
      <c r="AX22" s="83" t="s">
        <v>1224</v>
      </c>
      <c r="AY22" s="78" t="s">
        <v>66</v>
      </c>
      <c r="AZ22" s="78" t="str">
        <f>REPLACE(INDEX(GroupVertices[Group],MATCH(Vertices[[#This Row],[Vertex]],GroupVertices[Vertex],0)),1,1,"")</f>
        <v>1</v>
      </c>
      <c r="BA22" s="48" t="s">
        <v>392</v>
      </c>
      <c r="BB22" s="48" t="s">
        <v>392</v>
      </c>
      <c r="BC22" s="48" t="s">
        <v>431</v>
      </c>
      <c r="BD22" s="48" t="s">
        <v>431</v>
      </c>
      <c r="BE22" s="48" t="s">
        <v>439</v>
      </c>
      <c r="BF22" s="48" t="s">
        <v>439</v>
      </c>
      <c r="BG22" s="120" t="s">
        <v>1793</v>
      </c>
      <c r="BH22" s="120" t="s">
        <v>1793</v>
      </c>
      <c r="BI22" s="120" t="s">
        <v>1850</v>
      </c>
      <c r="BJ22" s="120" t="s">
        <v>1850</v>
      </c>
      <c r="BK22" s="120">
        <v>0</v>
      </c>
      <c r="BL22" s="123">
        <v>0</v>
      </c>
      <c r="BM22" s="120">
        <v>0</v>
      </c>
      <c r="BN22" s="123">
        <v>0</v>
      </c>
      <c r="BO22" s="120">
        <v>0</v>
      </c>
      <c r="BP22" s="123">
        <v>0</v>
      </c>
      <c r="BQ22" s="120">
        <v>28</v>
      </c>
      <c r="BR22" s="123">
        <v>100</v>
      </c>
      <c r="BS22" s="120">
        <v>28</v>
      </c>
      <c r="BT22" s="2"/>
      <c r="BU22" s="3"/>
      <c r="BV22" s="3"/>
      <c r="BW22" s="3"/>
      <c r="BX22" s="3"/>
    </row>
    <row r="23" spans="1:76" ht="15">
      <c r="A23" s="64" t="s">
        <v>222</v>
      </c>
      <c r="B23" s="65"/>
      <c r="C23" s="65" t="s">
        <v>64</v>
      </c>
      <c r="D23" s="66">
        <v>164.33089129377433</v>
      </c>
      <c r="E23" s="68"/>
      <c r="F23" s="100" t="s">
        <v>500</v>
      </c>
      <c r="G23" s="65"/>
      <c r="H23" s="69" t="s">
        <v>222</v>
      </c>
      <c r="I23" s="70"/>
      <c r="J23" s="70"/>
      <c r="K23" s="69" t="s">
        <v>1312</v>
      </c>
      <c r="L23" s="73">
        <v>1</v>
      </c>
      <c r="M23" s="74">
        <v>2964.118896484375</v>
      </c>
      <c r="N23" s="74">
        <v>9010.33203125</v>
      </c>
      <c r="O23" s="75"/>
      <c r="P23" s="76"/>
      <c r="Q23" s="76"/>
      <c r="R23" s="86"/>
      <c r="S23" s="48">
        <v>0</v>
      </c>
      <c r="T23" s="48">
        <v>1</v>
      </c>
      <c r="U23" s="49">
        <v>0</v>
      </c>
      <c r="V23" s="49">
        <v>0.005714</v>
      </c>
      <c r="W23" s="49">
        <v>0.011329</v>
      </c>
      <c r="X23" s="49">
        <v>0.420357</v>
      </c>
      <c r="Y23" s="49">
        <v>0</v>
      </c>
      <c r="Z23" s="49">
        <v>0</v>
      </c>
      <c r="AA23" s="71">
        <v>23</v>
      </c>
      <c r="AB23" s="71"/>
      <c r="AC23" s="72"/>
      <c r="AD23" s="78" t="s">
        <v>804</v>
      </c>
      <c r="AE23" s="78">
        <v>181</v>
      </c>
      <c r="AF23" s="78">
        <v>183</v>
      </c>
      <c r="AG23" s="78">
        <v>721</v>
      </c>
      <c r="AH23" s="78">
        <v>317</v>
      </c>
      <c r="AI23" s="78"/>
      <c r="AJ23" s="78" t="s">
        <v>888</v>
      </c>
      <c r="AK23" s="78" t="s">
        <v>960</v>
      </c>
      <c r="AL23" s="83" t="s">
        <v>1013</v>
      </c>
      <c r="AM23" s="78"/>
      <c r="AN23" s="80">
        <v>41438.01111111111</v>
      </c>
      <c r="AO23" s="83" t="s">
        <v>1084</v>
      </c>
      <c r="AP23" s="78" t="b">
        <v>1</v>
      </c>
      <c r="AQ23" s="78" t="b">
        <v>0</v>
      </c>
      <c r="AR23" s="78" t="b">
        <v>0</v>
      </c>
      <c r="AS23" s="78" t="s">
        <v>724</v>
      </c>
      <c r="AT23" s="78">
        <v>3</v>
      </c>
      <c r="AU23" s="83" t="s">
        <v>1142</v>
      </c>
      <c r="AV23" s="78" t="b">
        <v>0</v>
      </c>
      <c r="AW23" s="78" t="s">
        <v>1204</v>
      </c>
      <c r="AX23" s="83" t="s">
        <v>1225</v>
      </c>
      <c r="AY23" s="78" t="s">
        <v>66</v>
      </c>
      <c r="AZ23" s="78" t="str">
        <f>REPLACE(INDEX(GroupVertices[Group],MATCH(Vertices[[#This Row],[Vertex]],GroupVertices[Vertex],0)),1,1,"")</f>
        <v>1</v>
      </c>
      <c r="BA23" s="48" t="s">
        <v>393</v>
      </c>
      <c r="BB23" s="48" t="s">
        <v>393</v>
      </c>
      <c r="BC23" s="48" t="s">
        <v>431</v>
      </c>
      <c r="BD23" s="48" t="s">
        <v>431</v>
      </c>
      <c r="BE23" s="48"/>
      <c r="BF23" s="48"/>
      <c r="BG23" s="120" t="s">
        <v>1794</v>
      </c>
      <c r="BH23" s="120" t="s">
        <v>1794</v>
      </c>
      <c r="BI23" s="120" t="s">
        <v>1851</v>
      </c>
      <c r="BJ23" s="120" t="s">
        <v>1851</v>
      </c>
      <c r="BK23" s="120">
        <v>0</v>
      </c>
      <c r="BL23" s="123">
        <v>0</v>
      </c>
      <c r="BM23" s="120">
        <v>0</v>
      </c>
      <c r="BN23" s="123">
        <v>0</v>
      </c>
      <c r="BO23" s="120">
        <v>0</v>
      </c>
      <c r="BP23" s="123">
        <v>0</v>
      </c>
      <c r="BQ23" s="120">
        <v>35</v>
      </c>
      <c r="BR23" s="123">
        <v>100</v>
      </c>
      <c r="BS23" s="120">
        <v>35</v>
      </c>
      <c r="BT23" s="2"/>
      <c r="BU23" s="3"/>
      <c r="BV23" s="3"/>
      <c r="BW23" s="3"/>
      <c r="BX23" s="3"/>
    </row>
    <row r="24" spans="1:76" ht="15">
      <c r="A24" s="64" t="s">
        <v>223</v>
      </c>
      <c r="B24" s="65"/>
      <c r="C24" s="65" t="s">
        <v>64</v>
      </c>
      <c r="D24" s="66">
        <v>163.15907709143968</v>
      </c>
      <c r="E24" s="68"/>
      <c r="F24" s="100" t="s">
        <v>501</v>
      </c>
      <c r="G24" s="65"/>
      <c r="H24" s="69" t="s">
        <v>223</v>
      </c>
      <c r="I24" s="70"/>
      <c r="J24" s="70"/>
      <c r="K24" s="69" t="s">
        <v>1313</v>
      </c>
      <c r="L24" s="73">
        <v>516.7785322828161</v>
      </c>
      <c r="M24" s="74">
        <v>7085.0615234375</v>
      </c>
      <c r="N24" s="74">
        <v>5281.82470703125</v>
      </c>
      <c r="O24" s="75"/>
      <c r="P24" s="76"/>
      <c r="Q24" s="76"/>
      <c r="R24" s="86"/>
      <c r="S24" s="48">
        <v>0</v>
      </c>
      <c r="T24" s="48">
        <v>3</v>
      </c>
      <c r="U24" s="49">
        <v>314</v>
      </c>
      <c r="V24" s="49">
        <v>0.005848</v>
      </c>
      <c r="W24" s="49">
        <v>0.011602</v>
      </c>
      <c r="X24" s="49">
        <v>1.302937</v>
      </c>
      <c r="Y24" s="49">
        <v>0</v>
      </c>
      <c r="Z24" s="49">
        <v>0</v>
      </c>
      <c r="AA24" s="71">
        <v>24</v>
      </c>
      <c r="AB24" s="71"/>
      <c r="AC24" s="72"/>
      <c r="AD24" s="78" t="s">
        <v>805</v>
      </c>
      <c r="AE24" s="78">
        <v>24</v>
      </c>
      <c r="AF24" s="78">
        <v>91</v>
      </c>
      <c r="AG24" s="78">
        <v>204</v>
      </c>
      <c r="AH24" s="78">
        <v>70</v>
      </c>
      <c r="AI24" s="78"/>
      <c r="AJ24" s="78" t="s">
        <v>889</v>
      </c>
      <c r="AK24" s="78" t="s">
        <v>745</v>
      </c>
      <c r="AL24" s="83" t="s">
        <v>1014</v>
      </c>
      <c r="AM24" s="78"/>
      <c r="AN24" s="80">
        <v>42725.80409722222</v>
      </c>
      <c r="AO24" s="83" t="s">
        <v>1085</v>
      </c>
      <c r="AP24" s="78" t="b">
        <v>1</v>
      </c>
      <c r="AQ24" s="78" t="b">
        <v>0</v>
      </c>
      <c r="AR24" s="78" t="b">
        <v>0</v>
      </c>
      <c r="AS24" s="78" t="s">
        <v>724</v>
      </c>
      <c r="AT24" s="78">
        <v>2</v>
      </c>
      <c r="AU24" s="78"/>
      <c r="AV24" s="78" t="b">
        <v>0</v>
      </c>
      <c r="AW24" s="78" t="s">
        <v>1204</v>
      </c>
      <c r="AX24" s="83" t="s">
        <v>1226</v>
      </c>
      <c r="AY24" s="78" t="s">
        <v>66</v>
      </c>
      <c r="AZ24" s="78" t="str">
        <f>REPLACE(INDEX(GroupVertices[Group],MATCH(Vertices[[#This Row],[Vertex]],GroupVertices[Vertex],0)),1,1,"")</f>
        <v>9</v>
      </c>
      <c r="BA24" s="48" t="s">
        <v>1485</v>
      </c>
      <c r="BB24" s="48" t="s">
        <v>1485</v>
      </c>
      <c r="BC24" s="48" t="s">
        <v>431</v>
      </c>
      <c r="BD24" s="48" t="s">
        <v>431</v>
      </c>
      <c r="BE24" s="48" t="s">
        <v>440</v>
      </c>
      <c r="BF24" s="48" t="s">
        <v>440</v>
      </c>
      <c r="BG24" s="120" t="s">
        <v>1795</v>
      </c>
      <c r="BH24" s="120" t="s">
        <v>1832</v>
      </c>
      <c r="BI24" s="120" t="s">
        <v>1852</v>
      </c>
      <c r="BJ24" s="120" t="s">
        <v>1885</v>
      </c>
      <c r="BK24" s="120">
        <v>2</v>
      </c>
      <c r="BL24" s="123">
        <v>2.898550724637681</v>
      </c>
      <c r="BM24" s="120">
        <v>1</v>
      </c>
      <c r="BN24" s="123">
        <v>1.4492753623188406</v>
      </c>
      <c r="BO24" s="120">
        <v>0</v>
      </c>
      <c r="BP24" s="123">
        <v>0</v>
      </c>
      <c r="BQ24" s="120">
        <v>66</v>
      </c>
      <c r="BR24" s="123">
        <v>95.65217391304348</v>
      </c>
      <c r="BS24" s="120">
        <v>69</v>
      </c>
      <c r="BT24" s="2"/>
      <c r="BU24" s="3"/>
      <c r="BV24" s="3"/>
      <c r="BW24" s="3"/>
      <c r="BX24" s="3"/>
    </row>
    <row r="25" spans="1:76" ht="15">
      <c r="A25" s="64" t="s">
        <v>272</v>
      </c>
      <c r="B25" s="65"/>
      <c r="C25" s="65" t="s">
        <v>64</v>
      </c>
      <c r="D25" s="66">
        <v>162.1528453307393</v>
      </c>
      <c r="E25" s="68"/>
      <c r="F25" s="100" t="s">
        <v>1171</v>
      </c>
      <c r="G25" s="65"/>
      <c r="H25" s="69" t="s">
        <v>272</v>
      </c>
      <c r="I25" s="70"/>
      <c r="J25" s="70"/>
      <c r="K25" s="69" t="s">
        <v>1314</v>
      </c>
      <c r="L25" s="73">
        <v>1</v>
      </c>
      <c r="M25" s="74">
        <v>7085.0615234375</v>
      </c>
      <c r="N25" s="74">
        <v>6975.77294921875</v>
      </c>
      <c r="O25" s="75"/>
      <c r="P25" s="76"/>
      <c r="Q25" s="76"/>
      <c r="R25" s="86"/>
      <c r="S25" s="48">
        <v>1</v>
      </c>
      <c r="T25" s="48">
        <v>0</v>
      </c>
      <c r="U25" s="49">
        <v>0</v>
      </c>
      <c r="V25" s="49">
        <v>0.004</v>
      </c>
      <c r="W25" s="49">
        <v>0.001259</v>
      </c>
      <c r="X25" s="49">
        <v>0.519165</v>
      </c>
      <c r="Y25" s="49">
        <v>0</v>
      </c>
      <c r="Z25" s="49">
        <v>0</v>
      </c>
      <c r="AA25" s="71">
        <v>25</v>
      </c>
      <c r="AB25" s="71"/>
      <c r="AC25" s="72"/>
      <c r="AD25" s="78" t="s">
        <v>806</v>
      </c>
      <c r="AE25" s="78">
        <v>60</v>
      </c>
      <c r="AF25" s="78">
        <v>12</v>
      </c>
      <c r="AG25" s="78">
        <v>59</v>
      </c>
      <c r="AH25" s="78">
        <v>0</v>
      </c>
      <c r="AI25" s="78">
        <v>-28800</v>
      </c>
      <c r="AJ25" s="78"/>
      <c r="AK25" s="78"/>
      <c r="AL25" s="78"/>
      <c r="AM25" s="78" t="s">
        <v>1061</v>
      </c>
      <c r="AN25" s="80">
        <v>40005.63914351852</v>
      </c>
      <c r="AO25" s="78"/>
      <c r="AP25" s="78" t="b">
        <v>1</v>
      </c>
      <c r="AQ25" s="78" t="b">
        <v>0</v>
      </c>
      <c r="AR25" s="78" t="b">
        <v>0</v>
      </c>
      <c r="AS25" s="78" t="s">
        <v>724</v>
      </c>
      <c r="AT25" s="78">
        <v>0</v>
      </c>
      <c r="AU25" s="83" t="s">
        <v>1142</v>
      </c>
      <c r="AV25" s="78" t="b">
        <v>0</v>
      </c>
      <c r="AW25" s="78" t="s">
        <v>1204</v>
      </c>
      <c r="AX25" s="83" t="s">
        <v>1227</v>
      </c>
      <c r="AY25" s="78" t="s">
        <v>65</v>
      </c>
      <c r="AZ25" s="78" t="str">
        <f>REPLACE(INDEX(GroupVertices[Group],MATCH(Vertices[[#This Row],[Vertex]],GroupVertices[Vertex],0)),1,1,"")</f>
        <v>9</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273</v>
      </c>
      <c r="B26" s="65"/>
      <c r="C26" s="65" t="s">
        <v>64</v>
      </c>
      <c r="D26" s="66">
        <v>1000</v>
      </c>
      <c r="E26" s="68"/>
      <c r="F26" s="100" t="s">
        <v>1172</v>
      </c>
      <c r="G26" s="65"/>
      <c r="H26" s="69" t="s">
        <v>273</v>
      </c>
      <c r="I26" s="70"/>
      <c r="J26" s="70"/>
      <c r="K26" s="69" t="s">
        <v>1315</v>
      </c>
      <c r="L26" s="73">
        <v>1</v>
      </c>
      <c r="M26" s="74">
        <v>7085.0615234375</v>
      </c>
      <c r="N26" s="74">
        <v>6128.798828125</v>
      </c>
      <c r="O26" s="75"/>
      <c r="P26" s="76"/>
      <c r="Q26" s="76"/>
      <c r="R26" s="86"/>
      <c r="S26" s="48">
        <v>1</v>
      </c>
      <c r="T26" s="48">
        <v>0</v>
      </c>
      <c r="U26" s="49">
        <v>0</v>
      </c>
      <c r="V26" s="49">
        <v>0.004</v>
      </c>
      <c r="W26" s="49">
        <v>0.001259</v>
      </c>
      <c r="X26" s="49">
        <v>0.519165</v>
      </c>
      <c r="Y26" s="49">
        <v>0</v>
      </c>
      <c r="Z26" s="49">
        <v>0</v>
      </c>
      <c r="AA26" s="71">
        <v>26</v>
      </c>
      <c r="AB26" s="71"/>
      <c r="AC26" s="72"/>
      <c r="AD26" s="78" t="s">
        <v>807</v>
      </c>
      <c r="AE26" s="78">
        <v>1255</v>
      </c>
      <c r="AF26" s="78">
        <v>2995853</v>
      </c>
      <c r="AG26" s="78">
        <v>158018</v>
      </c>
      <c r="AH26" s="78">
        <v>31869</v>
      </c>
      <c r="AI26" s="78"/>
      <c r="AJ26" s="78" t="s">
        <v>890</v>
      </c>
      <c r="AK26" s="78"/>
      <c r="AL26" s="83" t="s">
        <v>1015</v>
      </c>
      <c r="AM26" s="78"/>
      <c r="AN26" s="80">
        <v>40017.787511574075</v>
      </c>
      <c r="AO26" s="83" t="s">
        <v>1086</v>
      </c>
      <c r="AP26" s="78" t="b">
        <v>0</v>
      </c>
      <c r="AQ26" s="78" t="b">
        <v>0</v>
      </c>
      <c r="AR26" s="78" t="b">
        <v>1</v>
      </c>
      <c r="AS26" s="78" t="s">
        <v>724</v>
      </c>
      <c r="AT26" s="78">
        <v>5515</v>
      </c>
      <c r="AU26" s="83" t="s">
        <v>1142</v>
      </c>
      <c r="AV26" s="78" t="b">
        <v>1</v>
      </c>
      <c r="AW26" s="78" t="s">
        <v>1204</v>
      </c>
      <c r="AX26" s="83" t="s">
        <v>1228</v>
      </c>
      <c r="AY26" s="78" t="s">
        <v>65</v>
      </c>
      <c r="AZ26" s="78" t="str">
        <f>REPLACE(INDEX(GroupVertices[Group],MATCH(Vertices[[#This Row],[Vertex]],GroupVertices[Vertex],0)),1,1,"")</f>
        <v>9</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224</v>
      </c>
      <c r="B27" s="65"/>
      <c r="C27" s="65" t="s">
        <v>64</v>
      </c>
      <c r="D27" s="66">
        <v>212.4771704766537</v>
      </c>
      <c r="E27" s="68"/>
      <c r="F27" s="100" t="s">
        <v>502</v>
      </c>
      <c r="G27" s="65"/>
      <c r="H27" s="69" t="s">
        <v>224</v>
      </c>
      <c r="I27" s="70"/>
      <c r="J27" s="70"/>
      <c r="K27" s="69" t="s">
        <v>1316</v>
      </c>
      <c r="L27" s="73">
        <v>1</v>
      </c>
      <c r="M27" s="74">
        <v>207.8432159423828</v>
      </c>
      <c r="N27" s="74">
        <v>6556.8583984375</v>
      </c>
      <c r="O27" s="75"/>
      <c r="P27" s="76"/>
      <c r="Q27" s="76"/>
      <c r="R27" s="86"/>
      <c r="S27" s="48">
        <v>1</v>
      </c>
      <c r="T27" s="48">
        <v>2</v>
      </c>
      <c r="U27" s="49">
        <v>0</v>
      </c>
      <c r="V27" s="49">
        <v>0.005747</v>
      </c>
      <c r="W27" s="49">
        <v>0.013019</v>
      </c>
      <c r="X27" s="49">
        <v>0.699092</v>
      </c>
      <c r="Y27" s="49">
        <v>0.5</v>
      </c>
      <c r="Z27" s="49">
        <v>0.5</v>
      </c>
      <c r="AA27" s="71">
        <v>27</v>
      </c>
      <c r="AB27" s="71"/>
      <c r="AC27" s="72"/>
      <c r="AD27" s="78" t="s">
        <v>808</v>
      </c>
      <c r="AE27" s="78">
        <v>442</v>
      </c>
      <c r="AF27" s="78">
        <v>3963</v>
      </c>
      <c r="AG27" s="78">
        <v>27951</v>
      </c>
      <c r="AH27" s="78">
        <v>24559</v>
      </c>
      <c r="AI27" s="78"/>
      <c r="AJ27" s="78" t="s">
        <v>891</v>
      </c>
      <c r="AK27" s="78" t="s">
        <v>745</v>
      </c>
      <c r="AL27" s="83" t="s">
        <v>1016</v>
      </c>
      <c r="AM27" s="78"/>
      <c r="AN27" s="80">
        <v>39783.156643518516</v>
      </c>
      <c r="AO27" s="83" t="s">
        <v>1087</v>
      </c>
      <c r="AP27" s="78" t="b">
        <v>0</v>
      </c>
      <c r="AQ27" s="78" t="b">
        <v>0</v>
      </c>
      <c r="AR27" s="78" t="b">
        <v>1</v>
      </c>
      <c r="AS27" s="78" t="s">
        <v>724</v>
      </c>
      <c r="AT27" s="78">
        <v>90</v>
      </c>
      <c r="AU27" s="83" t="s">
        <v>1142</v>
      </c>
      <c r="AV27" s="78" t="b">
        <v>0</v>
      </c>
      <c r="AW27" s="78" t="s">
        <v>1204</v>
      </c>
      <c r="AX27" s="83" t="s">
        <v>1229</v>
      </c>
      <c r="AY27" s="78" t="s">
        <v>66</v>
      </c>
      <c r="AZ27" s="78" t="str">
        <f>REPLACE(INDEX(GroupVertices[Group],MATCH(Vertices[[#This Row],[Vertex]],GroupVertices[Vertex],0)),1,1,"")</f>
        <v>1</v>
      </c>
      <c r="BA27" s="48"/>
      <c r="BB27" s="48"/>
      <c r="BC27" s="48"/>
      <c r="BD27" s="48"/>
      <c r="BE27" s="48"/>
      <c r="BF27" s="48"/>
      <c r="BG27" s="120" t="s">
        <v>1796</v>
      </c>
      <c r="BH27" s="120" t="s">
        <v>1796</v>
      </c>
      <c r="BI27" s="120" t="s">
        <v>1853</v>
      </c>
      <c r="BJ27" s="120" t="s">
        <v>1853</v>
      </c>
      <c r="BK27" s="120">
        <v>1</v>
      </c>
      <c r="BL27" s="123">
        <v>20</v>
      </c>
      <c r="BM27" s="120">
        <v>0</v>
      </c>
      <c r="BN27" s="123">
        <v>0</v>
      </c>
      <c r="BO27" s="120">
        <v>0</v>
      </c>
      <c r="BP27" s="123">
        <v>0</v>
      </c>
      <c r="BQ27" s="120">
        <v>4</v>
      </c>
      <c r="BR27" s="123">
        <v>80</v>
      </c>
      <c r="BS27" s="120">
        <v>5</v>
      </c>
      <c r="BT27" s="2"/>
      <c r="BU27" s="3"/>
      <c r="BV27" s="3"/>
      <c r="BW27" s="3"/>
      <c r="BX27" s="3"/>
    </row>
    <row r="28" spans="1:76" ht="15">
      <c r="A28" s="64" t="s">
        <v>226</v>
      </c>
      <c r="B28" s="65"/>
      <c r="C28" s="65" t="s">
        <v>64</v>
      </c>
      <c r="D28" s="66">
        <v>190.51839129377433</v>
      </c>
      <c r="E28" s="68"/>
      <c r="F28" s="100" t="s">
        <v>504</v>
      </c>
      <c r="G28" s="65"/>
      <c r="H28" s="69" t="s">
        <v>226</v>
      </c>
      <c r="I28" s="70"/>
      <c r="J28" s="70"/>
      <c r="K28" s="69" t="s">
        <v>1317</v>
      </c>
      <c r="L28" s="73">
        <v>1</v>
      </c>
      <c r="M28" s="74">
        <v>713.6009521484375</v>
      </c>
      <c r="N28" s="74">
        <v>6266.88232421875</v>
      </c>
      <c r="O28" s="75"/>
      <c r="P28" s="76"/>
      <c r="Q28" s="76"/>
      <c r="R28" s="86"/>
      <c r="S28" s="48">
        <v>1</v>
      </c>
      <c r="T28" s="48">
        <v>2</v>
      </c>
      <c r="U28" s="49">
        <v>0</v>
      </c>
      <c r="V28" s="49">
        <v>0.005747</v>
      </c>
      <c r="W28" s="49">
        <v>0.013019</v>
      </c>
      <c r="X28" s="49">
        <v>0.699092</v>
      </c>
      <c r="Y28" s="49">
        <v>0.5</v>
      </c>
      <c r="Z28" s="49">
        <v>0.5</v>
      </c>
      <c r="AA28" s="71">
        <v>28</v>
      </c>
      <c r="AB28" s="71"/>
      <c r="AC28" s="72"/>
      <c r="AD28" s="78" t="s">
        <v>809</v>
      </c>
      <c r="AE28" s="78">
        <v>946</v>
      </c>
      <c r="AF28" s="78">
        <v>2239</v>
      </c>
      <c r="AG28" s="78">
        <v>1983</v>
      </c>
      <c r="AH28" s="78">
        <v>4137</v>
      </c>
      <c r="AI28" s="78"/>
      <c r="AJ28" s="78" t="s">
        <v>892</v>
      </c>
      <c r="AK28" s="78" t="s">
        <v>961</v>
      </c>
      <c r="AL28" s="83" t="s">
        <v>1017</v>
      </c>
      <c r="AM28" s="78"/>
      <c r="AN28" s="80">
        <v>39884.924733796295</v>
      </c>
      <c r="AO28" s="83" t="s">
        <v>1088</v>
      </c>
      <c r="AP28" s="78" t="b">
        <v>0</v>
      </c>
      <c r="AQ28" s="78" t="b">
        <v>0</v>
      </c>
      <c r="AR28" s="78" t="b">
        <v>0</v>
      </c>
      <c r="AS28" s="78" t="s">
        <v>724</v>
      </c>
      <c r="AT28" s="78">
        <v>52</v>
      </c>
      <c r="AU28" s="83" t="s">
        <v>1149</v>
      </c>
      <c r="AV28" s="78" t="b">
        <v>0</v>
      </c>
      <c r="AW28" s="78" t="s">
        <v>1204</v>
      </c>
      <c r="AX28" s="83" t="s">
        <v>1230</v>
      </c>
      <c r="AY28" s="78" t="s">
        <v>66</v>
      </c>
      <c r="AZ28" s="78" t="str">
        <f>REPLACE(INDEX(GroupVertices[Group],MATCH(Vertices[[#This Row],[Vertex]],GroupVertices[Vertex],0)),1,1,"")</f>
        <v>1</v>
      </c>
      <c r="BA28" s="48"/>
      <c r="BB28" s="48"/>
      <c r="BC28" s="48"/>
      <c r="BD28" s="48"/>
      <c r="BE28" s="48"/>
      <c r="BF28" s="48"/>
      <c r="BG28" s="120" t="s">
        <v>1797</v>
      </c>
      <c r="BH28" s="120" t="s">
        <v>1797</v>
      </c>
      <c r="BI28" s="120" t="s">
        <v>1854</v>
      </c>
      <c r="BJ28" s="120" t="s">
        <v>1854</v>
      </c>
      <c r="BK28" s="120">
        <v>0</v>
      </c>
      <c r="BL28" s="123">
        <v>0</v>
      </c>
      <c r="BM28" s="120">
        <v>1</v>
      </c>
      <c r="BN28" s="123">
        <v>11.11111111111111</v>
      </c>
      <c r="BO28" s="120">
        <v>0</v>
      </c>
      <c r="BP28" s="123">
        <v>0</v>
      </c>
      <c r="BQ28" s="120">
        <v>8</v>
      </c>
      <c r="BR28" s="123">
        <v>88.88888888888889</v>
      </c>
      <c r="BS28" s="120">
        <v>9</v>
      </c>
      <c r="BT28" s="2"/>
      <c r="BU28" s="3"/>
      <c r="BV28" s="3"/>
      <c r="BW28" s="3"/>
      <c r="BX28" s="3"/>
    </row>
    <row r="29" spans="1:76" ht="15">
      <c r="A29" s="64" t="s">
        <v>227</v>
      </c>
      <c r="B29" s="65"/>
      <c r="C29" s="65" t="s">
        <v>64</v>
      </c>
      <c r="D29" s="66">
        <v>177.27179596303503</v>
      </c>
      <c r="E29" s="68"/>
      <c r="F29" s="100" t="s">
        <v>505</v>
      </c>
      <c r="G29" s="65"/>
      <c r="H29" s="69" t="s">
        <v>227</v>
      </c>
      <c r="I29" s="70"/>
      <c r="J29" s="70"/>
      <c r="K29" s="69" t="s">
        <v>1318</v>
      </c>
      <c r="L29" s="73">
        <v>1</v>
      </c>
      <c r="M29" s="74">
        <v>6425.6083984375</v>
      </c>
      <c r="N29" s="74">
        <v>1527.3970947265625</v>
      </c>
      <c r="O29" s="75"/>
      <c r="P29" s="76"/>
      <c r="Q29" s="76"/>
      <c r="R29" s="86"/>
      <c r="S29" s="48">
        <v>0</v>
      </c>
      <c r="T29" s="48">
        <v>1</v>
      </c>
      <c r="U29" s="49">
        <v>0</v>
      </c>
      <c r="V29" s="49">
        <v>0.004065</v>
      </c>
      <c r="W29" s="49">
        <v>0.001456</v>
      </c>
      <c r="X29" s="49">
        <v>0.499912</v>
      </c>
      <c r="Y29" s="49">
        <v>0</v>
      </c>
      <c r="Z29" s="49">
        <v>0</v>
      </c>
      <c r="AA29" s="71">
        <v>29</v>
      </c>
      <c r="AB29" s="71"/>
      <c r="AC29" s="72"/>
      <c r="AD29" s="78" t="s">
        <v>810</v>
      </c>
      <c r="AE29" s="78">
        <v>2583</v>
      </c>
      <c r="AF29" s="78">
        <v>1199</v>
      </c>
      <c r="AG29" s="78">
        <v>54415</v>
      </c>
      <c r="AH29" s="78">
        <v>49137</v>
      </c>
      <c r="AI29" s="78"/>
      <c r="AJ29" s="78" t="s">
        <v>893</v>
      </c>
      <c r="AK29" s="78" t="s">
        <v>962</v>
      </c>
      <c r="AL29" s="83" t="s">
        <v>1018</v>
      </c>
      <c r="AM29" s="78"/>
      <c r="AN29" s="80">
        <v>41125.23609953704</v>
      </c>
      <c r="AO29" s="83" t="s">
        <v>1089</v>
      </c>
      <c r="AP29" s="78" t="b">
        <v>0</v>
      </c>
      <c r="AQ29" s="78" t="b">
        <v>0</v>
      </c>
      <c r="AR29" s="78" t="b">
        <v>1</v>
      </c>
      <c r="AS29" s="78" t="s">
        <v>724</v>
      </c>
      <c r="AT29" s="78">
        <v>46</v>
      </c>
      <c r="AU29" s="83" t="s">
        <v>1142</v>
      </c>
      <c r="AV29" s="78" t="b">
        <v>0</v>
      </c>
      <c r="AW29" s="78" t="s">
        <v>1204</v>
      </c>
      <c r="AX29" s="83" t="s">
        <v>1231</v>
      </c>
      <c r="AY29" s="78" t="s">
        <v>66</v>
      </c>
      <c r="AZ29" s="78" t="str">
        <f>REPLACE(INDEX(GroupVertices[Group],MATCH(Vertices[[#This Row],[Vertex]],GroupVertices[Vertex],0)),1,1,"")</f>
        <v>3</v>
      </c>
      <c r="BA29" s="48"/>
      <c r="BB29" s="48"/>
      <c r="BC29" s="48"/>
      <c r="BD29" s="48"/>
      <c r="BE29" s="48"/>
      <c r="BF29" s="48"/>
      <c r="BG29" s="120" t="s">
        <v>1798</v>
      </c>
      <c r="BH29" s="120" t="s">
        <v>1798</v>
      </c>
      <c r="BI29" s="120" t="s">
        <v>1855</v>
      </c>
      <c r="BJ29" s="120" t="s">
        <v>1855</v>
      </c>
      <c r="BK29" s="120">
        <v>2</v>
      </c>
      <c r="BL29" s="123">
        <v>8.695652173913043</v>
      </c>
      <c r="BM29" s="120">
        <v>0</v>
      </c>
      <c r="BN29" s="123">
        <v>0</v>
      </c>
      <c r="BO29" s="120">
        <v>0</v>
      </c>
      <c r="BP29" s="123">
        <v>0</v>
      </c>
      <c r="BQ29" s="120">
        <v>21</v>
      </c>
      <c r="BR29" s="123">
        <v>91.30434782608695</v>
      </c>
      <c r="BS29" s="120">
        <v>23</v>
      </c>
      <c r="BT29" s="2"/>
      <c r="BU29" s="3"/>
      <c r="BV29" s="3"/>
      <c r="BW29" s="3"/>
      <c r="BX29" s="3"/>
    </row>
    <row r="30" spans="1:76" ht="15">
      <c r="A30" s="64" t="s">
        <v>251</v>
      </c>
      <c r="B30" s="65"/>
      <c r="C30" s="65" t="s">
        <v>64</v>
      </c>
      <c r="D30" s="66">
        <v>214.04383511673151</v>
      </c>
      <c r="E30" s="68"/>
      <c r="F30" s="100" t="s">
        <v>522</v>
      </c>
      <c r="G30" s="65"/>
      <c r="H30" s="69" t="s">
        <v>251</v>
      </c>
      <c r="I30" s="70"/>
      <c r="J30" s="70"/>
      <c r="K30" s="69" t="s">
        <v>1319</v>
      </c>
      <c r="L30" s="73">
        <v>1019.4162102399553</v>
      </c>
      <c r="M30" s="74">
        <v>5281.86767578125</v>
      </c>
      <c r="N30" s="74">
        <v>1270.6298828125</v>
      </c>
      <c r="O30" s="75"/>
      <c r="P30" s="76"/>
      <c r="Q30" s="76"/>
      <c r="R30" s="86"/>
      <c r="S30" s="48">
        <v>2</v>
      </c>
      <c r="T30" s="48">
        <v>5</v>
      </c>
      <c r="U30" s="49">
        <v>620</v>
      </c>
      <c r="V30" s="49">
        <v>0.005988</v>
      </c>
      <c r="W30" s="49">
        <v>0.013418</v>
      </c>
      <c r="X30" s="49">
        <v>2.469967</v>
      </c>
      <c r="Y30" s="49">
        <v>0</v>
      </c>
      <c r="Z30" s="49">
        <v>0</v>
      </c>
      <c r="AA30" s="71">
        <v>30</v>
      </c>
      <c r="AB30" s="71"/>
      <c r="AC30" s="72"/>
      <c r="AD30" s="78" t="s">
        <v>811</v>
      </c>
      <c r="AE30" s="78">
        <v>905</v>
      </c>
      <c r="AF30" s="78">
        <v>4086</v>
      </c>
      <c r="AG30" s="78">
        <v>19758</v>
      </c>
      <c r="AH30" s="78">
        <v>4509</v>
      </c>
      <c r="AI30" s="78"/>
      <c r="AJ30" s="78" t="s">
        <v>894</v>
      </c>
      <c r="AK30" s="78" t="s">
        <v>745</v>
      </c>
      <c r="AL30" s="83" t="s">
        <v>1019</v>
      </c>
      <c r="AM30" s="78"/>
      <c r="AN30" s="80">
        <v>41317.29667824074</v>
      </c>
      <c r="AO30" s="83" t="s">
        <v>1090</v>
      </c>
      <c r="AP30" s="78" t="b">
        <v>0</v>
      </c>
      <c r="AQ30" s="78" t="b">
        <v>0</v>
      </c>
      <c r="AR30" s="78" t="b">
        <v>1</v>
      </c>
      <c r="AS30" s="78" t="s">
        <v>724</v>
      </c>
      <c r="AT30" s="78">
        <v>125</v>
      </c>
      <c r="AU30" s="83" t="s">
        <v>1142</v>
      </c>
      <c r="AV30" s="78" t="b">
        <v>0</v>
      </c>
      <c r="AW30" s="78" t="s">
        <v>1204</v>
      </c>
      <c r="AX30" s="83" t="s">
        <v>1232</v>
      </c>
      <c r="AY30" s="78" t="s">
        <v>66</v>
      </c>
      <c r="AZ30" s="78" t="str">
        <f>REPLACE(INDEX(GroupVertices[Group],MATCH(Vertices[[#This Row],[Vertex]],GroupVertices[Vertex],0)),1,1,"")</f>
        <v>3</v>
      </c>
      <c r="BA30" s="48" t="s">
        <v>408</v>
      </c>
      <c r="BB30" s="48" t="s">
        <v>408</v>
      </c>
      <c r="BC30" s="48" t="s">
        <v>433</v>
      </c>
      <c r="BD30" s="48" t="s">
        <v>433</v>
      </c>
      <c r="BE30" s="48" t="s">
        <v>1775</v>
      </c>
      <c r="BF30" s="48" t="s">
        <v>1779</v>
      </c>
      <c r="BG30" s="120" t="s">
        <v>1799</v>
      </c>
      <c r="BH30" s="120" t="s">
        <v>1833</v>
      </c>
      <c r="BI30" s="120" t="s">
        <v>1856</v>
      </c>
      <c r="BJ30" s="120" t="s">
        <v>1886</v>
      </c>
      <c r="BK30" s="120">
        <v>10</v>
      </c>
      <c r="BL30" s="123">
        <v>8.474576271186441</v>
      </c>
      <c r="BM30" s="120">
        <v>0</v>
      </c>
      <c r="BN30" s="123">
        <v>0</v>
      </c>
      <c r="BO30" s="120">
        <v>0</v>
      </c>
      <c r="BP30" s="123">
        <v>0</v>
      </c>
      <c r="BQ30" s="120">
        <v>108</v>
      </c>
      <c r="BR30" s="123">
        <v>91.52542372881356</v>
      </c>
      <c r="BS30" s="120">
        <v>118</v>
      </c>
      <c r="BT30" s="2"/>
      <c r="BU30" s="3"/>
      <c r="BV30" s="3"/>
      <c r="BW30" s="3"/>
      <c r="BX30" s="3"/>
    </row>
    <row r="31" spans="1:76" ht="15">
      <c r="A31" s="64" t="s">
        <v>228</v>
      </c>
      <c r="B31" s="65"/>
      <c r="C31" s="65" t="s">
        <v>64</v>
      </c>
      <c r="D31" s="66">
        <v>165.37533438715954</v>
      </c>
      <c r="E31" s="68"/>
      <c r="F31" s="100" t="s">
        <v>1173</v>
      </c>
      <c r="G31" s="65"/>
      <c r="H31" s="69" t="s">
        <v>228</v>
      </c>
      <c r="I31" s="70"/>
      <c r="J31" s="70"/>
      <c r="K31" s="69" t="s">
        <v>1320</v>
      </c>
      <c r="L31" s="73">
        <v>1</v>
      </c>
      <c r="M31" s="74">
        <v>3791.947021484375</v>
      </c>
      <c r="N31" s="74">
        <v>3653.411865234375</v>
      </c>
      <c r="O31" s="75"/>
      <c r="P31" s="76"/>
      <c r="Q31" s="76"/>
      <c r="R31" s="86"/>
      <c r="S31" s="48">
        <v>0</v>
      </c>
      <c r="T31" s="48">
        <v>1</v>
      </c>
      <c r="U31" s="49">
        <v>0</v>
      </c>
      <c r="V31" s="49">
        <v>0.005714</v>
      </c>
      <c r="W31" s="49">
        <v>0.011329</v>
      </c>
      <c r="X31" s="49">
        <v>0.420357</v>
      </c>
      <c r="Y31" s="49">
        <v>0</v>
      </c>
      <c r="Z31" s="49">
        <v>0</v>
      </c>
      <c r="AA31" s="71">
        <v>31</v>
      </c>
      <c r="AB31" s="71"/>
      <c r="AC31" s="72"/>
      <c r="AD31" s="78" t="s">
        <v>812</v>
      </c>
      <c r="AE31" s="78">
        <v>210</v>
      </c>
      <c r="AF31" s="78">
        <v>265</v>
      </c>
      <c r="AG31" s="78">
        <v>208</v>
      </c>
      <c r="AH31" s="78">
        <v>65</v>
      </c>
      <c r="AI31" s="78"/>
      <c r="AJ31" s="78" t="s">
        <v>895</v>
      </c>
      <c r="AK31" s="78" t="s">
        <v>745</v>
      </c>
      <c r="AL31" s="83" t="s">
        <v>1020</v>
      </c>
      <c r="AM31" s="78"/>
      <c r="AN31" s="80">
        <v>42196.27326388889</v>
      </c>
      <c r="AO31" s="83" t="s">
        <v>1091</v>
      </c>
      <c r="AP31" s="78" t="b">
        <v>1</v>
      </c>
      <c r="AQ31" s="78" t="b">
        <v>0</v>
      </c>
      <c r="AR31" s="78" t="b">
        <v>1</v>
      </c>
      <c r="AS31" s="78" t="s">
        <v>724</v>
      </c>
      <c r="AT31" s="78">
        <v>7</v>
      </c>
      <c r="AU31" s="83" t="s">
        <v>1142</v>
      </c>
      <c r="AV31" s="78" t="b">
        <v>0</v>
      </c>
      <c r="AW31" s="78" t="s">
        <v>1204</v>
      </c>
      <c r="AX31" s="83" t="s">
        <v>1233</v>
      </c>
      <c r="AY31" s="78" t="s">
        <v>66</v>
      </c>
      <c r="AZ31" s="78" t="str">
        <f>REPLACE(INDEX(GroupVertices[Group],MATCH(Vertices[[#This Row],[Vertex]],GroupVertices[Vertex],0)),1,1,"")</f>
        <v>1</v>
      </c>
      <c r="BA31" s="48"/>
      <c r="BB31" s="48"/>
      <c r="BC31" s="48"/>
      <c r="BD31" s="48"/>
      <c r="BE31" s="48"/>
      <c r="BF31" s="48"/>
      <c r="BG31" s="120" t="s">
        <v>1800</v>
      </c>
      <c r="BH31" s="120" t="s">
        <v>1800</v>
      </c>
      <c r="BI31" s="120" t="s">
        <v>1857</v>
      </c>
      <c r="BJ31" s="120" t="s">
        <v>1857</v>
      </c>
      <c r="BK31" s="120">
        <v>1</v>
      </c>
      <c r="BL31" s="123">
        <v>5</v>
      </c>
      <c r="BM31" s="120">
        <v>0</v>
      </c>
      <c r="BN31" s="123">
        <v>0</v>
      </c>
      <c r="BO31" s="120">
        <v>0</v>
      </c>
      <c r="BP31" s="123">
        <v>0</v>
      </c>
      <c r="BQ31" s="120">
        <v>19</v>
      </c>
      <c r="BR31" s="123">
        <v>95</v>
      </c>
      <c r="BS31" s="120">
        <v>20</v>
      </c>
      <c r="BT31" s="2"/>
      <c r="BU31" s="3"/>
      <c r="BV31" s="3"/>
      <c r="BW31" s="3"/>
      <c r="BX31" s="3"/>
    </row>
    <row r="32" spans="1:76" ht="15">
      <c r="A32" s="64" t="s">
        <v>229</v>
      </c>
      <c r="B32" s="65"/>
      <c r="C32" s="65" t="s">
        <v>64</v>
      </c>
      <c r="D32" s="66">
        <v>162</v>
      </c>
      <c r="E32" s="68"/>
      <c r="F32" s="100" t="s">
        <v>506</v>
      </c>
      <c r="G32" s="65"/>
      <c r="H32" s="69" t="s">
        <v>229</v>
      </c>
      <c r="I32" s="70"/>
      <c r="J32" s="70"/>
      <c r="K32" s="69" t="s">
        <v>1321</v>
      </c>
      <c r="L32" s="73">
        <v>1</v>
      </c>
      <c r="M32" s="74">
        <v>781.2146606445312</v>
      </c>
      <c r="N32" s="74">
        <v>1405.08837890625</v>
      </c>
      <c r="O32" s="75"/>
      <c r="P32" s="76"/>
      <c r="Q32" s="76"/>
      <c r="R32" s="86"/>
      <c r="S32" s="48">
        <v>0</v>
      </c>
      <c r="T32" s="48">
        <v>1</v>
      </c>
      <c r="U32" s="49">
        <v>0</v>
      </c>
      <c r="V32" s="49">
        <v>0.005714</v>
      </c>
      <c r="W32" s="49">
        <v>0.011329</v>
      </c>
      <c r="X32" s="49">
        <v>0.420357</v>
      </c>
      <c r="Y32" s="49">
        <v>0</v>
      </c>
      <c r="Z32" s="49">
        <v>0</v>
      </c>
      <c r="AA32" s="71">
        <v>32</v>
      </c>
      <c r="AB32" s="71"/>
      <c r="AC32" s="72"/>
      <c r="AD32" s="78" t="s">
        <v>813</v>
      </c>
      <c r="AE32" s="78">
        <v>4</v>
      </c>
      <c r="AF32" s="78">
        <v>0</v>
      </c>
      <c r="AG32" s="78">
        <v>3</v>
      </c>
      <c r="AH32" s="78">
        <v>0</v>
      </c>
      <c r="AI32" s="78"/>
      <c r="AJ32" s="78"/>
      <c r="AK32" s="78"/>
      <c r="AL32" s="78"/>
      <c r="AM32" s="78"/>
      <c r="AN32" s="80">
        <v>40890.20759259259</v>
      </c>
      <c r="AO32" s="78"/>
      <c r="AP32" s="78" t="b">
        <v>1</v>
      </c>
      <c r="AQ32" s="78" t="b">
        <v>1</v>
      </c>
      <c r="AR32" s="78" t="b">
        <v>0</v>
      </c>
      <c r="AS32" s="78" t="s">
        <v>724</v>
      </c>
      <c r="AT32" s="78">
        <v>0</v>
      </c>
      <c r="AU32" s="83" t="s">
        <v>1142</v>
      </c>
      <c r="AV32" s="78" t="b">
        <v>0</v>
      </c>
      <c r="AW32" s="78" t="s">
        <v>1204</v>
      </c>
      <c r="AX32" s="83" t="s">
        <v>1234</v>
      </c>
      <c r="AY32" s="78" t="s">
        <v>66</v>
      </c>
      <c r="AZ32" s="78" t="str">
        <f>REPLACE(INDEX(GroupVertices[Group],MATCH(Vertices[[#This Row],[Vertex]],GroupVertices[Vertex],0)),1,1,"")</f>
        <v>1</v>
      </c>
      <c r="BA32" s="48" t="s">
        <v>387</v>
      </c>
      <c r="BB32" s="48" t="s">
        <v>387</v>
      </c>
      <c r="BC32" s="48" t="s">
        <v>430</v>
      </c>
      <c r="BD32" s="48" t="s">
        <v>430</v>
      </c>
      <c r="BE32" s="48"/>
      <c r="BF32" s="48"/>
      <c r="BG32" s="120" t="s">
        <v>1785</v>
      </c>
      <c r="BH32" s="120" t="s">
        <v>1785</v>
      </c>
      <c r="BI32" s="120" t="s">
        <v>1842</v>
      </c>
      <c r="BJ32" s="120" t="s">
        <v>1842</v>
      </c>
      <c r="BK32" s="120">
        <v>2</v>
      </c>
      <c r="BL32" s="123">
        <v>8.333333333333334</v>
      </c>
      <c r="BM32" s="120">
        <v>0</v>
      </c>
      <c r="BN32" s="123">
        <v>0</v>
      </c>
      <c r="BO32" s="120">
        <v>0</v>
      </c>
      <c r="BP32" s="123">
        <v>0</v>
      </c>
      <c r="BQ32" s="120">
        <v>22</v>
      </c>
      <c r="BR32" s="123">
        <v>91.66666666666667</v>
      </c>
      <c r="BS32" s="120">
        <v>24</v>
      </c>
      <c r="BT32" s="2"/>
      <c r="BU32" s="3"/>
      <c r="BV32" s="3"/>
      <c r="BW32" s="3"/>
      <c r="BX32" s="3"/>
    </row>
    <row r="33" spans="1:76" ht="15">
      <c r="A33" s="64" t="s">
        <v>230</v>
      </c>
      <c r="B33" s="65"/>
      <c r="C33" s="65" t="s">
        <v>64</v>
      </c>
      <c r="D33" s="66">
        <v>162.1528453307393</v>
      </c>
      <c r="E33" s="68"/>
      <c r="F33" s="100" t="s">
        <v>507</v>
      </c>
      <c r="G33" s="65"/>
      <c r="H33" s="69" t="s">
        <v>230</v>
      </c>
      <c r="I33" s="70"/>
      <c r="J33" s="70"/>
      <c r="K33" s="69" t="s">
        <v>1322</v>
      </c>
      <c r="L33" s="73">
        <v>1</v>
      </c>
      <c r="M33" s="74">
        <v>1145.364013671875</v>
      </c>
      <c r="N33" s="74">
        <v>9244.5302734375</v>
      </c>
      <c r="O33" s="75"/>
      <c r="P33" s="76"/>
      <c r="Q33" s="76"/>
      <c r="R33" s="86"/>
      <c r="S33" s="48">
        <v>0</v>
      </c>
      <c r="T33" s="48">
        <v>1</v>
      </c>
      <c r="U33" s="49">
        <v>0</v>
      </c>
      <c r="V33" s="49">
        <v>0.005714</v>
      </c>
      <c r="W33" s="49">
        <v>0.011329</v>
      </c>
      <c r="X33" s="49">
        <v>0.420357</v>
      </c>
      <c r="Y33" s="49">
        <v>0</v>
      </c>
      <c r="Z33" s="49">
        <v>0</v>
      </c>
      <c r="AA33" s="71">
        <v>33</v>
      </c>
      <c r="AB33" s="71"/>
      <c r="AC33" s="72"/>
      <c r="AD33" s="78" t="s">
        <v>814</v>
      </c>
      <c r="AE33" s="78">
        <v>12</v>
      </c>
      <c r="AF33" s="78">
        <v>12</v>
      </c>
      <c r="AG33" s="78">
        <v>139</v>
      </c>
      <c r="AH33" s="78">
        <v>2</v>
      </c>
      <c r="AI33" s="78"/>
      <c r="AJ33" s="78" t="s">
        <v>896</v>
      </c>
      <c r="AK33" s="78"/>
      <c r="AL33" s="83" t="s">
        <v>1021</v>
      </c>
      <c r="AM33" s="78"/>
      <c r="AN33" s="80">
        <v>43332.71068287037</v>
      </c>
      <c r="AO33" s="83" t="s">
        <v>1092</v>
      </c>
      <c r="AP33" s="78" t="b">
        <v>1</v>
      </c>
      <c r="AQ33" s="78" t="b">
        <v>0</v>
      </c>
      <c r="AR33" s="78" t="b">
        <v>0</v>
      </c>
      <c r="AS33" s="78" t="s">
        <v>724</v>
      </c>
      <c r="AT33" s="78">
        <v>0</v>
      </c>
      <c r="AU33" s="78"/>
      <c r="AV33" s="78" t="b">
        <v>0</v>
      </c>
      <c r="AW33" s="78" t="s">
        <v>1204</v>
      </c>
      <c r="AX33" s="83" t="s">
        <v>1235</v>
      </c>
      <c r="AY33" s="78" t="s">
        <v>66</v>
      </c>
      <c r="AZ33" s="78" t="str">
        <f>REPLACE(INDEX(GroupVertices[Group],MATCH(Vertices[[#This Row],[Vertex]],GroupVertices[Vertex],0)),1,1,"")</f>
        <v>1</v>
      </c>
      <c r="BA33" s="48" t="s">
        <v>396</v>
      </c>
      <c r="BB33" s="48" t="s">
        <v>396</v>
      </c>
      <c r="BC33" s="48" t="s">
        <v>431</v>
      </c>
      <c r="BD33" s="48" t="s">
        <v>431</v>
      </c>
      <c r="BE33" s="48"/>
      <c r="BF33" s="48"/>
      <c r="BG33" s="120" t="s">
        <v>1801</v>
      </c>
      <c r="BH33" s="120" t="s">
        <v>1801</v>
      </c>
      <c r="BI33" s="120" t="s">
        <v>1858</v>
      </c>
      <c r="BJ33" s="120" t="s">
        <v>1858</v>
      </c>
      <c r="BK33" s="120">
        <v>3</v>
      </c>
      <c r="BL33" s="123">
        <v>9.090909090909092</v>
      </c>
      <c r="BM33" s="120">
        <v>0</v>
      </c>
      <c r="BN33" s="123">
        <v>0</v>
      </c>
      <c r="BO33" s="120">
        <v>0</v>
      </c>
      <c r="BP33" s="123">
        <v>0</v>
      </c>
      <c r="BQ33" s="120">
        <v>30</v>
      </c>
      <c r="BR33" s="123">
        <v>90.9090909090909</v>
      </c>
      <c r="BS33" s="120">
        <v>33</v>
      </c>
      <c r="BT33" s="2"/>
      <c r="BU33" s="3"/>
      <c r="BV33" s="3"/>
      <c r="BW33" s="3"/>
      <c r="BX33" s="3"/>
    </row>
    <row r="34" spans="1:76" ht="15">
      <c r="A34" s="64" t="s">
        <v>231</v>
      </c>
      <c r="B34" s="65"/>
      <c r="C34" s="65" t="s">
        <v>64</v>
      </c>
      <c r="D34" s="66">
        <v>788.0162633754863</v>
      </c>
      <c r="E34" s="68"/>
      <c r="F34" s="100" t="s">
        <v>1174</v>
      </c>
      <c r="G34" s="65"/>
      <c r="H34" s="69" t="s">
        <v>231</v>
      </c>
      <c r="I34" s="70"/>
      <c r="J34" s="70"/>
      <c r="K34" s="69" t="s">
        <v>1323</v>
      </c>
      <c r="L34" s="73">
        <v>1</v>
      </c>
      <c r="M34" s="74">
        <v>1661.9866943359375</v>
      </c>
      <c r="N34" s="74">
        <v>7028.78759765625</v>
      </c>
      <c r="O34" s="75"/>
      <c r="P34" s="76"/>
      <c r="Q34" s="76"/>
      <c r="R34" s="86"/>
      <c r="S34" s="48">
        <v>1</v>
      </c>
      <c r="T34" s="48">
        <v>1</v>
      </c>
      <c r="U34" s="49">
        <v>0</v>
      </c>
      <c r="V34" s="49">
        <v>0.005747</v>
      </c>
      <c r="W34" s="49">
        <v>0.012708</v>
      </c>
      <c r="X34" s="49">
        <v>0.731055</v>
      </c>
      <c r="Y34" s="49">
        <v>0.5</v>
      </c>
      <c r="Z34" s="49">
        <v>0</v>
      </c>
      <c r="AA34" s="71">
        <v>34</v>
      </c>
      <c r="AB34" s="71"/>
      <c r="AC34" s="72"/>
      <c r="AD34" s="78" t="s">
        <v>815</v>
      </c>
      <c r="AE34" s="78">
        <v>42275</v>
      </c>
      <c r="AF34" s="78">
        <v>49149</v>
      </c>
      <c r="AG34" s="78">
        <v>6082</v>
      </c>
      <c r="AH34" s="78">
        <v>3877</v>
      </c>
      <c r="AI34" s="78"/>
      <c r="AJ34" s="78" t="s">
        <v>897</v>
      </c>
      <c r="AK34" s="78" t="s">
        <v>753</v>
      </c>
      <c r="AL34" s="83" t="s">
        <v>1022</v>
      </c>
      <c r="AM34" s="78"/>
      <c r="AN34" s="80">
        <v>39846.9653125</v>
      </c>
      <c r="AO34" s="83" t="s">
        <v>1093</v>
      </c>
      <c r="AP34" s="78" t="b">
        <v>0</v>
      </c>
      <c r="AQ34" s="78" t="b">
        <v>0</v>
      </c>
      <c r="AR34" s="78" t="b">
        <v>1</v>
      </c>
      <c r="AS34" s="78" t="s">
        <v>724</v>
      </c>
      <c r="AT34" s="78">
        <v>275</v>
      </c>
      <c r="AU34" s="83" t="s">
        <v>1150</v>
      </c>
      <c r="AV34" s="78" t="b">
        <v>0</v>
      </c>
      <c r="AW34" s="78" t="s">
        <v>1204</v>
      </c>
      <c r="AX34" s="83" t="s">
        <v>1236</v>
      </c>
      <c r="AY34" s="78" t="s">
        <v>66</v>
      </c>
      <c r="AZ34" s="78" t="str">
        <f>REPLACE(INDEX(GroupVertices[Group],MATCH(Vertices[[#This Row],[Vertex]],GroupVertices[Vertex],0)),1,1,"")</f>
        <v>1</v>
      </c>
      <c r="BA34" s="48"/>
      <c r="BB34" s="48"/>
      <c r="BC34" s="48"/>
      <c r="BD34" s="48"/>
      <c r="BE34" s="48" t="s">
        <v>442</v>
      </c>
      <c r="BF34" s="48" t="s">
        <v>442</v>
      </c>
      <c r="BG34" s="120" t="s">
        <v>1802</v>
      </c>
      <c r="BH34" s="120" t="s">
        <v>1802</v>
      </c>
      <c r="BI34" s="120" t="s">
        <v>1859</v>
      </c>
      <c r="BJ34" s="120" t="s">
        <v>1859</v>
      </c>
      <c r="BK34" s="120">
        <v>3</v>
      </c>
      <c r="BL34" s="123">
        <v>6.818181818181818</v>
      </c>
      <c r="BM34" s="120">
        <v>0</v>
      </c>
      <c r="BN34" s="123">
        <v>0</v>
      </c>
      <c r="BO34" s="120">
        <v>0</v>
      </c>
      <c r="BP34" s="123">
        <v>0</v>
      </c>
      <c r="BQ34" s="120">
        <v>41</v>
      </c>
      <c r="BR34" s="123">
        <v>93.18181818181819</v>
      </c>
      <c r="BS34" s="120">
        <v>44</v>
      </c>
      <c r="BT34" s="2"/>
      <c r="BU34" s="3"/>
      <c r="BV34" s="3"/>
      <c r="BW34" s="3"/>
      <c r="BX34" s="3"/>
    </row>
    <row r="35" spans="1:76" ht="15">
      <c r="A35" s="64" t="s">
        <v>232</v>
      </c>
      <c r="B35" s="65"/>
      <c r="C35" s="65" t="s">
        <v>64</v>
      </c>
      <c r="D35" s="66">
        <v>202.7205435311284</v>
      </c>
      <c r="E35" s="68"/>
      <c r="F35" s="100" t="s">
        <v>508</v>
      </c>
      <c r="G35" s="65"/>
      <c r="H35" s="69" t="s">
        <v>232</v>
      </c>
      <c r="I35" s="70"/>
      <c r="J35" s="70"/>
      <c r="K35" s="69" t="s">
        <v>1324</v>
      </c>
      <c r="L35" s="73">
        <v>1</v>
      </c>
      <c r="M35" s="74">
        <v>1351.3377685546875</v>
      </c>
      <c r="N35" s="74">
        <v>5617.17138671875</v>
      </c>
      <c r="O35" s="75"/>
      <c r="P35" s="76"/>
      <c r="Q35" s="76"/>
      <c r="R35" s="86"/>
      <c r="S35" s="48">
        <v>0</v>
      </c>
      <c r="T35" s="48">
        <v>2</v>
      </c>
      <c r="U35" s="49">
        <v>0</v>
      </c>
      <c r="V35" s="49">
        <v>0.005747</v>
      </c>
      <c r="W35" s="49">
        <v>0.012708</v>
      </c>
      <c r="X35" s="49">
        <v>0.731055</v>
      </c>
      <c r="Y35" s="49">
        <v>0.5</v>
      </c>
      <c r="Z35" s="49">
        <v>0</v>
      </c>
      <c r="AA35" s="71">
        <v>35</v>
      </c>
      <c r="AB35" s="71"/>
      <c r="AC35" s="72"/>
      <c r="AD35" s="78" t="s">
        <v>816</v>
      </c>
      <c r="AE35" s="78">
        <v>2213</v>
      </c>
      <c r="AF35" s="78">
        <v>3197</v>
      </c>
      <c r="AG35" s="78">
        <v>134246</v>
      </c>
      <c r="AH35" s="78">
        <v>3991</v>
      </c>
      <c r="AI35" s="78"/>
      <c r="AJ35" s="78" t="s">
        <v>898</v>
      </c>
      <c r="AK35" s="78" t="s">
        <v>963</v>
      </c>
      <c r="AL35" s="78"/>
      <c r="AM35" s="78"/>
      <c r="AN35" s="80">
        <v>40932.677465277775</v>
      </c>
      <c r="AO35" s="83" t="s">
        <v>1094</v>
      </c>
      <c r="AP35" s="78" t="b">
        <v>1</v>
      </c>
      <c r="AQ35" s="78" t="b">
        <v>0</v>
      </c>
      <c r="AR35" s="78" t="b">
        <v>1</v>
      </c>
      <c r="AS35" s="78" t="s">
        <v>1139</v>
      </c>
      <c r="AT35" s="78">
        <v>29</v>
      </c>
      <c r="AU35" s="83" t="s">
        <v>1142</v>
      </c>
      <c r="AV35" s="78" t="b">
        <v>0</v>
      </c>
      <c r="AW35" s="78" t="s">
        <v>1204</v>
      </c>
      <c r="AX35" s="83" t="s">
        <v>1237</v>
      </c>
      <c r="AY35" s="78" t="s">
        <v>66</v>
      </c>
      <c r="AZ35" s="78" t="str">
        <f>REPLACE(INDEX(GroupVertices[Group],MATCH(Vertices[[#This Row],[Vertex]],GroupVertices[Vertex],0)),1,1,"")</f>
        <v>1</v>
      </c>
      <c r="BA35" s="48"/>
      <c r="BB35" s="48"/>
      <c r="BC35" s="48"/>
      <c r="BD35" s="48"/>
      <c r="BE35" s="48"/>
      <c r="BF35" s="48"/>
      <c r="BG35" s="120" t="s">
        <v>1803</v>
      </c>
      <c r="BH35" s="120" t="s">
        <v>1803</v>
      </c>
      <c r="BI35" s="120" t="s">
        <v>1860</v>
      </c>
      <c r="BJ35" s="120" t="s">
        <v>1860</v>
      </c>
      <c r="BK35" s="120">
        <v>2</v>
      </c>
      <c r="BL35" s="123">
        <v>8.333333333333334</v>
      </c>
      <c r="BM35" s="120">
        <v>0</v>
      </c>
      <c r="BN35" s="123">
        <v>0</v>
      </c>
      <c r="BO35" s="120">
        <v>0</v>
      </c>
      <c r="BP35" s="123">
        <v>0</v>
      </c>
      <c r="BQ35" s="120">
        <v>22</v>
      </c>
      <c r="BR35" s="123">
        <v>91.66666666666667</v>
      </c>
      <c r="BS35" s="120">
        <v>24</v>
      </c>
      <c r="BT35" s="2"/>
      <c r="BU35" s="3"/>
      <c r="BV35" s="3"/>
      <c r="BW35" s="3"/>
      <c r="BX35" s="3"/>
    </row>
    <row r="36" spans="1:76" ht="15">
      <c r="A36" s="64" t="s">
        <v>233</v>
      </c>
      <c r="B36" s="65"/>
      <c r="C36" s="65" t="s">
        <v>64</v>
      </c>
      <c r="D36" s="66">
        <v>163.64308730544747</v>
      </c>
      <c r="E36" s="68"/>
      <c r="F36" s="100" t="s">
        <v>509</v>
      </c>
      <c r="G36" s="65"/>
      <c r="H36" s="69" t="s">
        <v>233</v>
      </c>
      <c r="I36" s="70"/>
      <c r="J36" s="70"/>
      <c r="K36" s="69" t="s">
        <v>1325</v>
      </c>
      <c r="L36" s="73">
        <v>1</v>
      </c>
      <c r="M36" s="74">
        <v>1304.9918212890625</v>
      </c>
      <c r="N36" s="74">
        <v>2045.0570068359375</v>
      </c>
      <c r="O36" s="75"/>
      <c r="P36" s="76"/>
      <c r="Q36" s="76"/>
      <c r="R36" s="86"/>
      <c r="S36" s="48">
        <v>0</v>
      </c>
      <c r="T36" s="48">
        <v>1</v>
      </c>
      <c r="U36" s="49">
        <v>0</v>
      </c>
      <c r="V36" s="49">
        <v>0.005714</v>
      </c>
      <c r="W36" s="49">
        <v>0.011329</v>
      </c>
      <c r="X36" s="49">
        <v>0.420357</v>
      </c>
      <c r="Y36" s="49">
        <v>0</v>
      </c>
      <c r="Z36" s="49">
        <v>0</v>
      </c>
      <c r="AA36" s="71">
        <v>36</v>
      </c>
      <c r="AB36" s="71"/>
      <c r="AC36" s="72"/>
      <c r="AD36" s="78" t="s">
        <v>817</v>
      </c>
      <c r="AE36" s="78">
        <v>29</v>
      </c>
      <c r="AF36" s="78">
        <v>129</v>
      </c>
      <c r="AG36" s="78">
        <v>1950</v>
      </c>
      <c r="AH36" s="78">
        <v>202</v>
      </c>
      <c r="AI36" s="78"/>
      <c r="AJ36" s="78" t="s">
        <v>899</v>
      </c>
      <c r="AK36" s="78"/>
      <c r="AL36" s="78"/>
      <c r="AM36" s="78"/>
      <c r="AN36" s="80">
        <v>42091.16228009259</v>
      </c>
      <c r="AO36" s="78"/>
      <c r="AP36" s="78" t="b">
        <v>1</v>
      </c>
      <c r="AQ36" s="78" t="b">
        <v>0</v>
      </c>
      <c r="AR36" s="78" t="b">
        <v>0</v>
      </c>
      <c r="AS36" s="78" t="s">
        <v>724</v>
      </c>
      <c r="AT36" s="78">
        <v>4</v>
      </c>
      <c r="AU36" s="83" t="s">
        <v>1142</v>
      </c>
      <c r="AV36" s="78" t="b">
        <v>0</v>
      </c>
      <c r="AW36" s="78" t="s">
        <v>1204</v>
      </c>
      <c r="AX36" s="83" t="s">
        <v>1238</v>
      </c>
      <c r="AY36" s="78" t="s">
        <v>66</v>
      </c>
      <c r="AZ36" s="78" t="str">
        <f>REPLACE(INDEX(GroupVertices[Group],MATCH(Vertices[[#This Row],[Vertex]],GroupVertices[Vertex],0)),1,1,"")</f>
        <v>1</v>
      </c>
      <c r="BA36" s="48" t="s">
        <v>397</v>
      </c>
      <c r="BB36" s="48" t="s">
        <v>397</v>
      </c>
      <c r="BC36" s="48" t="s">
        <v>433</v>
      </c>
      <c r="BD36" s="48" t="s">
        <v>433</v>
      </c>
      <c r="BE36" s="48"/>
      <c r="BF36" s="48"/>
      <c r="BG36" s="120" t="s">
        <v>1804</v>
      </c>
      <c r="BH36" s="120" t="s">
        <v>1804</v>
      </c>
      <c r="BI36" s="120" t="s">
        <v>1861</v>
      </c>
      <c r="BJ36" s="120" t="s">
        <v>1861</v>
      </c>
      <c r="BK36" s="120">
        <v>1</v>
      </c>
      <c r="BL36" s="123">
        <v>5.2631578947368425</v>
      </c>
      <c r="BM36" s="120">
        <v>0</v>
      </c>
      <c r="BN36" s="123">
        <v>0</v>
      </c>
      <c r="BO36" s="120">
        <v>0</v>
      </c>
      <c r="BP36" s="123">
        <v>0</v>
      </c>
      <c r="BQ36" s="120">
        <v>18</v>
      </c>
      <c r="BR36" s="123">
        <v>94.73684210526316</v>
      </c>
      <c r="BS36" s="120">
        <v>19</v>
      </c>
      <c r="BT36" s="2"/>
      <c r="BU36" s="3"/>
      <c r="BV36" s="3"/>
      <c r="BW36" s="3"/>
      <c r="BX36" s="3"/>
    </row>
    <row r="37" spans="1:76" ht="15">
      <c r="A37" s="64" t="s">
        <v>234</v>
      </c>
      <c r="B37" s="65"/>
      <c r="C37" s="65" t="s">
        <v>64</v>
      </c>
      <c r="D37" s="66">
        <v>162.03821133268482</v>
      </c>
      <c r="E37" s="68"/>
      <c r="F37" s="100" t="s">
        <v>510</v>
      </c>
      <c r="G37" s="65"/>
      <c r="H37" s="69" t="s">
        <v>234</v>
      </c>
      <c r="I37" s="70"/>
      <c r="J37" s="70"/>
      <c r="K37" s="69" t="s">
        <v>1326</v>
      </c>
      <c r="L37" s="73">
        <v>1</v>
      </c>
      <c r="M37" s="74">
        <v>8863.6357421875</v>
      </c>
      <c r="N37" s="74">
        <v>9172.611328125</v>
      </c>
      <c r="O37" s="75"/>
      <c r="P37" s="76"/>
      <c r="Q37" s="76"/>
      <c r="R37" s="86"/>
      <c r="S37" s="48">
        <v>0</v>
      </c>
      <c r="T37" s="48">
        <v>2</v>
      </c>
      <c r="U37" s="49">
        <v>0</v>
      </c>
      <c r="V37" s="49">
        <v>0.005747</v>
      </c>
      <c r="W37" s="49">
        <v>0.012862</v>
      </c>
      <c r="X37" s="49">
        <v>0.710592</v>
      </c>
      <c r="Y37" s="49">
        <v>0.5</v>
      </c>
      <c r="Z37" s="49">
        <v>0</v>
      </c>
      <c r="AA37" s="71">
        <v>37</v>
      </c>
      <c r="AB37" s="71"/>
      <c r="AC37" s="72"/>
      <c r="AD37" s="78" t="s">
        <v>818</v>
      </c>
      <c r="AE37" s="78">
        <v>43</v>
      </c>
      <c r="AF37" s="78">
        <v>3</v>
      </c>
      <c r="AG37" s="78">
        <v>6</v>
      </c>
      <c r="AH37" s="78">
        <v>52</v>
      </c>
      <c r="AI37" s="78"/>
      <c r="AJ37" s="78" t="s">
        <v>900</v>
      </c>
      <c r="AK37" s="78"/>
      <c r="AL37" s="78"/>
      <c r="AM37" s="78"/>
      <c r="AN37" s="80">
        <v>43456.09505787037</v>
      </c>
      <c r="AO37" s="83" t="s">
        <v>1095</v>
      </c>
      <c r="AP37" s="78" t="b">
        <v>1</v>
      </c>
      <c r="AQ37" s="78" t="b">
        <v>0</v>
      </c>
      <c r="AR37" s="78" t="b">
        <v>0</v>
      </c>
      <c r="AS37" s="78" t="s">
        <v>724</v>
      </c>
      <c r="AT37" s="78">
        <v>0</v>
      </c>
      <c r="AU37" s="78"/>
      <c r="AV37" s="78" t="b">
        <v>0</v>
      </c>
      <c r="AW37" s="78" t="s">
        <v>1204</v>
      </c>
      <c r="AX37" s="83" t="s">
        <v>1239</v>
      </c>
      <c r="AY37" s="78" t="s">
        <v>66</v>
      </c>
      <c r="AZ37" s="78" t="str">
        <f>REPLACE(INDEX(GroupVertices[Group],MATCH(Vertices[[#This Row],[Vertex]],GroupVertices[Vertex],0)),1,1,"")</f>
        <v>8</v>
      </c>
      <c r="BA37" s="48"/>
      <c r="BB37" s="48"/>
      <c r="BC37" s="48"/>
      <c r="BD37" s="48"/>
      <c r="BE37" s="48"/>
      <c r="BF37" s="48"/>
      <c r="BG37" s="120" t="s">
        <v>239</v>
      </c>
      <c r="BH37" s="120" t="s">
        <v>239</v>
      </c>
      <c r="BI37" s="120" t="s">
        <v>1862</v>
      </c>
      <c r="BJ37" s="120" t="s">
        <v>1862</v>
      </c>
      <c r="BK37" s="120">
        <v>0</v>
      </c>
      <c r="BL37" s="123">
        <v>0</v>
      </c>
      <c r="BM37" s="120">
        <v>0</v>
      </c>
      <c r="BN37" s="123">
        <v>0</v>
      </c>
      <c r="BO37" s="120">
        <v>0</v>
      </c>
      <c r="BP37" s="123">
        <v>0</v>
      </c>
      <c r="BQ37" s="120">
        <v>2</v>
      </c>
      <c r="BR37" s="123">
        <v>100</v>
      </c>
      <c r="BS37" s="120">
        <v>2</v>
      </c>
      <c r="BT37" s="2"/>
      <c r="BU37" s="3"/>
      <c r="BV37" s="3"/>
      <c r="BW37" s="3"/>
      <c r="BX37" s="3"/>
    </row>
    <row r="38" spans="1:76" ht="15">
      <c r="A38" s="64" t="s">
        <v>239</v>
      </c>
      <c r="B38" s="65"/>
      <c r="C38" s="65" t="s">
        <v>64</v>
      </c>
      <c r="D38" s="66">
        <v>433.2240393968872</v>
      </c>
      <c r="E38" s="68"/>
      <c r="F38" s="100" t="s">
        <v>1175</v>
      </c>
      <c r="G38" s="65"/>
      <c r="H38" s="69" t="s">
        <v>239</v>
      </c>
      <c r="I38" s="70"/>
      <c r="J38" s="70"/>
      <c r="K38" s="69" t="s">
        <v>1327</v>
      </c>
      <c r="L38" s="73">
        <v>2.642606790709605</v>
      </c>
      <c r="M38" s="74">
        <v>8863.6357421875</v>
      </c>
      <c r="N38" s="74">
        <v>8225.6484375</v>
      </c>
      <c r="O38" s="75"/>
      <c r="P38" s="76"/>
      <c r="Q38" s="76"/>
      <c r="R38" s="86"/>
      <c r="S38" s="48">
        <v>2</v>
      </c>
      <c r="T38" s="48">
        <v>1</v>
      </c>
      <c r="U38" s="49">
        <v>1</v>
      </c>
      <c r="V38" s="49">
        <v>0.00578</v>
      </c>
      <c r="W38" s="49">
        <v>0.014121</v>
      </c>
      <c r="X38" s="49">
        <v>1.024359</v>
      </c>
      <c r="Y38" s="49">
        <v>0.3333333333333333</v>
      </c>
      <c r="Z38" s="49">
        <v>0</v>
      </c>
      <c r="AA38" s="71">
        <v>38</v>
      </c>
      <c r="AB38" s="71"/>
      <c r="AC38" s="72"/>
      <c r="AD38" s="78" t="s">
        <v>819</v>
      </c>
      <c r="AE38" s="78">
        <v>12496</v>
      </c>
      <c r="AF38" s="78">
        <v>21294</v>
      </c>
      <c r="AG38" s="78">
        <v>7712</v>
      </c>
      <c r="AH38" s="78">
        <v>4851</v>
      </c>
      <c r="AI38" s="78"/>
      <c r="AJ38" s="78" t="s">
        <v>901</v>
      </c>
      <c r="AK38" s="78" t="s">
        <v>964</v>
      </c>
      <c r="AL38" s="83" t="s">
        <v>1023</v>
      </c>
      <c r="AM38" s="78"/>
      <c r="AN38" s="80">
        <v>39868.30670138889</v>
      </c>
      <c r="AO38" s="83" t="s">
        <v>1096</v>
      </c>
      <c r="AP38" s="78" t="b">
        <v>0</v>
      </c>
      <c r="AQ38" s="78" t="b">
        <v>0</v>
      </c>
      <c r="AR38" s="78" t="b">
        <v>1</v>
      </c>
      <c r="AS38" s="78" t="s">
        <v>724</v>
      </c>
      <c r="AT38" s="78">
        <v>151</v>
      </c>
      <c r="AU38" s="83" t="s">
        <v>1150</v>
      </c>
      <c r="AV38" s="78" t="b">
        <v>1</v>
      </c>
      <c r="AW38" s="78" t="s">
        <v>1204</v>
      </c>
      <c r="AX38" s="83" t="s">
        <v>1240</v>
      </c>
      <c r="AY38" s="78" t="s">
        <v>66</v>
      </c>
      <c r="AZ38" s="78" t="str">
        <f>REPLACE(INDEX(GroupVertices[Group],MATCH(Vertices[[#This Row],[Vertex]],GroupVertices[Vertex],0)),1,1,"")</f>
        <v>8</v>
      </c>
      <c r="BA38" s="48"/>
      <c r="BB38" s="48"/>
      <c r="BC38" s="48"/>
      <c r="BD38" s="48"/>
      <c r="BE38" s="48" t="s">
        <v>444</v>
      </c>
      <c r="BF38" s="48" t="s">
        <v>444</v>
      </c>
      <c r="BG38" s="120" t="s">
        <v>1805</v>
      </c>
      <c r="BH38" s="120" t="s">
        <v>1805</v>
      </c>
      <c r="BI38" s="120" t="s">
        <v>1696</v>
      </c>
      <c r="BJ38" s="120" t="s">
        <v>1696</v>
      </c>
      <c r="BK38" s="120">
        <v>0</v>
      </c>
      <c r="BL38" s="123">
        <v>0</v>
      </c>
      <c r="BM38" s="120">
        <v>0</v>
      </c>
      <c r="BN38" s="123">
        <v>0</v>
      </c>
      <c r="BO38" s="120">
        <v>0</v>
      </c>
      <c r="BP38" s="123">
        <v>0</v>
      </c>
      <c r="BQ38" s="120">
        <v>19</v>
      </c>
      <c r="BR38" s="123">
        <v>100</v>
      </c>
      <c r="BS38" s="120">
        <v>19</v>
      </c>
      <c r="BT38" s="2"/>
      <c r="BU38" s="3"/>
      <c r="BV38" s="3"/>
      <c r="BW38" s="3"/>
      <c r="BX38" s="3"/>
    </row>
    <row r="39" spans="1:76" ht="15">
      <c r="A39" s="64" t="s">
        <v>235</v>
      </c>
      <c r="B39" s="65"/>
      <c r="C39" s="65" t="s">
        <v>64</v>
      </c>
      <c r="D39" s="66">
        <v>182.6213825389105</v>
      </c>
      <c r="E39" s="68"/>
      <c r="F39" s="100" t="s">
        <v>511</v>
      </c>
      <c r="G39" s="65"/>
      <c r="H39" s="69" t="s">
        <v>235</v>
      </c>
      <c r="I39" s="70"/>
      <c r="J39" s="70"/>
      <c r="K39" s="69" t="s">
        <v>1328</v>
      </c>
      <c r="L39" s="73">
        <v>1</v>
      </c>
      <c r="M39" s="74">
        <v>9248.5869140625</v>
      </c>
      <c r="N39" s="74">
        <v>1517.4952392578125</v>
      </c>
      <c r="O39" s="75"/>
      <c r="P39" s="76"/>
      <c r="Q39" s="76"/>
      <c r="R39" s="86"/>
      <c r="S39" s="48">
        <v>0</v>
      </c>
      <c r="T39" s="48">
        <v>1</v>
      </c>
      <c r="U39" s="49">
        <v>0</v>
      </c>
      <c r="V39" s="49">
        <v>1</v>
      </c>
      <c r="W39" s="49">
        <v>0</v>
      </c>
      <c r="X39" s="49">
        <v>0.999994</v>
      </c>
      <c r="Y39" s="49">
        <v>0</v>
      </c>
      <c r="Z39" s="49">
        <v>0</v>
      </c>
      <c r="AA39" s="71">
        <v>39</v>
      </c>
      <c r="AB39" s="71"/>
      <c r="AC39" s="72"/>
      <c r="AD39" s="78" t="s">
        <v>820</v>
      </c>
      <c r="AE39" s="78">
        <v>600</v>
      </c>
      <c r="AF39" s="78">
        <v>1619</v>
      </c>
      <c r="AG39" s="78">
        <v>6149</v>
      </c>
      <c r="AH39" s="78">
        <v>525</v>
      </c>
      <c r="AI39" s="78"/>
      <c r="AJ39" s="78" t="s">
        <v>902</v>
      </c>
      <c r="AK39" s="78" t="s">
        <v>965</v>
      </c>
      <c r="AL39" s="83" t="s">
        <v>1024</v>
      </c>
      <c r="AM39" s="78"/>
      <c r="AN39" s="80">
        <v>39673.604849537034</v>
      </c>
      <c r="AO39" s="83" t="s">
        <v>1097</v>
      </c>
      <c r="AP39" s="78" t="b">
        <v>1</v>
      </c>
      <c r="AQ39" s="78" t="b">
        <v>0</v>
      </c>
      <c r="AR39" s="78" t="b">
        <v>1</v>
      </c>
      <c r="AS39" s="78" t="s">
        <v>724</v>
      </c>
      <c r="AT39" s="78">
        <v>39</v>
      </c>
      <c r="AU39" s="83" t="s">
        <v>1142</v>
      </c>
      <c r="AV39" s="78" t="b">
        <v>0</v>
      </c>
      <c r="AW39" s="78" t="s">
        <v>1204</v>
      </c>
      <c r="AX39" s="83" t="s">
        <v>1241</v>
      </c>
      <c r="AY39" s="78" t="s">
        <v>66</v>
      </c>
      <c r="AZ39" s="78" t="str">
        <f>REPLACE(INDEX(GroupVertices[Group],MATCH(Vertices[[#This Row],[Vertex]],GroupVertices[Vertex],0)),1,1,"")</f>
        <v>11</v>
      </c>
      <c r="BA39" s="48" t="s">
        <v>398</v>
      </c>
      <c r="BB39" s="48" t="s">
        <v>398</v>
      </c>
      <c r="BC39" s="48" t="s">
        <v>433</v>
      </c>
      <c r="BD39" s="48" t="s">
        <v>433</v>
      </c>
      <c r="BE39" s="48"/>
      <c r="BF39" s="48"/>
      <c r="BG39" s="120" t="s">
        <v>1806</v>
      </c>
      <c r="BH39" s="120" t="s">
        <v>1806</v>
      </c>
      <c r="BI39" s="120" t="s">
        <v>1863</v>
      </c>
      <c r="BJ39" s="120" t="s">
        <v>1863</v>
      </c>
      <c r="BK39" s="120">
        <v>1</v>
      </c>
      <c r="BL39" s="123">
        <v>5</v>
      </c>
      <c r="BM39" s="120">
        <v>1</v>
      </c>
      <c r="BN39" s="123">
        <v>5</v>
      </c>
      <c r="BO39" s="120">
        <v>0</v>
      </c>
      <c r="BP39" s="123">
        <v>0</v>
      </c>
      <c r="BQ39" s="120">
        <v>18</v>
      </c>
      <c r="BR39" s="123">
        <v>90</v>
      </c>
      <c r="BS39" s="120">
        <v>20</v>
      </c>
      <c r="BT39" s="2"/>
      <c r="BU39" s="3"/>
      <c r="BV39" s="3"/>
      <c r="BW39" s="3"/>
      <c r="BX39" s="3"/>
    </row>
    <row r="40" spans="1:76" ht="15">
      <c r="A40" s="64" t="s">
        <v>274</v>
      </c>
      <c r="B40" s="65"/>
      <c r="C40" s="65" t="s">
        <v>64</v>
      </c>
      <c r="D40" s="66">
        <v>162.68780398832683</v>
      </c>
      <c r="E40" s="68"/>
      <c r="F40" s="100" t="s">
        <v>1176</v>
      </c>
      <c r="G40" s="65"/>
      <c r="H40" s="69" t="s">
        <v>274</v>
      </c>
      <c r="I40" s="70"/>
      <c r="J40" s="70"/>
      <c r="K40" s="69" t="s">
        <v>1329</v>
      </c>
      <c r="L40" s="73">
        <v>1</v>
      </c>
      <c r="M40" s="74">
        <v>9248.5869140625</v>
      </c>
      <c r="N40" s="74">
        <v>2176.2529296875</v>
      </c>
      <c r="O40" s="75"/>
      <c r="P40" s="76"/>
      <c r="Q40" s="76"/>
      <c r="R40" s="86"/>
      <c r="S40" s="48">
        <v>1</v>
      </c>
      <c r="T40" s="48">
        <v>0</v>
      </c>
      <c r="U40" s="49">
        <v>0</v>
      </c>
      <c r="V40" s="49">
        <v>1</v>
      </c>
      <c r="W40" s="49">
        <v>0</v>
      </c>
      <c r="X40" s="49">
        <v>0.999994</v>
      </c>
      <c r="Y40" s="49">
        <v>0</v>
      </c>
      <c r="Z40" s="49">
        <v>0</v>
      </c>
      <c r="AA40" s="71">
        <v>40</v>
      </c>
      <c r="AB40" s="71"/>
      <c r="AC40" s="72"/>
      <c r="AD40" s="78" t="s">
        <v>821</v>
      </c>
      <c r="AE40" s="78">
        <v>139</v>
      </c>
      <c r="AF40" s="78">
        <v>54</v>
      </c>
      <c r="AG40" s="78">
        <v>939</v>
      </c>
      <c r="AH40" s="78">
        <v>1046</v>
      </c>
      <c r="AI40" s="78"/>
      <c r="AJ40" s="78" t="s">
        <v>903</v>
      </c>
      <c r="AK40" s="78"/>
      <c r="AL40" s="78"/>
      <c r="AM40" s="78"/>
      <c r="AN40" s="80">
        <v>39778.747152777774</v>
      </c>
      <c r="AO40" s="83" t="s">
        <v>1098</v>
      </c>
      <c r="AP40" s="78" t="b">
        <v>0</v>
      </c>
      <c r="AQ40" s="78" t="b">
        <v>0</v>
      </c>
      <c r="AR40" s="78" t="b">
        <v>0</v>
      </c>
      <c r="AS40" s="78" t="s">
        <v>724</v>
      </c>
      <c r="AT40" s="78">
        <v>0</v>
      </c>
      <c r="AU40" s="83" t="s">
        <v>1151</v>
      </c>
      <c r="AV40" s="78" t="b">
        <v>0</v>
      </c>
      <c r="AW40" s="78" t="s">
        <v>1204</v>
      </c>
      <c r="AX40" s="83" t="s">
        <v>1242</v>
      </c>
      <c r="AY40" s="78" t="s">
        <v>65</v>
      </c>
      <c r="AZ40" s="78" t="str">
        <f>REPLACE(INDEX(GroupVertices[Group],MATCH(Vertices[[#This Row],[Vertex]],GroupVertices[Vertex],0)),1,1,"")</f>
        <v>11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236</v>
      </c>
      <c r="B41" s="65"/>
      <c r="C41" s="65" t="s">
        <v>64</v>
      </c>
      <c r="D41" s="66">
        <v>162.0254742217899</v>
      </c>
      <c r="E41" s="68"/>
      <c r="F41" s="100" t="s">
        <v>506</v>
      </c>
      <c r="G41" s="65"/>
      <c r="H41" s="69" t="s">
        <v>236</v>
      </c>
      <c r="I41" s="70"/>
      <c r="J41" s="70"/>
      <c r="K41" s="69" t="s">
        <v>1330</v>
      </c>
      <c r="L41" s="73">
        <v>1</v>
      </c>
      <c r="M41" s="74">
        <v>3742.066162109375</v>
      </c>
      <c r="N41" s="74">
        <v>6917.1748046875</v>
      </c>
      <c r="O41" s="75"/>
      <c r="P41" s="76"/>
      <c r="Q41" s="76"/>
      <c r="R41" s="86"/>
      <c r="S41" s="48">
        <v>0</v>
      </c>
      <c r="T41" s="48">
        <v>1</v>
      </c>
      <c r="U41" s="49">
        <v>0</v>
      </c>
      <c r="V41" s="49">
        <v>0.005714</v>
      </c>
      <c r="W41" s="49">
        <v>0.011329</v>
      </c>
      <c r="X41" s="49">
        <v>0.420357</v>
      </c>
      <c r="Y41" s="49">
        <v>0</v>
      </c>
      <c r="Z41" s="49">
        <v>0</v>
      </c>
      <c r="AA41" s="71">
        <v>41</v>
      </c>
      <c r="AB41" s="71"/>
      <c r="AC41" s="72"/>
      <c r="AD41" s="78" t="s">
        <v>822</v>
      </c>
      <c r="AE41" s="78">
        <v>93</v>
      </c>
      <c r="AF41" s="78">
        <v>2</v>
      </c>
      <c r="AG41" s="78">
        <v>2</v>
      </c>
      <c r="AH41" s="78">
        <v>37</v>
      </c>
      <c r="AI41" s="78"/>
      <c r="AJ41" s="78"/>
      <c r="AK41" s="78"/>
      <c r="AL41" s="78"/>
      <c r="AM41" s="78"/>
      <c r="AN41" s="80">
        <v>42248.654375</v>
      </c>
      <c r="AO41" s="78"/>
      <c r="AP41" s="78" t="b">
        <v>0</v>
      </c>
      <c r="AQ41" s="78" t="b">
        <v>0</v>
      </c>
      <c r="AR41" s="78" t="b">
        <v>0</v>
      </c>
      <c r="AS41" s="78" t="s">
        <v>724</v>
      </c>
      <c r="AT41" s="78">
        <v>0</v>
      </c>
      <c r="AU41" s="83" t="s">
        <v>1142</v>
      </c>
      <c r="AV41" s="78" t="b">
        <v>0</v>
      </c>
      <c r="AW41" s="78" t="s">
        <v>1204</v>
      </c>
      <c r="AX41" s="83" t="s">
        <v>1243</v>
      </c>
      <c r="AY41" s="78" t="s">
        <v>66</v>
      </c>
      <c r="AZ41" s="78" t="str">
        <f>REPLACE(INDEX(GroupVertices[Group],MATCH(Vertices[[#This Row],[Vertex]],GroupVertices[Vertex],0)),1,1,"")</f>
        <v>1</v>
      </c>
      <c r="BA41" s="48" t="s">
        <v>1765</v>
      </c>
      <c r="BB41" s="48" t="s">
        <v>1765</v>
      </c>
      <c r="BC41" s="48" t="s">
        <v>436</v>
      </c>
      <c r="BD41" s="48" t="s">
        <v>436</v>
      </c>
      <c r="BE41" s="48"/>
      <c r="BF41" s="48"/>
      <c r="BG41" s="120" t="s">
        <v>1807</v>
      </c>
      <c r="BH41" s="120" t="s">
        <v>1834</v>
      </c>
      <c r="BI41" s="120" t="s">
        <v>1864</v>
      </c>
      <c r="BJ41" s="120" t="s">
        <v>1887</v>
      </c>
      <c r="BK41" s="120">
        <v>5</v>
      </c>
      <c r="BL41" s="123">
        <v>15.151515151515152</v>
      </c>
      <c r="BM41" s="120">
        <v>0</v>
      </c>
      <c r="BN41" s="123">
        <v>0</v>
      </c>
      <c r="BO41" s="120">
        <v>0</v>
      </c>
      <c r="BP41" s="123">
        <v>0</v>
      </c>
      <c r="BQ41" s="120">
        <v>28</v>
      </c>
      <c r="BR41" s="123">
        <v>84.84848484848484</v>
      </c>
      <c r="BS41" s="120">
        <v>33</v>
      </c>
      <c r="BT41" s="2"/>
      <c r="BU41" s="3"/>
      <c r="BV41" s="3"/>
      <c r="BW41" s="3"/>
      <c r="BX41" s="3"/>
    </row>
    <row r="42" spans="1:76" ht="15">
      <c r="A42" s="64" t="s">
        <v>237</v>
      </c>
      <c r="B42" s="65"/>
      <c r="C42" s="65" t="s">
        <v>64</v>
      </c>
      <c r="D42" s="66">
        <v>178.3417132782101</v>
      </c>
      <c r="E42" s="68"/>
      <c r="F42" s="100" t="s">
        <v>512</v>
      </c>
      <c r="G42" s="65"/>
      <c r="H42" s="69" t="s">
        <v>237</v>
      </c>
      <c r="I42" s="70"/>
      <c r="J42" s="70"/>
      <c r="K42" s="69" t="s">
        <v>1331</v>
      </c>
      <c r="L42" s="73">
        <v>1</v>
      </c>
      <c r="M42" s="74">
        <v>231.22935485839844</v>
      </c>
      <c r="N42" s="74">
        <v>3800.06298828125</v>
      </c>
      <c r="O42" s="75"/>
      <c r="P42" s="76"/>
      <c r="Q42" s="76"/>
      <c r="R42" s="86"/>
      <c r="S42" s="48">
        <v>0</v>
      </c>
      <c r="T42" s="48">
        <v>1</v>
      </c>
      <c r="U42" s="49">
        <v>0</v>
      </c>
      <c r="V42" s="49">
        <v>0.005714</v>
      </c>
      <c r="W42" s="49">
        <v>0.011329</v>
      </c>
      <c r="X42" s="49">
        <v>0.420357</v>
      </c>
      <c r="Y42" s="49">
        <v>0</v>
      </c>
      <c r="Z42" s="49">
        <v>0</v>
      </c>
      <c r="AA42" s="71">
        <v>42</v>
      </c>
      <c r="AB42" s="71"/>
      <c r="AC42" s="72"/>
      <c r="AD42" s="78" t="s">
        <v>823</v>
      </c>
      <c r="AE42" s="78">
        <v>1532</v>
      </c>
      <c r="AF42" s="78">
        <v>1283</v>
      </c>
      <c r="AG42" s="78">
        <v>1582</v>
      </c>
      <c r="AH42" s="78">
        <v>2665</v>
      </c>
      <c r="AI42" s="78"/>
      <c r="AJ42" s="78" t="s">
        <v>904</v>
      </c>
      <c r="AK42" s="78" t="s">
        <v>743</v>
      </c>
      <c r="AL42" s="78"/>
      <c r="AM42" s="78"/>
      <c r="AN42" s="80">
        <v>42609.109305555554</v>
      </c>
      <c r="AO42" s="83" t="s">
        <v>1099</v>
      </c>
      <c r="AP42" s="78" t="b">
        <v>1</v>
      </c>
      <c r="AQ42" s="78" t="b">
        <v>0</v>
      </c>
      <c r="AR42" s="78" t="b">
        <v>0</v>
      </c>
      <c r="AS42" s="78" t="s">
        <v>724</v>
      </c>
      <c r="AT42" s="78">
        <v>1</v>
      </c>
      <c r="AU42" s="78"/>
      <c r="AV42" s="78" t="b">
        <v>0</v>
      </c>
      <c r="AW42" s="78" t="s">
        <v>1204</v>
      </c>
      <c r="AX42" s="83" t="s">
        <v>1244</v>
      </c>
      <c r="AY42" s="78" t="s">
        <v>66</v>
      </c>
      <c r="AZ42" s="78" t="str">
        <f>REPLACE(INDEX(GroupVertices[Group],MATCH(Vertices[[#This Row],[Vertex]],GroupVertices[Vertex],0)),1,1,"")</f>
        <v>1</v>
      </c>
      <c r="BA42" s="48" t="s">
        <v>387</v>
      </c>
      <c r="BB42" s="48" t="s">
        <v>387</v>
      </c>
      <c r="BC42" s="48" t="s">
        <v>430</v>
      </c>
      <c r="BD42" s="48" t="s">
        <v>430</v>
      </c>
      <c r="BE42" s="48"/>
      <c r="BF42" s="48"/>
      <c r="BG42" s="120" t="s">
        <v>1785</v>
      </c>
      <c r="BH42" s="120" t="s">
        <v>1785</v>
      </c>
      <c r="BI42" s="120" t="s">
        <v>1842</v>
      </c>
      <c r="BJ42" s="120" t="s">
        <v>1842</v>
      </c>
      <c r="BK42" s="120">
        <v>2</v>
      </c>
      <c r="BL42" s="123">
        <v>8.333333333333334</v>
      </c>
      <c r="BM42" s="120">
        <v>0</v>
      </c>
      <c r="BN42" s="123">
        <v>0</v>
      </c>
      <c r="BO42" s="120">
        <v>0</v>
      </c>
      <c r="BP42" s="123">
        <v>0</v>
      </c>
      <c r="BQ42" s="120">
        <v>22</v>
      </c>
      <c r="BR42" s="123">
        <v>91.66666666666667</v>
      </c>
      <c r="BS42" s="120">
        <v>24</v>
      </c>
      <c r="BT42" s="2"/>
      <c r="BU42" s="3"/>
      <c r="BV42" s="3"/>
      <c r="BW42" s="3"/>
      <c r="BX42" s="3"/>
    </row>
    <row r="43" spans="1:76" ht="15">
      <c r="A43" s="64" t="s">
        <v>238</v>
      </c>
      <c r="B43" s="65"/>
      <c r="C43" s="65" t="s">
        <v>64</v>
      </c>
      <c r="D43" s="66">
        <v>171.15798273346303</v>
      </c>
      <c r="E43" s="68"/>
      <c r="F43" s="100" t="s">
        <v>1177</v>
      </c>
      <c r="G43" s="65"/>
      <c r="H43" s="69" t="s">
        <v>238</v>
      </c>
      <c r="I43" s="70"/>
      <c r="J43" s="70"/>
      <c r="K43" s="69" t="s">
        <v>1332</v>
      </c>
      <c r="L43" s="73">
        <v>1</v>
      </c>
      <c r="M43" s="74">
        <v>1601.2828369140625</v>
      </c>
      <c r="N43" s="74">
        <v>9304.2919921875</v>
      </c>
      <c r="O43" s="75"/>
      <c r="P43" s="76"/>
      <c r="Q43" s="76"/>
      <c r="R43" s="86"/>
      <c r="S43" s="48">
        <v>0</v>
      </c>
      <c r="T43" s="48">
        <v>1</v>
      </c>
      <c r="U43" s="49">
        <v>0</v>
      </c>
      <c r="V43" s="49">
        <v>0.005714</v>
      </c>
      <c r="W43" s="49">
        <v>0.011329</v>
      </c>
      <c r="X43" s="49">
        <v>0.420357</v>
      </c>
      <c r="Y43" s="49">
        <v>0</v>
      </c>
      <c r="Z43" s="49">
        <v>0</v>
      </c>
      <c r="AA43" s="71">
        <v>43</v>
      </c>
      <c r="AB43" s="71"/>
      <c r="AC43" s="72"/>
      <c r="AD43" s="78" t="s">
        <v>824</v>
      </c>
      <c r="AE43" s="78">
        <v>167</v>
      </c>
      <c r="AF43" s="78">
        <v>719</v>
      </c>
      <c r="AG43" s="78">
        <v>10830</v>
      </c>
      <c r="AH43" s="78">
        <v>5514</v>
      </c>
      <c r="AI43" s="78"/>
      <c r="AJ43" s="78" t="s">
        <v>905</v>
      </c>
      <c r="AK43" s="78" t="s">
        <v>966</v>
      </c>
      <c r="AL43" s="83" t="s">
        <v>1025</v>
      </c>
      <c r="AM43" s="78"/>
      <c r="AN43" s="80">
        <v>39852.12699074074</v>
      </c>
      <c r="AO43" s="83" t="s">
        <v>1100</v>
      </c>
      <c r="AP43" s="78" t="b">
        <v>0</v>
      </c>
      <c r="AQ43" s="78" t="b">
        <v>0</v>
      </c>
      <c r="AR43" s="78" t="b">
        <v>1</v>
      </c>
      <c r="AS43" s="78" t="s">
        <v>724</v>
      </c>
      <c r="AT43" s="78">
        <v>20</v>
      </c>
      <c r="AU43" s="83" t="s">
        <v>1149</v>
      </c>
      <c r="AV43" s="78" t="b">
        <v>0</v>
      </c>
      <c r="AW43" s="78" t="s">
        <v>1204</v>
      </c>
      <c r="AX43" s="83" t="s">
        <v>1245</v>
      </c>
      <c r="AY43" s="78" t="s">
        <v>66</v>
      </c>
      <c r="AZ43" s="78" t="str">
        <f>REPLACE(INDEX(GroupVertices[Group],MATCH(Vertices[[#This Row],[Vertex]],GroupVertices[Vertex],0)),1,1,"")</f>
        <v>1</v>
      </c>
      <c r="BA43" s="48"/>
      <c r="BB43" s="48"/>
      <c r="BC43" s="48"/>
      <c r="BD43" s="48"/>
      <c r="BE43" s="48" t="s">
        <v>443</v>
      </c>
      <c r="BF43" s="48" t="s">
        <v>443</v>
      </c>
      <c r="BG43" s="120" t="s">
        <v>1808</v>
      </c>
      <c r="BH43" s="120" t="s">
        <v>1808</v>
      </c>
      <c r="BI43" s="120" t="s">
        <v>1865</v>
      </c>
      <c r="BJ43" s="120" t="s">
        <v>1865</v>
      </c>
      <c r="BK43" s="120">
        <v>2</v>
      </c>
      <c r="BL43" s="123">
        <v>3.9215686274509802</v>
      </c>
      <c r="BM43" s="120">
        <v>0</v>
      </c>
      <c r="BN43" s="123">
        <v>0</v>
      </c>
      <c r="BO43" s="120">
        <v>0</v>
      </c>
      <c r="BP43" s="123">
        <v>0</v>
      </c>
      <c r="BQ43" s="120">
        <v>49</v>
      </c>
      <c r="BR43" s="123">
        <v>96.07843137254902</v>
      </c>
      <c r="BS43" s="120">
        <v>51</v>
      </c>
      <c r="BT43" s="2"/>
      <c r="BU43" s="3"/>
      <c r="BV43" s="3"/>
      <c r="BW43" s="3"/>
      <c r="BX43" s="3"/>
    </row>
    <row r="44" spans="1:76" ht="15">
      <c r="A44" s="64" t="s">
        <v>240</v>
      </c>
      <c r="B44" s="65"/>
      <c r="C44" s="65" t="s">
        <v>64</v>
      </c>
      <c r="D44" s="66">
        <v>162.33116488326849</v>
      </c>
      <c r="E44" s="68"/>
      <c r="F44" s="100" t="s">
        <v>513</v>
      </c>
      <c r="G44" s="65"/>
      <c r="H44" s="69" t="s">
        <v>240</v>
      </c>
      <c r="I44" s="70"/>
      <c r="J44" s="70"/>
      <c r="K44" s="69" t="s">
        <v>1333</v>
      </c>
      <c r="L44" s="73">
        <v>1</v>
      </c>
      <c r="M44" s="74">
        <v>9490.603515625</v>
      </c>
      <c r="N44" s="74">
        <v>9172.611328125</v>
      </c>
      <c r="O44" s="75"/>
      <c r="P44" s="76"/>
      <c r="Q44" s="76"/>
      <c r="R44" s="86"/>
      <c r="S44" s="48">
        <v>0</v>
      </c>
      <c r="T44" s="48">
        <v>2</v>
      </c>
      <c r="U44" s="49">
        <v>0</v>
      </c>
      <c r="V44" s="49">
        <v>0.005747</v>
      </c>
      <c r="W44" s="49">
        <v>0.012862</v>
      </c>
      <c r="X44" s="49">
        <v>0.710592</v>
      </c>
      <c r="Y44" s="49">
        <v>0.5</v>
      </c>
      <c r="Z44" s="49">
        <v>0</v>
      </c>
      <c r="AA44" s="71">
        <v>44</v>
      </c>
      <c r="AB44" s="71"/>
      <c r="AC44" s="72"/>
      <c r="AD44" s="78" t="s">
        <v>825</v>
      </c>
      <c r="AE44" s="78">
        <v>24</v>
      </c>
      <c r="AF44" s="78">
        <v>26</v>
      </c>
      <c r="AG44" s="78">
        <v>780</v>
      </c>
      <c r="AH44" s="78">
        <v>895</v>
      </c>
      <c r="AI44" s="78"/>
      <c r="AJ44" s="78" t="s">
        <v>906</v>
      </c>
      <c r="AK44" s="78"/>
      <c r="AL44" s="78"/>
      <c r="AM44" s="78"/>
      <c r="AN44" s="80">
        <v>43423.53459490741</v>
      </c>
      <c r="AO44" s="78"/>
      <c r="AP44" s="78" t="b">
        <v>1</v>
      </c>
      <c r="AQ44" s="78" t="b">
        <v>0</v>
      </c>
      <c r="AR44" s="78" t="b">
        <v>0</v>
      </c>
      <c r="AS44" s="78" t="s">
        <v>724</v>
      </c>
      <c r="AT44" s="78">
        <v>0</v>
      </c>
      <c r="AU44" s="78"/>
      <c r="AV44" s="78" t="b">
        <v>0</v>
      </c>
      <c r="AW44" s="78" t="s">
        <v>1204</v>
      </c>
      <c r="AX44" s="83" t="s">
        <v>1246</v>
      </c>
      <c r="AY44" s="78" t="s">
        <v>66</v>
      </c>
      <c r="AZ44" s="78" t="str">
        <f>REPLACE(INDEX(GroupVertices[Group],MATCH(Vertices[[#This Row],[Vertex]],GroupVertices[Vertex],0)),1,1,"")</f>
        <v>8</v>
      </c>
      <c r="BA44" s="48"/>
      <c r="BB44" s="48"/>
      <c r="BC44" s="48"/>
      <c r="BD44" s="48"/>
      <c r="BE44" s="48" t="s">
        <v>444</v>
      </c>
      <c r="BF44" s="48" t="s">
        <v>444</v>
      </c>
      <c r="BG44" s="120" t="s">
        <v>1809</v>
      </c>
      <c r="BH44" s="120" t="s">
        <v>1809</v>
      </c>
      <c r="BI44" s="120" t="s">
        <v>1866</v>
      </c>
      <c r="BJ44" s="120" t="s">
        <v>1866</v>
      </c>
      <c r="BK44" s="120">
        <v>0</v>
      </c>
      <c r="BL44" s="123">
        <v>0</v>
      </c>
      <c r="BM44" s="120">
        <v>0</v>
      </c>
      <c r="BN44" s="123">
        <v>0</v>
      </c>
      <c r="BO44" s="120">
        <v>0</v>
      </c>
      <c r="BP44" s="123">
        <v>0</v>
      </c>
      <c r="BQ44" s="120">
        <v>21</v>
      </c>
      <c r="BR44" s="123">
        <v>100</v>
      </c>
      <c r="BS44" s="120">
        <v>21</v>
      </c>
      <c r="BT44" s="2"/>
      <c r="BU44" s="3"/>
      <c r="BV44" s="3"/>
      <c r="BW44" s="3"/>
      <c r="BX44" s="3"/>
    </row>
    <row r="45" spans="1:76" ht="15">
      <c r="A45" s="64" t="s">
        <v>241</v>
      </c>
      <c r="B45" s="65"/>
      <c r="C45" s="65" t="s">
        <v>64</v>
      </c>
      <c r="D45" s="66">
        <v>164.5092108463035</v>
      </c>
      <c r="E45" s="68"/>
      <c r="F45" s="100" t="s">
        <v>1178</v>
      </c>
      <c r="G45" s="65"/>
      <c r="H45" s="69" t="s">
        <v>241</v>
      </c>
      <c r="I45" s="70"/>
      <c r="J45" s="70"/>
      <c r="K45" s="69" t="s">
        <v>1334</v>
      </c>
      <c r="L45" s="73">
        <v>255.60405255998882</v>
      </c>
      <c r="M45" s="74">
        <v>7019.009765625</v>
      </c>
      <c r="N45" s="74">
        <v>8226.361328125</v>
      </c>
      <c r="O45" s="75"/>
      <c r="P45" s="76"/>
      <c r="Q45" s="76"/>
      <c r="R45" s="86"/>
      <c r="S45" s="48">
        <v>1</v>
      </c>
      <c r="T45" s="48">
        <v>3</v>
      </c>
      <c r="U45" s="49">
        <v>155</v>
      </c>
      <c r="V45" s="49">
        <v>0.005882</v>
      </c>
      <c r="W45" s="49">
        <v>0.013418</v>
      </c>
      <c r="X45" s="49">
        <v>1.285291</v>
      </c>
      <c r="Y45" s="49">
        <v>0.25</v>
      </c>
      <c r="Z45" s="49">
        <v>0</v>
      </c>
      <c r="AA45" s="71">
        <v>45</v>
      </c>
      <c r="AB45" s="71"/>
      <c r="AC45" s="72"/>
      <c r="AD45" s="78" t="s">
        <v>826</v>
      </c>
      <c r="AE45" s="78">
        <v>336</v>
      </c>
      <c r="AF45" s="78">
        <v>197</v>
      </c>
      <c r="AG45" s="78">
        <v>6168</v>
      </c>
      <c r="AH45" s="78">
        <v>3106</v>
      </c>
      <c r="AI45" s="78"/>
      <c r="AJ45" s="78" t="s">
        <v>907</v>
      </c>
      <c r="AK45" s="78" t="s">
        <v>745</v>
      </c>
      <c r="AL45" s="83" t="s">
        <v>1026</v>
      </c>
      <c r="AM45" s="78"/>
      <c r="AN45" s="80">
        <v>41466.190104166664</v>
      </c>
      <c r="AO45" s="83" t="s">
        <v>1101</v>
      </c>
      <c r="AP45" s="78" t="b">
        <v>1</v>
      </c>
      <c r="AQ45" s="78" t="b">
        <v>0</v>
      </c>
      <c r="AR45" s="78" t="b">
        <v>1</v>
      </c>
      <c r="AS45" s="78" t="s">
        <v>724</v>
      </c>
      <c r="AT45" s="78">
        <v>1</v>
      </c>
      <c r="AU45" s="83" t="s">
        <v>1142</v>
      </c>
      <c r="AV45" s="78" t="b">
        <v>0</v>
      </c>
      <c r="AW45" s="78" t="s">
        <v>1204</v>
      </c>
      <c r="AX45" s="83" t="s">
        <v>1247</v>
      </c>
      <c r="AY45" s="78" t="s">
        <v>66</v>
      </c>
      <c r="AZ45" s="78" t="str">
        <f>REPLACE(INDEX(GroupVertices[Group],MATCH(Vertices[[#This Row],[Vertex]],GroupVertices[Vertex],0)),1,1,"")</f>
        <v>4</v>
      </c>
      <c r="BA45" s="48"/>
      <c r="BB45" s="48"/>
      <c r="BC45" s="48"/>
      <c r="BD45" s="48"/>
      <c r="BE45" s="48"/>
      <c r="BF45" s="48"/>
      <c r="BG45" s="120" t="s">
        <v>1810</v>
      </c>
      <c r="BH45" s="120" t="s">
        <v>1810</v>
      </c>
      <c r="BI45" s="120" t="s">
        <v>1867</v>
      </c>
      <c r="BJ45" s="120" t="s">
        <v>1867</v>
      </c>
      <c r="BK45" s="120">
        <v>2</v>
      </c>
      <c r="BL45" s="123">
        <v>13.333333333333334</v>
      </c>
      <c r="BM45" s="120">
        <v>0</v>
      </c>
      <c r="BN45" s="123">
        <v>0</v>
      </c>
      <c r="BO45" s="120">
        <v>0</v>
      </c>
      <c r="BP45" s="123">
        <v>0</v>
      </c>
      <c r="BQ45" s="120">
        <v>13</v>
      </c>
      <c r="BR45" s="123">
        <v>86.66666666666667</v>
      </c>
      <c r="BS45" s="120">
        <v>15</v>
      </c>
      <c r="BT45" s="2"/>
      <c r="BU45" s="3"/>
      <c r="BV45" s="3"/>
      <c r="BW45" s="3"/>
      <c r="BX45" s="3"/>
    </row>
    <row r="46" spans="1:76" ht="15">
      <c r="A46" s="64" t="s">
        <v>275</v>
      </c>
      <c r="B46" s="65"/>
      <c r="C46" s="65" t="s">
        <v>64</v>
      </c>
      <c r="D46" s="66">
        <v>169.50215831712063</v>
      </c>
      <c r="E46" s="68"/>
      <c r="F46" s="100" t="s">
        <v>1179</v>
      </c>
      <c r="G46" s="65"/>
      <c r="H46" s="69" t="s">
        <v>275</v>
      </c>
      <c r="I46" s="70"/>
      <c r="J46" s="70"/>
      <c r="K46" s="69" t="s">
        <v>1335</v>
      </c>
      <c r="L46" s="73">
        <v>1</v>
      </c>
      <c r="M46" s="74">
        <v>8355.240234375</v>
      </c>
      <c r="N46" s="74">
        <v>7752.166015625</v>
      </c>
      <c r="O46" s="75"/>
      <c r="P46" s="76"/>
      <c r="Q46" s="76"/>
      <c r="R46" s="86"/>
      <c r="S46" s="48">
        <v>2</v>
      </c>
      <c r="T46" s="48">
        <v>0</v>
      </c>
      <c r="U46" s="49">
        <v>0</v>
      </c>
      <c r="V46" s="49">
        <v>0.004032</v>
      </c>
      <c r="W46" s="49">
        <v>0.002913</v>
      </c>
      <c r="X46" s="49">
        <v>0.696248</v>
      </c>
      <c r="Y46" s="49">
        <v>0.5</v>
      </c>
      <c r="Z46" s="49">
        <v>0</v>
      </c>
      <c r="AA46" s="71">
        <v>46</v>
      </c>
      <c r="AB46" s="71"/>
      <c r="AC46" s="72"/>
      <c r="AD46" s="78" t="s">
        <v>827</v>
      </c>
      <c r="AE46" s="78">
        <v>708</v>
      </c>
      <c r="AF46" s="78">
        <v>589</v>
      </c>
      <c r="AG46" s="78">
        <v>131</v>
      </c>
      <c r="AH46" s="78">
        <v>811</v>
      </c>
      <c r="AI46" s="78">
        <v>-25200</v>
      </c>
      <c r="AJ46" s="78" t="s">
        <v>908</v>
      </c>
      <c r="AK46" s="78" t="s">
        <v>745</v>
      </c>
      <c r="AL46" s="83" t="s">
        <v>1027</v>
      </c>
      <c r="AM46" s="78" t="s">
        <v>1060</v>
      </c>
      <c r="AN46" s="80">
        <v>42548.08173611111</v>
      </c>
      <c r="AO46" s="83" t="s">
        <v>1102</v>
      </c>
      <c r="AP46" s="78" t="b">
        <v>1</v>
      </c>
      <c r="AQ46" s="78" t="b">
        <v>0</v>
      </c>
      <c r="AR46" s="78" t="b">
        <v>0</v>
      </c>
      <c r="AS46" s="78" t="s">
        <v>724</v>
      </c>
      <c r="AT46" s="78">
        <v>11</v>
      </c>
      <c r="AU46" s="78"/>
      <c r="AV46" s="78" t="b">
        <v>0</v>
      </c>
      <c r="AW46" s="78" t="s">
        <v>1204</v>
      </c>
      <c r="AX46" s="83" t="s">
        <v>1248</v>
      </c>
      <c r="AY46" s="78" t="s">
        <v>65</v>
      </c>
      <c r="AZ46" s="78" t="str">
        <f>REPLACE(INDEX(GroupVertices[Group],MATCH(Vertices[[#This Row],[Vertex]],GroupVertices[Vertex],0)),1,1,"")</f>
        <v>4</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242</v>
      </c>
      <c r="B47" s="65"/>
      <c r="C47" s="65" t="s">
        <v>64</v>
      </c>
      <c r="D47" s="66">
        <v>171.38725072957197</v>
      </c>
      <c r="E47" s="68"/>
      <c r="F47" s="100" t="s">
        <v>1180</v>
      </c>
      <c r="G47" s="65"/>
      <c r="H47" s="69" t="s">
        <v>242</v>
      </c>
      <c r="I47" s="70"/>
      <c r="J47" s="70"/>
      <c r="K47" s="69" t="s">
        <v>1336</v>
      </c>
      <c r="L47" s="73">
        <v>255.60405255998882</v>
      </c>
      <c r="M47" s="74">
        <v>7956.75048828125</v>
      </c>
      <c r="N47" s="74">
        <v>9171.8984375</v>
      </c>
      <c r="O47" s="75"/>
      <c r="P47" s="76"/>
      <c r="Q47" s="76"/>
      <c r="R47" s="86"/>
      <c r="S47" s="48">
        <v>0</v>
      </c>
      <c r="T47" s="48">
        <v>4</v>
      </c>
      <c r="U47" s="49">
        <v>155</v>
      </c>
      <c r="V47" s="49">
        <v>0.005882</v>
      </c>
      <c r="W47" s="49">
        <v>0.013418</v>
      </c>
      <c r="X47" s="49">
        <v>1.285291</v>
      </c>
      <c r="Y47" s="49">
        <v>0.25</v>
      </c>
      <c r="Z47" s="49">
        <v>0</v>
      </c>
      <c r="AA47" s="71">
        <v>47</v>
      </c>
      <c r="AB47" s="71"/>
      <c r="AC47" s="72"/>
      <c r="AD47" s="78" t="s">
        <v>828</v>
      </c>
      <c r="AE47" s="78">
        <v>470</v>
      </c>
      <c r="AF47" s="78">
        <v>737</v>
      </c>
      <c r="AG47" s="78">
        <v>35050</v>
      </c>
      <c r="AH47" s="78">
        <v>20438</v>
      </c>
      <c r="AI47" s="78"/>
      <c r="AJ47" s="78" t="s">
        <v>909</v>
      </c>
      <c r="AK47" s="78" t="s">
        <v>745</v>
      </c>
      <c r="AL47" s="83" t="s">
        <v>1026</v>
      </c>
      <c r="AM47" s="78"/>
      <c r="AN47" s="80">
        <v>40772.75575231481</v>
      </c>
      <c r="AO47" s="83" t="s">
        <v>1103</v>
      </c>
      <c r="AP47" s="78" t="b">
        <v>0</v>
      </c>
      <c r="AQ47" s="78" t="b">
        <v>0</v>
      </c>
      <c r="AR47" s="78" t="b">
        <v>1</v>
      </c>
      <c r="AS47" s="78" t="s">
        <v>724</v>
      </c>
      <c r="AT47" s="78">
        <v>2</v>
      </c>
      <c r="AU47" s="83" t="s">
        <v>1148</v>
      </c>
      <c r="AV47" s="78" t="b">
        <v>0</v>
      </c>
      <c r="AW47" s="78" t="s">
        <v>1204</v>
      </c>
      <c r="AX47" s="83" t="s">
        <v>1249</v>
      </c>
      <c r="AY47" s="78" t="s">
        <v>66</v>
      </c>
      <c r="AZ47" s="78" t="str">
        <f>REPLACE(INDEX(GroupVertices[Group],MATCH(Vertices[[#This Row],[Vertex]],GroupVertices[Vertex],0)),1,1,"")</f>
        <v>4</v>
      </c>
      <c r="BA47" s="48"/>
      <c r="BB47" s="48"/>
      <c r="BC47" s="48"/>
      <c r="BD47" s="48"/>
      <c r="BE47" s="48"/>
      <c r="BF47" s="48"/>
      <c r="BG47" s="120" t="s">
        <v>1811</v>
      </c>
      <c r="BH47" s="120" t="s">
        <v>1811</v>
      </c>
      <c r="BI47" s="120" t="s">
        <v>1868</v>
      </c>
      <c r="BJ47" s="120" t="s">
        <v>1868</v>
      </c>
      <c r="BK47" s="120">
        <v>2</v>
      </c>
      <c r="BL47" s="123">
        <v>11.764705882352942</v>
      </c>
      <c r="BM47" s="120">
        <v>0</v>
      </c>
      <c r="BN47" s="123">
        <v>0</v>
      </c>
      <c r="BO47" s="120">
        <v>0</v>
      </c>
      <c r="BP47" s="123">
        <v>0</v>
      </c>
      <c r="BQ47" s="120">
        <v>15</v>
      </c>
      <c r="BR47" s="123">
        <v>88.23529411764706</v>
      </c>
      <c r="BS47" s="120">
        <v>17</v>
      </c>
      <c r="BT47" s="2"/>
      <c r="BU47" s="3"/>
      <c r="BV47" s="3"/>
      <c r="BW47" s="3"/>
      <c r="BX47" s="3"/>
    </row>
    <row r="48" spans="1:76" ht="15">
      <c r="A48" s="64" t="s">
        <v>276</v>
      </c>
      <c r="B48" s="65"/>
      <c r="C48" s="65" t="s">
        <v>64</v>
      </c>
      <c r="D48" s="66">
        <v>244.6893239299611</v>
      </c>
      <c r="E48" s="68"/>
      <c r="F48" s="100" t="s">
        <v>1181</v>
      </c>
      <c r="G48" s="65"/>
      <c r="H48" s="69" t="s">
        <v>276</v>
      </c>
      <c r="I48" s="70"/>
      <c r="J48" s="70"/>
      <c r="K48" s="69" t="s">
        <v>1337</v>
      </c>
      <c r="L48" s="73">
        <v>1</v>
      </c>
      <c r="M48" s="74">
        <v>6620.5205078125</v>
      </c>
      <c r="N48" s="74">
        <v>9634.4482421875</v>
      </c>
      <c r="O48" s="75"/>
      <c r="P48" s="76"/>
      <c r="Q48" s="76"/>
      <c r="R48" s="86"/>
      <c r="S48" s="48">
        <v>2</v>
      </c>
      <c r="T48" s="48">
        <v>0</v>
      </c>
      <c r="U48" s="49">
        <v>0</v>
      </c>
      <c r="V48" s="49">
        <v>0.004032</v>
      </c>
      <c r="W48" s="49">
        <v>0.002913</v>
      </c>
      <c r="X48" s="49">
        <v>0.696248</v>
      </c>
      <c r="Y48" s="49">
        <v>0.5</v>
      </c>
      <c r="Z48" s="49">
        <v>0</v>
      </c>
      <c r="AA48" s="71">
        <v>48</v>
      </c>
      <c r="AB48" s="71"/>
      <c r="AC48" s="72"/>
      <c r="AD48" s="78" t="s">
        <v>829</v>
      </c>
      <c r="AE48" s="78">
        <v>9</v>
      </c>
      <c r="AF48" s="78">
        <v>6492</v>
      </c>
      <c r="AG48" s="78">
        <v>34150</v>
      </c>
      <c r="AH48" s="78">
        <v>28949</v>
      </c>
      <c r="AI48" s="78"/>
      <c r="AJ48" s="78" t="s">
        <v>910</v>
      </c>
      <c r="AK48" s="78" t="s">
        <v>745</v>
      </c>
      <c r="AL48" s="83" t="s">
        <v>1028</v>
      </c>
      <c r="AM48" s="78"/>
      <c r="AN48" s="80">
        <v>41210.22400462963</v>
      </c>
      <c r="AO48" s="83" t="s">
        <v>1104</v>
      </c>
      <c r="AP48" s="78" t="b">
        <v>0</v>
      </c>
      <c r="AQ48" s="78" t="b">
        <v>0</v>
      </c>
      <c r="AR48" s="78" t="b">
        <v>0</v>
      </c>
      <c r="AS48" s="78" t="s">
        <v>724</v>
      </c>
      <c r="AT48" s="78">
        <v>76</v>
      </c>
      <c r="AU48" s="83" t="s">
        <v>1142</v>
      </c>
      <c r="AV48" s="78" t="b">
        <v>0</v>
      </c>
      <c r="AW48" s="78" t="s">
        <v>1204</v>
      </c>
      <c r="AX48" s="83" t="s">
        <v>1250</v>
      </c>
      <c r="AY48" s="78" t="s">
        <v>65</v>
      </c>
      <c r="AZ48" s="78" t="str">
        <f>REPLACE(INDEX(GroupVertices[Group],MATCH(Vertices[[#This Row],[Vertex]],GroupVertices[Vertex],0)),1,1,"")</f>
        <v>4</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243</v>
      </c>
      <c r="B49" s="65"/>
      <c r="C49" s="65" t="s">
        <v>64</v>
      </c>
      <c r="D49" s="66">
        <v>285.9703003404669</v>
      </c>
      <c r="E49" s="68"/>
      <c r="F49" s="100" t="s">
        <v>514</v>
      </c>
      <c r="G49" s="65"/>
      <c r="H49" s="69" t="s">
        <v>243</v>
      </c>
      <c r="I49" s="70"/>
      <c r="J49" s="70"/>
      <c r="K49" s="69" t="s">
        <v>1338</v>
      </c>
      <c r="L49" s="73">
        <v>1</v>
      </c>
      <c r="M49" s="74">
        <v>3102.1337890625</v>
      </c>
      <c r="N49" s="74">
        <v>7075.837890625</v>
      </c>
      <c r="O49" s="75"/>
      <c r="P49" s="76"/>
      <c r="Q49" s="76"/>
      <c r="R49" s="86"/>
      <c r="S49" s="48">
        <v>0</v>
      </c>
      <c r="T49" s="48">
        <v>1</v>
      </c>
      <c r="U49" s="49">
        <v>0</v>
      </c>
      <c r="V49" s="49">
        <v>0.005714</v>
      </c>
      <c r="W49" s="49">
        <v>0.011329</v>
      </c>
      <c r="X49" s="49">
        <v>0.420357</v>
      </c>
      <c r="Y49" s="49">
        <v>0</v>
      </c>
      <c r="Z49" s="49">
        <v>0</v>
      </c>
      <c r="AA49" s="71">
        <v>49</v>
      </c>
      <c r="AB49" s="71"/>
      <c r="AC49" s="72"/>
      <c r="AD49" s="78" t="s">
        <v>830</v>
      </c>
      <c r="AE49" s="78">
        <v>2931</v>
      </c>
      <c r="AF49" s="78">
        <v>9733</v>
      </c>
      <c r="AG49" s="78">
        <v>6120</v>
      </c>
      <c r="AH49" s="78">
        <v>2890</v>
      </c>
      <c r="AI49" s="78"/>
      <c r="AJ49" s="78" t="s">
        <v>911</v>
      </c>
      <c r="AK49" s="78" t="s">
        <v>967</v>
      </c>
      <c r="AL49" s="83" t="s">
        <v>1029</v>
      </c>
      <c r="AM49" s="78"/>
      <c r="AN49" s="80">
        <v>40511.248449074075</v>
      </c>
      <c r="AO49" s="83" t="s">
        <v>1105</v>
      </c>
      <c r="AP49" s="78" t="b">
        <v>0</v>
      </c>
      <c r="AQ49" s="78" t="b">
        <v>0</v>
      </c>
      <c r="AR49" s="78" t="b">
        <v>0</v>
      </c>
      <c r="AS49" s="78" t="s">
        <v>724</v>
      </c>
      <c r="AT49" s="78">
        <v>104</v>
      </c>
      <c r="AU49" s="83" t="s">
        <v>1144</v>
      </c>
      <c r="AV49" s="78" t="b">
        <v>1</v>
      </c>
      <c r="AW49" s="78" t="s">
        <v>1204</v>
      </c>
      <c r="AX49" s="83" t="s">
        <v>1251</v>
      </c>
      <c r="AY49" s="78" t="s">
        <v>66</v>
      </c>
      <c r="AZ49" s="78" t="str">
        <f>REPLACE(INDEX(GroupVertices[Group],MATCH(Vertices[[#This Row],[Vertex]],GroupVertices[Vertex],0)),1,1,"")</f>
        <v>1</v>
      </c>
      <c r="BA49" s="48" t="s">
        <v>400</v>
      </c>
      <c r="BB49" s="48" t="s">
        <v>400</v>
      </c>
      <c r="BC49" s="48" t="s">
        <v>431</v>
      </c>
      <c r="BD49" s="48" t="s">
        <v>431</v>
      </c>
      <c r="BE49" s="48"/>
      <c r="BF49" s="48"/>
      <c r="BG49" s="120" t="s">
        <v>1812</v>
      </c>
      <c r="BH49" s="120" t="s">
        <v>1812</v>
      </c>
      <c r="BI49" s="120" t="s">
        <v>1869</v>
      </c>
      <c r="BJ49" s="120" t="s">
        <v>1869</v>
      </c>
      <c r="BK49" s="120">
        <v>1</v>
      </c>
      <c r="BL49" s="123">
        <v>6.25</v>
      </c>
      <c r="BM49" s="120">
        <v>0</v>
      </c>
      <c r="BN49" s="123">
        <v>0</v>
      </c>
      <c r="BO49" s="120">
        <v>0</v>
      </c>
      <c r="BP49" s="123">
        <v>0</v>
      </c>
      <c r="BQ49" s="120">
        <v>15</v>
      </c>
      <c r="BR49" s="123">
        <v>93.75</v>
      </c>
      <c r="BS49" s="120">
        <v>16</v>
      </c>
      <c r="BT49" s="2"/>
      <c r="BU49" s="3"/>
      <c r="BV49" s="3"/>
      <c r="BW49" s="3"/>
      <c r="BX49" s="3"/>
    </row>
    <row r="50" spans="1:76" ht="15">
      <c r="A50" s="64" t="s">
        <v>244</v>
      </c>
      <c r="B50" s="65"/>
      <c r="C50" s="65" t="s">
        <v>64</v>
      </c>
      <c r="D50" s="66">
        <v>381.85527115758754</v>
      </c>
      <c r="E50" s="68"/>
      <c r="F50" s="100" t="s">
        <v>515</v>
      </c>
      <c r="G50" s="65"/>
      <c r="H50" s="69" t="s">
        <v>244</v>
      </c>
      <c r="I50" s="70"/>
      <c r="J50" s="70"/>
      <c r="K50" s="69" t="s">
        <v>1339</v>
      </c>
      <c r="L50" s="73">
        <v>1</v>
      </c>
      <c r="M50" s="74">
        <v>902.841552734375</v>
      </c>
      <c r="N50" s="74">
        <v>3655.666748046875</v>
      </c>
      <c r="O50" s="75"/>
      <c r="P50" s="76"/>
      <c r="Q50" s="76"/>
      <c r="R50" s="86"/>
      <c r="S50" s="48">
        <v>0</v>
      </c>
      <c r="T50" s="48">
        <v>1</v>
      </c>
      <c r="U50" s="49">
        <v>0</v>
      </c>
      <c r="V50" s="49">
        <v>0.005714</v>
      </c>
      <c r="W50" s="49">
        <v>0.011329</v>
      </c>
      <c r="X50" s="49">
        <v>0.420357</v>
      </c>
      <c r="Y50" s="49">
        <v>0</v>
      </c>
      <c r="Z50" s="49">
        <v>0</v>
      </c>
      <c r="AA50" s="71">
        <v>50</v>
      </c>
      <c r="AB50" s="71"/>
      <c r="AC50" s="72"/>
      <c r="AD50" s="78" t="s">
        <v>831</v>
      </c>
      <c r="AE50" s="78">
        <v>4260</v>
      </c>
      <c r="AF50" s="78">
        <v>17261</v>
      </c>
      <c r="AG50" s="78">
        <v>10416</v>
      </c>
      <c r="AH50" s="78">
        <v>97963</v>
      </c>
      <c r="AI50" s="78"/>
      <c r="AJ50" s="78" t="s">
        <v>912</v>
      </c>
      <c r="AK50" s="78" t="s">
        <v>753</v>
      </c>
      <c r="AL50" s="83" t="s">
        <v>1030</v>
      </c>
      <c r="AM50" s="78"/>
      <c r="AN50" s="80">
        <v>40158.36491898148</v>
      </c>
      <c r="AO50" s="83" t="s">
        <v>1106</v>
      </c>
      <c r="AP50" s="78" t="b">
        <v>0</v>
      </c>
      <c r="AQ50" s="78" t="b">
        <v>0</v>
      </c>
      <c r="AR50" s="78" t="b">
        <v>1</v>
      </c>
      <c r="AS50" s="78" t="s">
        <v>724</v>
      </c>
      <c r="AT50" s="78">
        <v>179</v>
      </c>
      <c r="AU50" s="83" t="s">
        <v>1152</v>
      </c>
      <c r="AV50" s="78" t="b">
        <v>0</v>
      </c>
      <c r="AW50" s="78" t="s">
        <v>1204</v>
      </c>
      <c r="AX50" s="83" t="s">
        <v>1252</v>
      </c>
      <c r="AY50" s="78" t="s">
        <v>66</v>
      </c>
      <c r="AZ50" s="78" t="str">
        <f>REPLACE(INDEX(GroupVertices[Group],MATCH(Vertices[[#This Row],[Vertex]],GroupVertices[Vertex],0)),1,1,"")</f>
        <v>1</v>
      </c>
      <c r="BA50" s="48" t="s">
        <v>401</v>
      </c>
      <c r="BB50" s="48" t="s">
        <v>401</v>
      </c>
      <c r="BC50" s="48" t="s">
        <v>431</v>
      </c>
      <c r="BD50" s="48" t="s">
        <v>431</v>
      </c>
      <c r="BE50" s="48" t="s">
        <v>1776</v>
      </c>
      <c r="BF50" s="48" t="s">
        <v>1776</v>
      </c>
      <c r="BG50" s="120" t="s">
        <v>1813</v>
      </c>
      <c r="BH50" s="120" t="s">
        <v>1813</v>
      </c>
      <c r="BI50" s="120" t="s">
        <v>1870</v>
      </c>
      <c r="BJ50" s="120" t="s">
        <v>1870</v>
      </c>
      <c r="BK50" s="120">
        <v>1</v>
      </c>
      <c r="BL50" s="123">
        <v>4.761904761904762</v>
      </c>
      <c r="BM50" s="120">
        <v>0</v>
      </c>
      <c r="BN50" s="123">
        <v>0</v>
      </c>
      <c r="BO50" s="120">
        <v>0</v>
      </c>
      <c r="BP50" s="123">
        <v>0</v>
      </c>
      <c r="BQ50" s="120">
        <v>20</v>
      </c>
      <c r="BR50" s="123">
        <v>95.23809523809524</v>
      </c>
      <c r="BS50" s="120">
        <v>21</v>
      </c>
      <c r="BT50" s="2"/>
      <c r="BU50" s="3"/>
      <c r="BV50" s="3"/>
      <c r="BW50" s="3"/>
      <c r="BX50" s="3"/>
    </row>
    <row r="51" spans="1:76" ht="15">
      <c r="A51" s="64" t="s">
        <v>245</v>
      </c>
      <c r="B51" s="65"/>
      <c r="C51" s="65" t="s">
        <v>64</v>
      </c>
      <c r="D51" s="66">
        <v>167.42600924124514</v>
      </c>
      <c r="E51" s="68"/>
      <c r="F51" s="100" t="s">
        <v>516</v>
      </c>
      <c r="G51" s="65"/>
      <c r="H51" s="69" t="s">
        <v>245</v>
      </c>
      <c r="I51" s="70"/>
      <c r="J51" s="70"/>
      <c r="K51" s="69" t="s">
        <v>1340</v>
      </c>
      <c r="L51" s="73">
        <v>260.5318729321176</v>
      </c>
      <c r="M51" s="74">
        <v>8160.32763671875</v>
      </c>
      <c r="N51" s="74">
        <v>891.0873413085938</v>
      </c>
      <c r="O51" s="75"/>
      <c r="P51" s="76"/>
      <c r="Q51" s="76"/>
      <c r="R51" s="86"/>
      <c r="S51" s="48">
        <v>0</v>
      </c>
      <c r="T51" s="48">
        <v>2</v>
      </c>
      <c r="U51" s="49">
        <v>158</v>
      </c>
      <c r="V51" s="49">
        <v>0.00578</v>
      </c>
      <c r="W51" s="49">
        <v>0.011464</v>
      </c>
      <c r="X51" s="49">
        <v>0.857701</v>
      </c>
      <c r="Y51" s="49">
        <v>0</v>
      </c>
      <c r="Z51" s="49">
        <v>0</v>
      </c>
      <c r="AA51" s="71">
        <v>51</v>
      </c>
      <c r="AB51" s="71"/>
      <c r="AC51" s="72"/>
      <c r="AD51" s="78" t="s">
        <v>832</v>
      </c>
      <c r="AE51" s="78">
        <v>1110</v>
      </c>
      <c r="AF51" s="78">
        <v>426</v>
      </c>
      <c r="AG51" s="78">
        <v>3288</v>
      </c>
      <c r="AH51" s="78">
        <v>2803</v>
      </c>
      <c r="AI51" s="78"/>
      <c r="AJ51" s="78" t="s">
        <v>913</v>
      </c>
      <c r="AK51" s="78" t="s">
        <v>968</v>
      </c>
      <c r="AL51" s="83" t="s">
        <v>1031</v>
      </c>
      <c r="AM51" s="78"/>
      <c r="AN51" s="80">
        <v>42240.945023148146</v>
      </c>
      <c r="AO51" s="83" t="s">
        <v>1107</v>
      </c>
      <c r="AP51" s="78" t="b">
        <v>1</v>
      </c>
      <c r="AQ51" s="78" t="b">
        <v>0</v>
      </c>
      <c r="AR51" s="78" t="b">
        <v>1</v>
      </c>
      <c r="AS51" s="78" t="s">
        <v>724</v>
      </c>
      <c r="AT51" s="78">
        <v>16</v>
      </c>
      <c r="AU51" s="83" t="s">
        <v>1142</v>
      </c>
      <c r="AV51" s="78" t="b">
        <v>0</v>
      </c>
      <c r="AW51" s="78" t="s">
        <v>1204</v>
      </c>
      <c r="AX51" s="83" t="s">
        <v>1253</v>
      </c>
      <c r="AY51" s="78" t="s">
        <v>66</v>
      </c>
      <c r="AZ51" s="78" t="str">
        <f>REPLACE(INDEX(GroupVertices[Group],MATCH(Vertices[[#This Row],[Vertex]],GroupVertices[Vertex],0)),1,1,"")</f>
        <v>10</v>
      </c>
      <c r="BA51" s="48" t="s">
        <v>402</v>
      </c>
      <c r="BB51" s="48" t="s">
        <v>402</v>
      </c>
      <c r="BC51" s="48" t="s">
        <v>434</v>
      </c>
      <c r="BD51" s="48" t="s">
        <v>434</v>
      </c>
      <c r="BE51" s="48"/>
      <c r="BF51" s="48"/>
      <c r="BG51" s="120" t="s">
        <v>1814</v>
      </c>
      <c r="BH51" s="120" t="s">
        <v>1814</v>
      </c>
      <c r="BI51" s="120" t="s">
        <v>1871</v>
      </c>
      <c r="BJ51" s="120" t="s">
        <v>1871</v>
      </c>
      <c r="BK51" s="120">
        <v>2</v>
      </c>
      <c r="BL51" s="123">
        <v>20</v>
      </c>
      <c r="BM51" s="120">
        <v>0</v>
      </c>
      <c r="BN51" s="123">
        <v>0</v>
      </c>
      <c r="BO51" s="120">
        <v>0</v>
      </c>
      <c r="BP51" s="123">
        <v>0</v>
      </c>
      <c r="BQ51" s="120">
        <v>8</v>
      </c>
      <c r="BR51" s="123">
        <v>80</v>
      </c>
      <c r="BS51" s="120">
        <v>10</v>
      </c>
      <c r="BT51" s="2"/>
      <c r="BU51" s="3"/>
      <c r="BV51" s="3"/>
      <c r="BW51" s="3"/>
      <c r="BX51" s="3"/>
    </row>
    <row r="52" spans="1:76" ht="15">
      <c r="A52" s="64" t="s">
        <v>277</v>
      </c>
      <c r="B52" s="65"/>
      <c r="C52" s="65" t="s">
        <v>64</v>
      </c>
      <c r="D52" s="66">
        <v>186.14956225680933</v>
      </c>
      <c r="E52" s="68"/>
      <c r="F52" s="100" t="s">
        <v>1182</v>
      </c>
      <c r="G52" s="65"/>
      <c r="H52" s="69" t="s">
        <v>277</v>
      </c>
      <c r="I52" s="70"/>
      <c r="J52" s="70"/>
      <c r="K52" s="69" t="s">
        <v>1341</v>
      </c>
      <c r="L52" s="73">
        <v>1</v>
      </c>
      <c r="M52" s="74">
        <v>8160.32763671875</v>
      </c>
      <c r="N52" s="74">
        <v>1967.4503173828125</v>
      </c>
      <c r="O52" s="75"/>
      <c r="P52" s="76"/>
      <c r="Q52" s="76"/>
      <c r="R52" s="86"/>
      <c r="S52" s="48">
        <v>1</v>
      </c>
      <c r="T52" s="48">
        <v>0</v>
      </c>
      <c r="U52" s="49">
        <v>0</v>
      </c>
      <c r="V52" s="49">
        <v>0.003968</v>
      </c>
      <c r="W52" s="49">
        <v>0.001244</v>
      </c>
      <c r="X52" s="49">
        <v>0.514522</v>
      </c>
      <c r="Y52" s="49">
        <v>0</v>
      </c>
      <c r="Z52" s="49">
        <v>0</v>
      </c>
      <c r="AA52" s="71">
        <v>52</v>
      </c>
      <c r="AB52" s="71"/>
      <c r="AC52" s="72"/>
      <c r="AD52" s="78" t="s">
        <v>833</v>
      </c>
      <c r="AE52" s="78">
        <v>782</v>
      </c>
      <c r="AF52" s="78">
        <v>1896</v>
      </c>
      <c r="AG52" s="78">
        <v>1537</v>
      </c>
      <c r="AH52" s="78">
        <v>618</v>
      </c>
      <c r="AI52" s="78"/>
      <c r="AJ52" s="78" t="s">
        <v>914</v>
      </c>
      <c r="AK52" s="78" t="s">
        <v>969</v>
      </c>
      <c r="AL52" s="83" t="s">
        <v>1032</v>
      </c>
      <c r="AM52" s="78"/>
      <c r="AN52" s="80">
        <v>41931.82541666667</v>
      </c>
      <c r="AO52" s="83" t="s">
        <v>1108</v>
      </c>
      <c r="AP52" s="78" t="b">
        <v>0</v>
      </c>
      <c r="AQ52" s="78" t="b">
        <v>0</v>
      </c>
      <c r="AR52" s="78" t="b">
        <v>0</v>
      </c>
      <c r="AS52" s="78" t="s">
        <v>724</v>
      </c>
      <c r="AT52" s="78">
        <v>13</v>
      </c>
      <c r="AU52" s="83" t="s">
        <v>1142</v>
      </c>
      <c r="AV52" s="78" t="b">
        <v>0</v>
      </c>
      <c r="AW52" s="78" t="s">
        <v>1204</v>
      </c>
      <c r="AX52" s="83" t="s">
        <v>1254</v>
      </c>
      <c r="AY52" s="78" t="s">
        <v>65</v>
      </c>
      <c r="AZ52" s="78" t="str">
        <f>REPLACE(INDEX(GroupVertices[Group],MATCH(Vertices[[#This Row],[Vertex]],GroupVertices[Vertex],0)),1,1,"")</f>
        <v>10</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246</v>
      </c>
      <c r="B53" s="65"/>
      <c r="C53" s="65" t="s">
        <v>64</v>
      </c>
      <c r="D53" s="66">
        <v>164.73847884241246</v>
      </c>
      <c r="E53" s="68"/>
      <c r="F53" s="100" t="s">
        <v>517</v>
      </c>
      <c r="G53" s="65"/>
      <c r="H53" s="69" t="s">
        <v>246</v>
      </c>
      <c r="I53" s="70"/>
      <c r="J53" s="70"/>
      <c r="K53" s="69" t="s">
        <v>1342</v>
      </c>
      <c r="L53" s="73">
        <v>1</v>
      </c>
      <c r="M53" s="74">
        <v>2496.38720703125</v>
      </c>
      <c r="N53" s="74">
        <v>9535.6328125</v>
      </c>
      <c r="O53" s="75"/>
      <c r="P53" s="76"/>
      <c r="Q53" s="76"/>
      <c r="R53" s="86"/>
      <c r="S53" s="48">
        <v>0</v>
      </c>
      <c r="T53" s="48">
        <v>1</v>
      </c>
      <c r="U53" s="49">
        <v>0</v>
      </c>
      <c r="V53" s="49">
        <v>0.005714</v>
      </c>
      <c r="W53" s="49">
        <v>0.011329</v>
      </c>
      <c r="X53" s="49">
        <v>0.420357</v>
      </c>
      <c r="Y53" s="49">
        <v>0</v>
      </c>
      <c r="Z53" s="49">
        <v>0</v>
      </c>
      <c r="AA53" s="71">
        <v>53</v>
      </c>
      <c r="AB53" s="71"/>
      <c r="AC53" s="72"/>
      <c r="AD53" s="78" t="s">
        <v>834</v>
      </c>
      <c r="AE53" s="78">
        <v>232</v>
      </c>
      <c r="AF53" s="78">
        <v>215</v>
      </c>
      <c r="AG53" s="78">
        <v>3837</v>
      </c>
      <c r="AH53" s="78">
        <v>45</v>
      </c>
      <c r="AI53" s="78"/>
      <c r="AJ53" s="78" t="s">
        <v>915</v>
      </c>
      <c r="AK53" s="78" t="s">
        <v>753</v>
      </c>
      <c r="AL53" s="83" t="s">
        <v>1033</v>
      </c>
      <c r="AM53" s="78"/>
      <c r="AN53" s="80">
        <v>39887.02164351852</v>
      </c>
      <c r="AO53" s="78"/>
      <c r="AP53" s="78" t="b">
        <v>0</v>
      </c>
      <c r="AQ53" s="78" t="b">
        <v>0</v>
      </c>
      <c r="AR53" s="78" t="b">
        <v>1</v>
      </c>
      <c r="AS53" s="78" t="s">
        <v>724</v>
      </c>
      <c r="AT53" s="78">
        <v>11</v>
      </c>
      <c r="AU53" s="83" t="s">
        <v>1152</v>
      </c>
      <c r="AV53" s="78" t="b">
        <v>0</v>
      </c>
      <c r="AW53" s="78" t="s">
        <v>1204</v>
      </c>
      <c r="AX53" s="83" t="s">
        <v>1255</v>
      </c>
      <c r="AY53" s="78" t="s">
        <v>66</v>
      </c>
      <c r="AZ53" s="78" t="str">
        <f>REPLACE(INDEX(GroupVertices[Group],MATCH(Vertices[[#This Row],[Vertex]],GroupVertices[Vertex],0)),1,1,"")</f>
        <v>1</v>
      </c>
      <c r="BA53" s="48" t="s">
        <v>403</v>
      </c>
      <c r="BB53" s="48" t="s">
        <v>403</v>
      </c>
      <c r="BC53" s="48" t="s">
        <v>433</v>
      </c>
      <c r="BD53" s="48" t="s">
        <v>433</v>
      </c>
      <c r="BE53" s="48"/>
      <c r="BF53" s="48"/>
      <c r="BG53" s="120" t="s">
        <v>1815</v>
      </c>
      <c r="BH53" s="120" t="s">
        <v>1815</v>
      </c>
      <c r="BI53" s="120" t="s">
        <v>1872</v>
      </c>
      <c r="BJ53" s="120" t="s">
        <v>1872</v>
      </c>
      <c r="BK53" s="120">
        <v>1</v>
      </c>
      <c r="BL53" s="123">
        <v>5.2631578947368425</v>
      </c>
      <c r="BM53" s="120">
        <v>0</v>
      </c>
      <c r="BN53" s="123">
        <v>0</v>
      </c>
      <c r="BO53" s="120">
        <v>0</v>
      </c>
      <c r="BP53" s="123">
        <v>0</v>
      </c>
      <c r="BQ53" s="120">
        <v>18</v>
      </c>
      <c r="BR53" s="123">
        <v>94.73684210526316</v>
      </c>
      <c r="BS53" s="120">
        <v>19</v>
      </c>
      <c r="BT53" s="2"/>
      <c r="BU53" s="3"/>
      <c r="BV53" s="3"/>
      <c r="BW53" s="3"/>
      <c r="BX53" s="3"/>
    </row>
    <row r="54" spans="1:76" ht="15">
      <c r="A54" s="64" t="s">
        <v>247</v>
      </c>
      <c r="B54" s="65"/>
      <c r="C54" s="65" t="s">
        <v>64</v>
      </c>
      <c r="D54" s="66">
        <v>174.81353356031127</v>
      </c>
      <c r="E54" s="68"/>
      <c r="F54" s="100" t="s">
        <v>518</v>
      </c>
      <c r="G54" s="65"/>
      <c r="H54" s="69" t="s">
        <v>247</v>
      </c>
      <c r="I54" s="70"/>
      <c r="J54" s="70"/>
      <c r="K54" s="69" t="s">
        <v>1343</v>
      </c>
      <c r="L54" s="73">
        <v>1</v>
      </c>
      <c r="M54" s="74">
        <v>8212.3037109375</v>
      </c>
      <c r="N54" s="74">
        <v>6975.77294921875</v>
      </c>
      <c r="O54" s="75"/>
      <c r="P54" s="76"/>
      <c r="Q54" s="76"/>
      <c r="R54" s="86"/>
      <c r="S54" s="48">
        <v>0</v>
      </c>
      <c r="T54" s="48">
        <v>1</v>
      </c>
      <c r="U54" s="49">
        <v>0</v>
      </c>
      <c r="V54" s="49">
        <v>0.333333</v>
      </c>
      <c r="W54" s="49">
        <v>0</v>
      </c>
      <c r="X54" s="49">
        <v>0.638294</v>
      </c>
      <c r="Y54" s="49">
        <v>0</v>
      </c>
      <c r="Z54" s="49">
        <v>0</v>
      </c>
      <c r="AA54" s="71">
        <v>54</v>
      </c>
      <c r="AB54" s="71"/>
      <c r="AC54" s="72"/>
      <c r="AD54" s="78" t="s">
        <v>835</v>
      </c>
      <c r="AE54" s="78">
        <v>104</v>
      </c>
      <c r="AF54" s="78">
        <v>1006</v>
      </c>
      <c r="AG54" s="78">
        <v>8006</v>
      </c>
      <c r="AH54" s="78">
        <v>17</v>
      </c>
      <c r="AI54" s="78"/>
      <c r="AJ54" s="78" t="s">
        <v>916</v>
      </c>
      <c r="AK54" s="78" t="s">
        <v>970</v>
      </c>
      <c r="AL54" s="83" t="s">
        <v>1034</v>
      </c>
      <c r="AM54" s="78"/>
      <c r="AN54" s="80">
        <v>41629.67855324074</v>
      </c>
      <c r="AO54" s="83" t="s">
        <v>1109</v>
      </c>
      <c r="AP54" s="78" t="b">
        <v>1</v>
      </c>
      <c r="AQ54" s="78" t="b">
        <v>0</v>
      </c>
      <c r="AR54" s="78" t="b">
        <v>0</v>
      </c>
      <c r="AS54" s="78" t="s">
        <v>724</v>
      </c>
      <c r="AT54" s="78">
        <v>1</v>
      </c>
      <c r="AU54" s="83" t="s">
        <v>1142</v>
      </c>
      <c r="AV54" s="78" t="b">
        <v>0</v>
      </c>
      <c r="AW54" s="78" t="s">
        <v>1204</v>
      </c>
      <c r="AX54" s="83" t="s">
        <v>1256</v>
      </c>
      <c r="AY54" s="78" t="s">
        <v>66</v>
      </c>
      <c r="AZ54" s="78" t="str">
        <f>REPLACE(INDEX(GroupVertices[Group],MATCH(Vertices[[#This Row],[Vertex]],GroupVertices[Vertex],0)),1,1,"")</f>
        <v>7</v>
      </c>
      <c r="BA54" s="48"/>
      <c r="BB54" s="48"/>
      <c r="BC54" s="48"/>
      <c r="BD54" s="48"/>
      <c r="BE54" s="48" t="s">
        <v>446</v>
      </c>
      <c r="BF54" s="48" t="s">
        <v>446</v>
      </c>
      <c r="BG54" s="120" t="s">
        <v>1816</v>
      </c>
      <c r="BH54" s="120" t="s">
        <v>1816</v>
      </c>
      <c r="BI54" s="120" t="s">
        <v>1873</v>
      </c>
      <c r="BJ54" s="120" t="s">
        <v>1873</v>
      </c>
      <c r="BK54" s="120">
        <v>0</v>
      </c>
      <c r="BL54" s="123">
        <v>0</v>
      </c>
      <c r="BM54" s="120">
        <v>0</v>
      </c>
      <c r="BN54" s="123">
        <v>0</v>
      </c>
      <c r="BO54" s="120">
        <v>0</v>
      </c>
      <c r="BP54" s="123">
        <v>0</v>
      </c>
      <c r="BQ54" s="120">
        <v>28</v>
      </c>
      <c r="BR54" s="123">
        <v>100</v>
      </c>
      <c r="BS54" s="120">
        <v>28</v>
      </c>
      <c r="BT54" s="2"/>
      <c r="BU54" s="3"/>
      <c r="BV54" s="3"/>
      <c r="BW54" s="3"/>
      <c r="BX54" s="3"/>
    </row>
    <row r="55" spans="1:76" ht="15">
      <c r="A55" s="64" t="s">
        <v>248</v>
      </c>
      <c r="B55" s="65"/>
      <c r="C55" s="65" t="s">
        <v>64</v>
      </c>
      <c r="D55" s="66">
        <v>241.05924732490274</v>
      </c>
      <c r="E55" s="68"/>
      <c r="F55" s="100" t="s">
        <v>519</v>
      </c>
      <c r="G55" s="65"/>
      <c r="H55" s="69" t="s">
        <v>248</v>
      </c>
      <c r="I55" s="70"/>
      <c r="J55" s="70"/>
      <c r="K55" s="69" t="s">
        <v>1344</v>
      </c>
      <c r="L55" s="73">
        <v>4.28521358141921</v>
      </c>
      <c r="M55" s="74">
        <v>8212.3037109375</v>
      </c>
      <c r="N55" s="74">
        <v>5281.82470703125</v>
      </c>
      <c r="O55" s="75"/>
      <c r="P55" s="76"/>
      <c r="Q55" s="76"/>
      <c r="R55" s="86"/>
      <c r="S55" s="48">
        <v>3</v>
      </c>
      <c r="T55" s="48">
        <v>1</v>
      </c>
      <c r="U55" s="49">
        <v>2</v>
      </c>
      <c r="V55" s="49">
        <v>0.5</v>
      </c>
      <c r="W55" s="49">
        <v>0</v>
      </c>
      <c r="X55" s="49">
        <v>1.723394</v>
      </c>
      <c r="Y55" s="49">
        <v>0</v>
      </c>
      <c r="Z55" s="49">
        <v>0</v>
      </c>
      <c r="AA55" s="71">
        <v>55</v>
      </c>
      <c r="AB55" s="71"/>
      <c r="AC55" s="72"/>
      <c r="AD55" s="78" t="s">
        <v>836</v>
      </c>
      <c r="AE55" s="78">
        <v>2415</v>
      </c>
      <c r="AF55" s="78">
        <v>6207</v>
      </c>
      <c r="AG55" s="78">
        <v>13477</v>
      </c>
      <c r="AH55" s="78">
        <v>19455</v>
      </c>
      <c r="AI55" s="78"/>
      <c r="AJ55" s="78" t="s">
        <v>917</v>
      </c>
      <c r="AK55" s="78" t="s">
        <v>745</v>
      </c>
      <c r="AL55" s="83" t="s">
        <v>1035</v>
      </c>
      <c r="AM55" s="78"/>
      <c r="AN55" s="80">
        <v>39846.65526620371</v>
      </c>
      <c r="AO55" s="83" t="s">
        <v>1110</v>
      </c>
      <c r="AP55" s="78" t="b">
        <v>0</v>
      </c>
      <c r="AQ55" s="78" t="b">
        <v>0</v>
      </c>
      <c r="AR55" s="78" t="b">
        <v>1</v>
      </c>
      <c r="AS55" s="78" t="s">
        <v>724</v>
      </c>
      <c r="AT55" s="78">
        <v>184</v>
      </c>
      <c r="AU55" s="83" t="s">
        <v>1149</v>
      </c>
      <c r="AV55" s="78" t="b">
        <v>1</v>
      </c>
      <c r="AW55" s="78" t="s">
        <v>1204</v>
      </c>
      <c r="AX55" s="83" t="s">
        <v>1257</v>
      </c>
      <c r="AY55" s="78" t="s">
        <v>66</v>
      </c>
      <c r="AZ55" s="78" t="str">
        <f>REPLACE(INDEX(GroupVertices[Group],MATCH(Vertices[[#This Row],[Vertex]],GroupVertices[Vertex],0)),1,1,"")</f>
        <v>7</v>
      </c>
      <c r="BA55" s="48" t="s">
        <v>404</v>
      </c>
      <c r="BB55" s="48" t="s">
        <v>404</v>
      </c>
      <c r="BC55" s="48" t="s">
        <v>433</v>
      </c>
      <c r="BD55" s="48" t="s">
        <v>433</v>
      </c>
      <c r="BE55" s="48" t="s">
        <v>446</v>
      </c>
      <c r="BF55" s="48" t="s">
        <v>446</v>
      </c>
      <c r="BG55" s="120" t="s">
        <v>1604</v>
      </c>
      <c r="BH55" s="120" t="s">
        <v>1604</v>
      </c>
      <c r="BI55" s="120" t="s">
        <v>1695</v>
      </c>
      <c r="BJ55" s="120" t="s">
        <v>1695</v>
      </c>
      <c r="BK55" s="120">
        <v>0</v>
      </c>
      <c r="BL55" s="123">
        <v>0</v>
      </c>
      <c r="BM55" s="120">
        <v>0</v>
      </c>
      <c r="BN55" s="123">
        <v>0</v>
      </c>
      <c r="BO55" s="120">
        <v>0</v>
      </c>
      <c r="BP55" s="123">
        <v>0</v>
      </c>
      <c r="BQ55" s="120">
        <v>24</v>
      </c>
      <c r="BR55" s="123">
        <v>100</v>
      </c>
      <c r="BS55" s="120">
        <v>24</v>
      </c>
      <c r="BT55" s="2"/>
      <c r="BU55" s="3"/>
      <c r="BV55" s="3"/>
      <c r="BW55" s="3"/>
      <c r="BX55" s="3"/>
    </row>
    <row r="56" spans="1:76" ht="15">
      <c r="A56" s="64" t="s">
        <v>249</v>
      </c>
      <c r="B56" s="65"/>
      <c r="C56" s="65" t="s">
        <v>64</v>
      </c>
      <c r="D56" s="66">
        <v>162.1273711089494</v>
      </c>
      <c r="E56" s="68"/>
      <c r="F56" s="100" t="s">
        <v>520</v>
      </c>
      <c r="G56" s="65"/>
      <c r="H56" s="69" t="s">
        <v>249</v>
      </c>
      <c r="I56" s="70"/>
      <c r="J56" s="70"/>
      <c r="K56" s="69" t="s">
        <v>1345</v>
      </c>
      <c r="L56" s="73">
        <v>1</v>
      </c>
      <c r="M56" s="74">
        <v>8212.3037109375</v>
      </c>
      <c r="N56" s="74">
        <v>6128.798828125</v>
      </c>
      <c r="O56" s="75"/>
      <c r="P56" s="76"/>
      <c r="Q56" s="76"/>
      <c r="R56" s="86"/>
      <c r="S56" s="48">
        <v>0</v>
      </c>
      <c r="T56" s="48">
        <v>1</v>
      </c>
      <c r="U56" s="49">
        <v>0</v>
      </c>
      <c r="V56" s="49">
        <v>0.333333</v>
      </c>
      <c r="W56" s="49">
        <v>0</v>
      </c>
      <c r="X56" s="49">
        <v>0.638294</v>
      </c>
      <c r="Y56" s="49">
        <v>0</v>
      </c>
      <c r="Z56" s="49">
        <v>0</v>
      </c>
      <c r="AA56" s="71">
        <v>56</v>
      </c>
      <c r="AB56" s="71"/>
      <c r="AC56" s="72"/>
      <c r="AD56" s="78" t="s">
        <v>837</v>
      </c>
      <c r="AE56" s="78">
        <v>87</v>
      </c>
      <c r="AF56" s="78">
        <v>10</v>
      </c>
      <c r="AG56" s="78">
        <v>393</v>
      </c>
      <c r="AH56" s="78">
        <v>755</v>
      </c>
      <c r="AI56" s="78"/>
      <c r="AJ56" s="78" t="s">
        <v>918</v>
      </c>
      <c r="AK56" s="78" t="s">
        <v>971</v>
      </c>
      <c r="AL56" s="78"/>
      <c r="AM56" s="78"/>
      <c r="AN56" s="80">
        <v>42498.33945601852</v>
      </c>
      <c r="AO56" s="83" t="s">
        <v>1111</v>
      </c>
      <c r="AP56" s="78" t="b">
        <v>1</v>
      </c>
      <c r="AQ56" s="78" t="b">
        <v>0</v>
      </c>
      <c r="AR56" s="78" t="b">
        <v>0</v>
      </c>
      <c r="AS56" s="78" t="s">
        <v>1140</v>
      </c>
      <c r="AT56" s="78">
        <v>0</v>
      </c>
      <c r="AU56" s="78"/>
      <c r="AV56" s="78" t="b">
        <v>0</v>
      </c>
      <c r="AW56" s="78" t="s">
        <v>1204</v>
      </c>
      <c r="AX56" s="83" t="s">
        <v>1258</v>
      </c>
      <c r="AY56" s="78" t="s">
        <v>66</v>
      </c>
      <c r="AZ56" s="78" t="str">
        <f>REPLACE(INDEX(GroupVertices[Group],MATCH(Vertices[[#This Row],[Vertex]],GroupVertices[Vertex],0)),1,1,"")</f>
        <v>7</v>
      </c>
      <c r="BA56" s="48"/>
      <c r="BB56" s="48"/>
      <c r="BC56" s="48"/>
      <c r="BD56" s="48"/>
      <c r="BE56" s="48" t="s">
        <v>446</v>
      </c>
      <c r="BF56" s="48" t="s">
        <v>446</v>
      </c>
      <c r="BG56" s="120" t="s">
        <v>1816</v>
      </c>
      <c r="BH56" s="120" t="s">
        <v>1816</v>
      </c>
      <c r="BI56" s="120" t="s">
        <v>1873</v>
      </c>
      <c r="BJ56" s="120" t="s">
        <v>1873</v>
      </c>
      <c r="BK56" s="120">
        <v>0</v>
      </c>
      <c r="BL56" s="123">
        <v>0</v>
      </c>
      <c r="BM56" s="120">
        <v>0</v>
      </c>
      <c r="BN56" s="123">
        <v>0</v>
      </c>
      <c r="BO56" s="120">
        <v>0</v>
      </c>
      <c r="BP56" s="123">
        <v>0</v>
      </c>
      <c r="BQ56" s="120">
        <v>28</v>
      </c>
      <c r="BR56" s="123">
        <v>100</v>
      </c>
      <c r="BS56" s="120">
        <v>28</v>
      </c>
      <c r="BT56" s="2"/>
      <c r="BU56" s="3"/>
      <c r="BV56" s="3"/>
      <c r="BW56" s="3"/>
      <c r="BX56" s="3"/>
    </row>
    <row r="57" spans="1:76" ht="15">
      <c r="A57" s="64" t="s">
        <v>250</v>
      </c>
      <c r="B57" s="65"/>
      <c r="C57" s="65" t="s">
        <v>64</v>
      </c>
      <c r="D57" s="66">
        <v>172.63548759727627</v>
      </c>
      <c r="E57" s="68"/>
      <c r="F57" s="100" t="s">
        <v>521</v>
      </c>
      <c r="G57" s="65"/>
      <c r="H57" s="69" t="s">
        <v>250</v>
      </c>
      <c r="I57" s="70"/>
      <c r="J57" s="70"/>
      <c r="K57" s="69" t="s">
        <v>1346</v>
      </c>
      <c r="L57" s="73">
        <v>261.6269446734596</v>
      </c>
      <c r="M57" s="74">
        <v>4650.86865234375</v>
      </c>
      <c r="N57" s="74">
        <v>7731.171875</v>
      </c>
      <c r="O57" s="75"/>
      <c r="P57" s="76"/>
      <c r="Q57" s="76"/>
      <c r="R57" s="86"/>
      <c r="S57" s="48">
        <v>1</v>
      </c>
      <c r="T57" s="48">
        <v>5</v>
      </c>
      <c r="U57" s="49">
        <v>158.666667</v>
      </c>
      <c r="V57" s="49">
        <v>0.005882</v>
      </c>
      <c r="W57" s="49">
        <v>0.017256</v>
      </c>
      <c r="X57" s="49">
        <v>1.530555</v>
      </c>
      <c r="Y57" s="49">
        <v>0.16666666666666666</v>
      </c>
      <c r="Z57" s="49">
        <v>0</v>
      </c>
      <c r="AA57" s="71">
        <v>57</v>
      </c>
      <c r="AB57" s="71"/>
      <c r="AC57" s="72"/>
      <c r="AD57" s="78" t="s">
        <v>838</v>
      </c>
      <c r="AE57" s="78">
        <v>125</v>
      </c>
      <c r="AF57" s="78">
        <v>835</v>
      </c>
      <c r="AG57" s="78">
        <v>927</v>
      </c>
      <c r="AH57" s="78">
        <v>1446</v>
      </c>
      <c r="AI57" s="78"/>
      <c r="AJ57" s="78" t="s">
        <v>919</v>
      </c>
      <c r="AK57" s="78"/>
      <c r="AL57" s="78"/>
      <c r="AM57" s="78"/>
      <c r="AN57" s="80">
        <v>42028.94949074074</v>
      </c>
      <c r="AO57" s="83" t="s">
        <v>1112</v>
      </c>
      <c r="AP57" s="78" t="b">
        <v>1</v>
      </c>
      <c r="AQ57" s="78" t="b">
        <v>0</v>
      </c>
      <c r="AR57" s="78" t="b">
        <v>0</v>
      </c>
      <c r="AS57" s="78" t="s">
        <v>724</v>
      </c>
      <c r="AT57" s="78">
        <v>8</v>
      </c>
      <c r="AU57" s="83" t="s">
        <v>1142</v>
      </c>
      <c r="AV57" s="78" t="b">
        <v>0</v>
      </c>
      <c r="AW57" s="78" t="s">
        <v>1204</v>
      </c>
      <c r="AX57" s="83" t="s">
        <v>1259</v>
      </c>
      <c r="AY57" s="78" t="s">
        <v>66</v>
      </c>
      <c r="AZ57" s="78" t="str">
        <f>REPLACE(INDEX(GroupVertices[Group],MATCH(Vertices[[#This Row],[Vertex]],GroupVertices[Vertex],0)),1,1,"")</f>
        <v>2</v>
      </c>
      <c r="BA57" s="48" t="s">
        <v>1766</v>
      </c>
      <c r="BB57" s="48" t="s">
        <v>1766</v>
      </c>
      <c r="BC57" s="48" t="s">
        <v>1501</v>
      </c>
      <c r="BD57" s="48" t="s">
        <v>1772</v>
      </c>
      <c r="BE57" s="48"/>
      <c r="BF57" s="48"/>
      <c r="BG57" s="120" t="s">
        <v>1817</v>
      </c>
      <c r="BH57" s="120" t="s">
        <v>1835</v>
      </c>
      <c r="BI57" s="120" t="s">
        <v>1874</v>
      </c>
      <c r="BJ57" s="120" t="s">
        <v>1888</v>
      </c>
      <c r="BK57" s="120">
        <v>3</v>
      </c>
      <c r="BL57" s="123">
        <v>4.615384615384615</v>
      </c>
      <c r="BM57" s="120">
        <v>4</v>
      </c>
      <c r="BN57" s="123">
        <v>6.153846153846154</v>
      </c>
      <c r="BO57" s="120">
        <v>0</v>
      </c>
      <c r="BP57" s="123">
        <v>0</v>
      </c>
      <c r="BQ57" s="120">
        <v>58</v>
      </c>
      <c r="BR57" s="123">
        <v>89.23076923076923</v>
      </c>
      <c r="BS57" s="120">
        <v>65</v>
      </c>
      <c r="BT57" s="2"/>
      <c r="BU57" s="3"/>
      <c r="BV57" s="3"/>
      <c r="BW57" s="3"/>
      <c r="BX57" s="3"/>
    </row>
    <row r="58" spans="1:76" ht="15">
      <c r="A58" s="64" t="s">
        <v>278</v>
      </c>
      <c r="B58" s="65"/>
      <c r="C58" s="65" t="s">
        <v>64</v>
      </c>
      <c r="D58" s="66">
        <v>172.3425340466926</v>
      </c>
      <c r="E58" s="68"/>
      <c r="F58" s="100" t="s">
        <v>1183</v>
      </c>
      <c r="G58" s="65"/>
      <c r="H58" s="69" t="s">
        <v>278</v>
      </c>
      <c r="I58" s="70"/>
      <c r="J58" s="70"/>
      <c r="K58" s="69" t="s">
        <v>1347</v>
      </c>
      <c r="L58" s="73">
        <v>1</v>
      </c>
      <c r="M58" s="74">
        <v>4138.63720703125</v>
      </c>
      <c r="N58" s="74">
        <v>8479.837890625</v>
      </c>
      <c r="O58" s="75"/>
      <c r="P58" s="76"/>
      <c r="Q58" s="76"/>
      <c r="R58" s="86"/>
      <c r="S58" s="48">
        <v>1</v>
      </c>
      <c r="T58" s="48">
        <v>0</v>
      </c>
      <c r="U58" s="49">
        <v>0</v>
      </c>
      <c r="V58" s="49">
        <v>0.004016</v>
      </c>
      <c r="W58" s="49">
        <v>0.001873</v>
      </c>
      <c r="X58" s="49">
        <v>0.410194</v>
      </c>
      <c r="Y58" s="49">
        <v>0</v>
      </c>
      <c r="Z58" s="49">
        <v>0</v>
      </c>
      <c r="AA58" s="71">
        <v>58</v>
      </c>
      <c r="AB58" s="71"/>
      <c r="AC58" s="72"/>
      <c r="AD58" s="78" t="s">
        <v>839</v>
      </c>
      <c r="AE58" s="78">
        <v>492</v>
      </c>
      <c r="AF58" s="78">
        <v>812</v>
      </c>
      <c r="AG58" s="78">
        <v>4442</v>
      </c>
      <c r="AH58" s="78">
        <v>556</v>
      </c>
      <c r="AI58" s="78"/>
      <c r="AJ58" s="78" t="s">
        <v>920</v>
      </c>
      <c r="AK58" s="78"/>
      <c r="AL58" s="83" t="s">
        <v>1036</v>
      </c>
      <c r="AM58" s="78"/>
      <c r="AN58" s="80">
        <v>41144.02614583333</v>
      </c>
      <c r="AO58" s="83" t="s">
        <v>1113</v>
      </c>
      <c r="AP58" s="78" t="b">
        <v>0</v>
      </c>
      <c r="AQ58" s="78" t="b">
        <v>0</v>
      </c>
      <c r="AR58" s="78" t="b">
        <v>0</v>
      </c>
      <c r="AS58" s="78" t="s">
        <v>724</v>
      </c>
      <c r="AT58" s="78">
        <v>31</v>
      </c>
      <c r="AU58" s="83" t="s">
        <v>1153</v>
      </c>
      <c r="AV58" s="78" t="b">
        <v>0</v>
      </c>
      <c r="AW58" s="78" t="s">
        <v>1204</v>
      </c>
      <c r="AX58" s="83" t="s">
        <v>1260</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279</v>
      </c>
      <c r="B59" s="65"/>
      <c r="C59" s="65" t="s">
        <v>64</v>
      </c>
      <c r="D59" s="66">
        <v>171.31082806420233</v>
      </c>
      <c r="E59" s="68"/>
      <c r="F59" s="100" t="s">
        <v>1184</v>
      </c>
      <c r="G59" s="65"/>
      <c r="H59" s="69" t="s">
        <v>279</v>
      </c>
      <c r="I59" s="70"/>
      <c r="J59" s="70"/>
      <c r="K59" s="69" t="s">
        <v>1348</v>
      </c>
      <c r="L59" s="73">
        <v>3.19014184007721</v>
      </c>
      <c r="M59" s="74">
        <v>5199.52783203125</v>
      </c>
      <c r="N59" s="74">
        <v>8006.7705078125</v>
      </c>
      <c r="O59" s="75"/>
      <c r="P59" s="76"/>
      <c r="Q59" s="76"/>
      <c r="R59" s="86"/>
      <c r="S59" s="48">
        <v>3</v>
      </c>
      <c r="T59" s="48">
        <v>0</v>
      </c>
      <c r="U59" s="49">
        <v>1.333333</v>
      </c>
      <c r="V59" s="49">
        <v>0.005848</v>
      </c>
      <c r="W59" s="49">
        <v>0.017034</v>
      </c>
      <c r="X59" s="49">
        <v>0.912457</v>
      </c>
      <c r="Y59" s="49">
        <v>0.5</v>
      </c>
      <c r="Z59" s="49">
        <v>0</v>
      </c>
      <c r="AA59" s="71">
        <v>59</v>
      </c>
      <c r="AB59" s="71"/>
      <c r="AC59" s="72"/>
      <c r="AD59" s="78" t="s">
        <v>840</v>
      </c>
      <c r="AE59" s="78">
        <v>484</v>
      </c>
      <c r="AF59" s="78">
        <v>731</v>
      </c>
      <c r="AG59" s="78">
        <v>3646</v>
      </c>
      <c r="AH59" s="78">
        <v>17</v>
      </c>
      <c r="AI59" s="78"/>
      <c r="AJ59" s="78" t="s">
        <v>921</v>
      </c>
      <c r="AK59" s="78" t="s">
        <v>972</v>
      </c>
      <c r="AL59" s="83" t="s">
        <v>1037</v>
      </c>
      <c r="AM59" s="78"/>
      <c r="AN59" s="80">
        <v>40752.77211805555</v>
      </c>
      <c r="AO59" s="83" t="s">
        <v>1114</v>
      </c>
      <c r="AP59" s="78" t="b">
        <v>0</v>
      </c>
      <c r="AQ59" s="78" t="b">
        <v>0</v>
      </c>
      <c r="AR59" s="78" t="b">
        <v>0</v>
      </c>
      <c r="AS59" s="78" t="s">
        <v>724</v>
      </c>
      <c r="AT59" s="78">
        <v>19</v>
      </c>
      <c r="AU59" s="83" t="s">
        <v>1154</v>
      </c>
      <c r="AV59" s="78" t="b">
        <v>0</v>
      </c>
      <c r="AW59" s="78" t="s">
        <v>1204</v>
      </c>
      <c r="AX59" s="83" t="s">
        <v>1261</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280</v>
      </c>
      <c r="B60" s="65"/>
      <c r="C60" s="65" t="s">
        <v>64</v>
      </c>
      <c r="D60" s="66">
        <v>184.0861502918288</v>
      </c>
      <c r="E60" s="68"/>
      <c r="F60" s="100" t="s">
        <v>1185</v>
      </c>
      <c r="G60" s="65"/>
      <c r="H60" s="69" t="s">
        <v>280</v>
      </c>
      <c r="I60" s="70"/>
      <c r="J60" s="70"/>
      <c r="K60" s="69" t="s">
        <v>1349</v>
      </c>
      <c r="L60" s="73">
        <v>1</v>
      </c>
      <c r="M60" s="74">
        <v>4138.63720703125</v>
      </c>
      <c r="N60" s="74">
        <v>1012.825927734375</v>
      </c>
      <c r="O60" s="75"/>
      <c r="P60" s="76"/>
      <c r="Q60" s="76"/>
      <c r="R60" s="86"/>
      <c r="S60" s="48">
        <v>1</v>
      </c>
      <c r="T60" s="48">
        <v>0</v>
      </c>
      <c r="U60" s="49">
        <v>0</v>
      </c>
      <c r="V60" s="49">
        <v>0.004065</v>
      </c>
      <c r="W60" s="49">
        <v>0.001456</v>
      </c>
      <c r="X60" s="49">
        <v>0.499912</v>
      </c>
      <c r="Y60" s="49">
        <v>0</v>
      </c>
      <c r="Z60" s="49">
        <v>0</v>
      </c>
      <c r="AA60" s="71">
        <v>60</v>
      </c>
      <c r="AB60" s="71"/>
      <c r="AC60" s="72"/>
      <c r="AD60" s="78" t="s">
        <v>841</v>
      </c>
      <c r="AE60" s="78">
        <v>851</v>
      </c>
      <c r="AF60" s="78">
        <v>1734</v>
      </c>
      <c r="AG60" s="78">
        <v>2671</v>
      </c>
      <c r="AH60" s="78">
        <v>3428</v>
      </c>
      <c r="AI60" s="78">
        <v>-25200</v>
      </c>
      <c r="AJ60" s="78" t="s">
        <v>922</v>
      </c>
      <c r="AK60" s="78" t="s">
        <v>973</v>
      </c>
      <c r="AL60" s="83" t="s">
        <v>1038</v>
      </c>
      <c r="AM60" s="78" t="s">
        <v>1060</v>
      </c>
      <c r="AN60" s="80">
        <v>40415.94920138889</v>
      </c>
      <c r="AO60" s="83" t="s">
        <v>1115</v>
      </c>
      <c r="AP60" s="78" t="b">
        <v>0</v>
      </c>
      <c r="AQ60" s="78" t="b">
        <v>0</v>
      </c>
      <c r="AR60" s="78" t="b">
        <v>1</v>
      </c>
      <c r="AS60" s="78" t="s">
        <v>724</v>
      </c>
      <c r="AT60" s="78">
        <v>19</v>
      </c>
      <c r="AU60" s="83" t="s">
        <v>1155</v>
      </c>
      <c r="AV60" s="78" t="b">
        <v>0</v>
      </c>
      <c r="AW60" s="78" t="s">
        <v>1204</v>
      </c>
      <c r="AX60" s="83" t="s">
        <v>1262</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281</v>
      </c>
      <c r="B61" s="65"/>
      <c r="C61" s="65" t="s">
        <v>64</v>
      </c>
      <c r="D61" s="66">
        <v>163.98698929961088</v>
      </c>
      <c r="E61" s="68"/>
      <c r="F61" s="100" t="s">
        <v>1186</v>
      </c>
      <c r="G61" s="65"/>
      <c r="H61" s="69" t="s">
        <v>281</v>
      </c>
      <c r="I61" s="70"/>
      <c r="J61" s="70"/>
      <c r="K61" s="69" t="s">
        <v>1350</v>
      </c>
      <c r="L61" s="73">
        <v>1</v>
      </c>
      <c r="M61" s="74">
        <v>5602.97216796875</v>
      </c>
      <c r="N61" s="74">
        <v>352.9058837890625</v>
      </c>
      <c r="O61" s="75"/>
      <c r="P61" s="76"/>
      <c r="Q61" s="76"/>
      <c r="R61" s="86"/>
      <c r="S61" s="48">
        <v>1</v>
      </c>
      <c r="T61" s="48">
        <v>0</v>
      </c>
      <c r="U61" s="49">
        <v>0</v>
      </c>
      <c r="V61" s="49">
        <v>0.004065</v>
      </c>
      <c r="W61" s="49">
        <v>0.001456</v>
      </c>
      <c r="X61" s="49">
        <v>0.499912</v>
      </c>
      <c r="Y61" s="49">
        <v>0</v>
      </c>
      <c r="Z61" s="49">
        <v>0</v>
      </c>
      <c r="AA61" s="71">
        <v>61</v>
      </c>
      <c r="AB61" s="71"/>
      <c r="AC61" s="72"/>
      <c r="AD61" s="78" t="s">
        <v>842</v>
      </c>
      <c r="AE61" s="78">
        <v>30</v>
      </c>
      <c r="AF61" s="78">
        <v>156</v>
      </c>
      <c r="AG61" s="78">
        <v>138</v>
      </c>
      <c r="AH61" s="78">
        <v>153</v>
      </c>
      <c r="AI61" s="78"/>
      <c r="AJ61" s="78" t="s">
        <v>923</v>
      </c>
      <c r="AK61" s="78" t="s">
        <v>974</v>
      </c>
      <c r="AL61" s="83" t="s">
        <v>1039</v>
      </c>
      <c r="AM61" s="78"/>
      <c r="AN61" s="80">
        <v>42822.762974537036</v>
      </c>
      <c r="AO61" s="83" t="s">
        <v>1116</v>
      </c>
      <c r="AP61" s="78" t="b">
        <v>1</v>
      </c>
      <c r="AQ61" s="78" t="b">
        <v>0</v>
      </c>
      <c r="AR61" s="78" t="b">
        <v>1</v>
      </c>
      <c r="AS61" s="78" t="s">
        <v>724</v>
      </c>
      <c r="AT61" s="78">
        <v>1</v>
      </c>
      <c r="AU61" s="78"/>
      <c r="AV61" s="78" t="b">
        <v>0</v>
      </c>
      <c r="AW61" s="78" t="s">
        <v>1204</v>
      </c>
      <c r="AX61" s="83" t="s">
        <v>1263</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282</v>
      </c>
      <c r="B62" s="65"/>
      <c r="C62" s="65" t="s">
        <v>64</v>
      </c>
      <c r="D62" s="66">
        <v>170.66123540856032</v>
      </c>
      <c r="E62" s="68"/>
      <c r="F62" s="100" t="s">
        <v>1187</v>
      </c>
      <c r="G62" s="65"/>
      <c r="H62" s="69" t="s">
        <v>282</v>
      </c>
      <c r="I62" s="70"/>
      <c r="J62" s="70"/>
      <c r="K62" s="69" t="s">
        <v>1351</v>
      </c>
      <c r="L62" s="73">
        <v>1</v>
      </c>
      <c r="M62" s="74">
        <v>4961.03466796875</v>
      </c>
      <c r="N62" s="74">
        <v>2188.016357421875</v>
      </c>
      <c r="O62" s="75"/>
      <c r="P62" s="76"/>
      <c r="Q62" s="76"/>
      <c r="R62" s="86"/>
      <c r="S62" s="48">
        <v>1</v>
      </c>
      <c r="T62" s="48">
        <v>0</v>
      </c>
      <c r="U62" s="49">
        <v>0</v>
      </c>
      <c r="V62" s="49">
        <v>0.004065</v>
      </c>
      <c r="W62" s="49">
        <v>0.001456</v>
      </c>
      <c r="X62" s="49">
        <v>0.499912</v>
      </c>
      <c r="Y62" s="49">
        <v>0</v>
      </c>
      <c r="Z62" s="49">
        <v>0</v>
      </c>
      <c r="AA62" s="71">
        <v>62</v>
      </c>
      <c r="AB62" s="71"/>
      <c r="AC62" s="72"/>
      <c r="AD62" s="78" t="s">
        <v>843</v>
      </c>
      <c r="AE62" s="78">
        <v>339</v>
      </c>
      <c r="AF62" s="78">
        <v>680</v>
      </c>
      <c r="AG62" s="78">
        <v>1600</v>
      </c>
      <c r="AH62" s="78">
        <v>2233</v>
      </c>
      <c r="AI62" s="78">
        <v>3600</v>
      </c>
      <c r="AJ62" s="78" t="s">
        <v>924</v>
      </c>
      <c r="AK62" s="78" t="s">
        <v>975</v>
      </c>
      <c r="AL62" s="83" t="s">
        <v>1040</v>
      </c>
      <c r="AM62" s="78" t="s">
        <v>1062</v>
      </c>
      <c r="AN62" s="80">
        <v>39907.69428240741</v>
      </c>
      <c r="AO62" s="83" t="s">
        <v>1117</v>
      </c>
      <c r="AP62" s="78" t="b">
        <v>0</v>
      </c>
      <c r="AQ62" s="78" t="b">
        <v>0</v>
      </c>
      <c r="AR62" s="78" t="b">
        <v>0</v>
      </c>
      <c r="AS62" s="78" t="s">
        <v>724</v>
      </c>
      <c r="AT62" s="78">
        <v>9</v>
      </c>
      <c r="AU62" s="83" t="s">
        <v>1156</v>
      </c>
      <c r="AV62" s="78" t="b">
        <v>0</v>
      </c>
      <c r="AW62" s="78" t="s">
        <v>1204</v>
      </c>
      <c r="AX62" s="83" t="s">
        <v>1264</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252</v>
      </c>
      <c r="B63" s="65"/>
      <c r="C63" s="65" t="s">
        <v>64</v>
      </c>
      <c r="D63" s="66">
        <v>162.50948443579767</v>
      </c>
      <c r="E63" s="68"/>
      <c r="F63" s="100" t="s">
        <v>523</v>
      </c>
      <c r="G63" s="65"/>
      <c r="H63" s="69" t="s">
        <v>252</v>
      </c>
      <c r="I63" s="70"/>
      <c r="J63" s="70"/>
      <c r="K63" s="69" t="s">
        <v>1352</v>
      </c>
      <c r="L63" s="73">
        <v>260.5318729321176</v>
      </c>
      <c r="M63" s="74">
        <v>6872.2822265625</v>
      </c>
      <c r="N63" s="74">
        <v>2740.90234375</v>
      </c>
      <c r="O63" s="75"/>
      <c r="P63" s="76"/>
      <c r="Q63" s="76"/>
      <c r="R63" s="86"/>
      <c r="S63" s="48">
        <v>0</v>
      </c>
      <c r="T63" s="48">
        <v>3</v>
      </c>
      <c r="U63" s="49">
        <v>158</v>
      </c>
      <c r="V63" s="49">
        <v>0.005814</v>
      </c>
      <c r="W63" s="49">
        <v>0.012862</v>
      </c>
      <c r="X63" s="49">
        <v>1.137389</v>
      </c>
      <c r="Y63" s="49">
        <v>0.16666666666666666</v>
      </c>
      <c r="Z63" s="49">
        <v>0</v>
      </c>
      <c r="AA63" s="71">
        <v>63</v>
      </c>
      <c r="AB63" s="71"/>
      <c r="AC63" s="72"/>
      <c r="AD63" s="78" t="s">
        <v>844</v>
      </c>
      <c r="AE63" s="78">
        <v>815</v>
      </c>
      <c r="AF63" s="78">
        <v>40</v>
      </c>
      <c r="AG63" s="78">
        <v>1727</v>
      </c>
      <c r="AH63" s="78">
        <v>12882</v>
      </c>
      <c r="AI63" s="78"/>
      <c r="AJ63" s="78" t="s">
        <v>925</v>
      </c>
      <c r="AK63" s="78" t="s">
        <v>976</v>
      </c>
      <c r="AL63" s="78"/>
      <c r="AM63" s="78"/>
      <c r="AN63" s="80">
        <v>41547.82587962963</v>
      </c>
      <c r="AO63" s="83" t="s">
        <v>1118</v>
      </c>
      <c r="AP63" s="78" t="b">
        <v>1</v>
      </c>
      <c r="AQ63" s="78" t="b">
        <v>0</v>
      </c>
      <c r="AR63" s="78" t="b">
        <v>1</v>
      </c>
      <c r="AS63" s="78" t="s">
        <v>724</v>
      </c>
      <c r="AT63" s="78">
        <v>0</v>
      </c>
      <c r="AU63" s="83" t="s">
        <v>1142</v>
      </c>
      <c r="AV63" s="78" t="b">
        <v>0</v>
      </c>
      <c r="AW63" s="78" t="s">
        <v>1204</v>
      </c>
      <c r="AX63" s="83" t="s">
        <v>1265</v>
      </c>
      <c r="AY63" s="78" t="s">
        <v>66</v>
      </c>
      <c r="AZ63" s="78" t="str">
        <f>REPLACE(INDEX(GroupVertices[Group],MATCH(Vertices[[#This Row],[Vertex]],GroupVertices[Vertex],0)),1,1,"")</f>
        <v>6</v>
      </c>
      <c r="BA63" s="48"/>
      <c r="BB63" s="48"/>
      <c r="BC63" s="48"/>
      <c r="BD63" s="48"/>
      <c r="BE63" s="48"/>
      <c r="BF63" s="48"/>
      <c r="BG63" s="120" t="s">
        <v>1818</v>
      </c>
      <c r="BH63" s="120" t="s">
        <v>1818</v>
      </c>
      <c r="BI63" s="120" t="s">
        <v>1875</v>
      </c>
      <c r="BJ63" s="120" t="s">
        <v>1875</v>
      </c>
      <c r="BK63" s="120">
        <v>0</v>
      </c>
      <c r="BL63" s="123">
        <v>0</v>
      </c>
      <c r="BM63" s="120">
        <v>0</v>
      </c>
      <c r="BN63" s="123">
        <v>0</v>
      </c>
      <c r="BO63" s="120">
        <v>0</v>
      </c>
      <c r="BP63" s="123">
        <v>0</v>
      </c>
      <c r="BQ63" s="120">
        <v>6</v>
      </c>
      <c r="BR63" s="123">
        <v>100</v>
      </c>
      <c r="BS63" s="120">
        <v>6</v>
      </c>
      <c r="BT63" s="2"/>
      <c r="BU63" s="3"/>
      <c r="BV63" s="3"/>
      <c r="BW63" s="3"/>
      <c r="BX63" s="3"/>
    </row>
    <row r="64" spans="1:76" ht="15">
      <c r="A64" s="64" t="s">
        <v>283</v>
      </c>
      <c r="B64" s="65"/>
      <c r="C64" s="65" t="s">
        <v>64</v>
      </c>
      <c r="D64" s="66">
        <v>167.6934885700389</v>
      </c>
      <c r="E64" s="68"/>
      <c r="F64" s="100" t="s">
        <v>1188</v>
      </c>
      <c r="G64" s="65"/>
      <c r="H64" s="69" t="s">
        <v>283</v>
      </c>
      <c r="I64" s="70"/>
      <c r="J64" s="70"/>
      <c r="K64" s="69" t="s">
        <v>1353</v>
      </c>
      <c r="L64" s="73">
        <v>1</v>
      </c>
      <c r="M64" s="74">
        <v>6872.2822265625</v>
      </c>
      <c r="N64" s="74">
        <v>3917.25537109375</v>
      </c>
      <c r="O64" s="75"/>
      <c r="P64" s="76"/>
      <c r="Q64" s="76"/>
      <c r="R64" s="86"/>
      <c r="S64" s="48">
        <v>1</v>
      </c>
      <c r="T64" s="48">
        <v>0</v>
      </c>
      <c r="U64" s="49">
        <v>0</v>
      </c>
      <c r="V64" s="49">
        <v>0.003984</v>
      </c>
      <c r="W64" s="49">
        <v>0.001396</v>
      </c>
      <c r="X64" s="49">
        <v>0.47226</v>
      </c>
      <c r="Y64" s="49">
        <v>0</v>
      </c>
      <c r="Z64" s="49">
        <v>0</v>
      </c>
      <c r="AA64" s="71">
        <v>64</v>
      </c>
      <c r="AB64" s="71"/>
      <c r="AC64" s="72"/>
      <c r="AD64" s="78" t="s">
        <v>845</v>
      </c>
      <c r="AE64" s="78">
        <v>108</v>
      </c>
      <c r="AF64" s="78">
        <v>447</v>
      </c>
      <c r="AG64" s="78">
        <v>222</v>
      </c>
      <c r="AH64" s="78">
        <v>39</v>
      </c>
      <c r="AI64" s="78"/>
      <c r="AJ64" s="78" t="s">
        <v>926</v>
      </c>
      <c r="AK64" s="78" t="s">
        <v>977</v>
      </c>
      <c r="AL64" s="83" t="s">
        <v>1041</v>
      </c>
      <c r="AM64" s="78"/>
      <c r="AN64" s="80">
        <v>40775.627604166664</v>
      </c>
      <c r="AO64" s="83" t="s">
        <v>1119</v>
      </c>
      <c r="AP64" s="78" t="b">
        <v>0</v>
      </c>
      <c r="AQ64" s="78" t="b">
        <v>0</v>
      </c>
      <c r="AR64" s="78" t="b">
        <v>1</v>
      </c>
      <c r="AS64" s="78" t="s">
        <v>724</v>
      </c>
      <c r="AT64" s="78">
        <v>15</v>
      </c>
      <c r="AU64" s="83" t="s">
        <v>1142</v>
      </c>
      <c r="AV64" s="78" t="b">
        <v>0</v>
      </c>
      <c r="AW64" s="78" t="s">
        <v>1204</v>
      </c>
      <c r="AX64" s="83" t="s">
        <v>1266</v>
      </c>
      <c r="AY64" s="78" t="s">
        <v>65</v>
      </c>
      <c r="AZ64" s="78" t="str">
        <f>REPLACE(INDEX(GroupVertices[Group],MATCH(Vertices[[#This Row],[Vertex]],GroupVertices[Vertex],0)),1,1,"")</f>
        <v>6</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253</v>
      </c>
      <c r="B65" s="65"/>
      <c r="C65" s="65" t="s">
        <v>64</v>
      </c>
      <c r="D65" s="66">
        <v>244.46005593385215</v>
      </c>
      <c r="E65" s="68"/>
      <c r="F65" s="100" t="s">
        <v>524</v>
      </c>
      <c r="G65" s="65"/>
      <c r="H65" s="69" t="s">
        <v>253</v>
      </c>
      <c r="I65" s="70"/>
      <c r="J65" s="70"/>
      <c r="K65" s="69" t="s">
        <v>1354</v>
      </c>
      <c r="L65" s="73">
        <v>1</v>
      </c>
      <c r="M65" s="74">
        <v>7375.8056640625</v>
      </c>
      <c r="N65" s="74">
        <v>3917.25537109375</v>
      </c>
      <c r="O65" s="75"/>
      <c r="P65" s="76"/>
      <c r="Q65" s="76"/>
      <c r="R65" s="86"/>
      <c r="S65" s="48">
        <v>1</v>
      </c>
      <c r="T65" s="48">
        <v>1</v>
      </c>
      <c r="U65" s="49">
        <v>0</v>
      </c>
      <c r="V65" s="49">
        <v>0.00578</v>
      </c>
      <c r="W65" s="49">
        <v>0.012725</v>
      </c>
      <c r="X65" s="49">
        <v>0.742617</v>
      </c>
      <c r="Y65" s="49">
        <v>0.5</v>
      </c>
      <c r="Z65" s="49">
        <v>0</v>
      </c>
      <c r="AA65" s="71">
        <v>65</v>
      </c>
      <c r="AB65" s="71"/>
      <c r="AC65" s="72"/>
      <c r="AD65" s="78" t="s">
        <v>846</v>
      </c>
      <c r="AE65" s="78">
        <v>776</v>
      </c>
      <c r="AF65" s="78">
        <v>6474</v>
      </c>
      <c r="AG65" s="78">
        <v>14847</v>
      </c>
      <c r="AH65" s="78">
        <v>2335</v>
      </c>
      <c r="AI65" s="78"/>
      <c r="AJ65" s="78" t="s">
        <v>927</v>
      </c>
      <c r="AK65" s="78" t="s">
        <v>978</v>
      </c>
      <c r="AL65" s="83" t="s">
        <v>1042</v>
      </c>
      <c r="AM65" s="78"/>
      <c r="AN65" s="80">
        <v>39911.21394675926</v>
      </c>
      <c r="AO65" s="83" t="s">
        <v>1120</v>
      </c>
      <c r="AP65" s="78" t="b">
        <v>0</v>
      </c>
      <c r="AQ65" s="78" t="b">
        <v>0</v>
      </c>
      <c r="AR65" s="78" t="b">
        <v>1</v>
      </c>
      <c r="AS65" s="78" t="s">
        <v>724</v>
      </c>
      <c r="AT65" s="78">
        <v>300</v>
      </c>
      <c r="AU65" s="83" t="s">
        <v>1142</v>
      </c>
      <c r="AV65" s="78" t="b">
        <v>0</v>
      </c>
      <c r="AW65" s="78" t="s">
        <v>1204</v>
      </c>
      <c r="AX65" s="83" t="s">
        <v>1267</v>
      </c>
      <c r="AY65" s="78" t="s">
        <v>66</v>
      </c>
      <c r="AZ65" s="78" t="str">
        <f>REPLACE(INDEX(GroupVertices[Group],MATCH(Vertices[[#This Row],[Vertex]],GroupVertices[Vertex],0)),1,1,"")</f>
        <v>6</v>
      </c>
      <c r="BA65" s="48" t="s">
        <v>409</v>
      </c>
      <c r="BB65" s="48" t="s">
        <v>409</v>
      </c>
      <c r="BC65" s="48" t="s">
        <v>433</v>
      </c>
      <c r="BD65" s="48" t="s">
        <v>433</v>
      </c>
      <c r="BE65" s="48"/>
      <c r="BF65" s="48"/>
      <c r="BG65" s="120" t="s">
        <v>1819</v>
      </c>
      <c r="BH65" s="120" t="s">
        <v>1819</v>
      </c>
      <c r="BI65" s="120" t="s">
        <v>1876</v>
      </c>
      <c r="BJ65" s="120" t="s">
        <v>1876</v>
      </c>
      <c r="BK65" s="120">
        <v>2</v>
      </c>
      <c r="BL65" s="123">
        <v>10.526315789473685</v>
      </c>
      <c r="BM65" s="120">
        <v>0</v>
      </c>
      <c r="BN65" s="123">
        <v>0</v>
      </c>
      <c r="BO65" s="120">
        <v>0</v>
      </c>
      <c r="BP65" s="123">
        <v>0</v>
      </c>
      <c r="BQ65" s="120">
        <v>17</v>
      </c>
      <c r="BR65" s="123">
        <v>89.47368421052632</v>
      </c>
      <c r="BS65" s="120">
        <v>19</v>
      </c>
      <c r="BT65" s="2"/>
      <c r="BU65" s="3"/>
      <c r="BV65" s="3"/>
      <c r="BW65" s="3"/>
      <c r="BX65" s="3"/>
    </row>
    <row r="66" spans="1:76" ht="15">
      <c r="A66" s="64" t="s">
        <v>254</v>
      </c>
      <c r="B66" s="65"/>
      <c r="C66" s="65" t="s">
        <v>64</v>
      </c>
      <c r="D66" s="66">
        <v>163.98698929961088</v>
      </c>
      <c r="E66" s="68"/>
      <c r="F66" s="100" t="s">
        <v>525</v>
      </c>
      <c r="G66" s="65"/>
      <c r="H66" s="69" t="s">
        <v>254</v>
      </c>
      <c r="I66" s="70"/>
      <c r="J66" s="70"/>
      <c r="K66" s="69" t="s">
        <v>1355</v>
      </c>
      <c r="L66" s="73">
        <v>1</v>
      </c>
      <c r="M66" s="74">
        <v>2989.6044921875</v>
      </c>
      <c r="N66" s="74">
        <v>2211.90966796875</v>
      </c>
      <c r="O66" s="75"/>
      <c r="P66" s="76"/>
      <c r="Q66" s="76"/>
      <c r="R66" s="86"/>
      <c r="S66" s="48">
        <v>0</v>
      </c>
      <c r="T66" s="48">
        <v>1</v>
      </c>
      <c r="U66" s="49">
        <v>0</v>
      </c>
      <c r="V66" s="49">
        <v>0.005714</v>
      </c>
      <c r="W66" s="49">
        <v>0.011329</v>
      </c>
      <c r="X66" s="49">
        <v>0.420357</v>
      </c>
      <c r="Y66" s="49">
        <v>0</v>
      </c>
      <c r="Z66" s="49">
        <v>0</v>
      </c>
      <c r="AA66" s="71">
        <v>66</v>
      </c>
      <c r="AB66" s="71"/>
      <c r="AC66" s="72"/>
      <c r="AD66" s="78" t="s">
        <v>847</v>
      </c>
      <c r="AE66" s="78">
        <v>345</v>
      </c>
      <c r="AF66" s="78">
        <v>156</v>
      </c>
      <c r="AG66" s="78">
        <v>933</v>
      </c>
      <c r="AH66" s="78">
        <v>18</v>
      </c>
      <c r="AI66" s="78"/>
      <c r="AJ66" s="78" t="s">
        <v>928</v>
      </c>
      <c r="AK66" s="78" t="s">
        <v>979</v>
      </c>
      <c r="AL66" s="78"/>
      <c r="AM66" s="78"/>
      <c r="AN66" s="80">
        <v>42367.5780787037</v>
      </c>
      <c r="AO66" s="78"/>
      <c r="AP66" s="78" t="b">
        <v>0</v>
      </c>
      <c r="AQ66" s="78" t="b">
        <v>0</v>
      </c>
      <c r="AR66" s="78" t="b">
        <v>1</v>
      </c>
      <c r="AS66" s="78" t="s">
        <v>724</v>
      </c>
      <c r="AT66" s="78">
        <v>1</v>
      </c>
      <c r="AU66" s="83" t="s">
        <v>1154</v>
      </c>
      <c r="AV66" s="78" t="b">
        <v>0</v>
      </c>
      <c r="AW66" s="78" t="s">
        <v>1204</v>
      </c>
      <c r="AX66" s="83" t="s">
        <v>1268</v>
      </c>
      <c r="AY66" s="78" t="s">
        <v>66</v>
      </c>
      <c r="AZ66" s="78" t="str">
        <f>REPLACE(INDEX(GroupVertices[Group],MATCH(Vertices[[#This Row],[Vertex]],GroupVertices[Vertex],0)),1,1,"")</f>
        <v>1</v>
      </c>
      <c r="BA66" s="48" t="s">
        <v>410</v>
      </c>
      <c r="BB66" s="48" t="s">
        <v>410</v>
      </c>
      <c r="BC66" s="48" t="s">
        <v>433</v>
      </c>
      <c r="BD66" s="48" t="s">
        <v>433</v>
      </c>
      <c r="BE66" s="48"/>
      <c r="BF66" s="48"/>
      <c r="BG66" s="120" t="s">
        <v>1785</v>
      </c>
      <c r="BH66" s="120" t="s">
        <v>1785</v>
      </c>
      <c r="BI66" s="120" t="s">
        <v>1842</v>
      </c>
      <c r="BJ66" s="120" t="s">
        <v>1842</v>
      </c>
      <c r="BK66" s="120">
        <v>2</v>
      </c>
      <c r="BL66" s="123">
        <v>10.526315789473685</v>
      </c>
      <c r="BM66" s="120">
        <v>0</v>
      </c>
      <c r="BN66" s="123">
        <v>0</v>
      </c>
      <c r="BO66" s="120">
        <v>0</v>
      </c>
      <c r="BP66" s="123">
        <v>0</v>
      </c>
      <c r="BQ66" s="120">
        <v>17</v>
      </c>
      <c r="BR66" s="123">
        <v>89.47368421052632</v>
      </c>
      <c r="BS66" s="120">
        <v>19</v>
      </c>
      <c r="BT66" s="2"/>
      <c r="BU66" s="3"/>
      <c r="BV66" s="3"/>
      <c r="BW66" s="3"/>
      <c r="BX66" s="3"/>
    </row>
    <row r="67" spans="1:76" ht="15">
      <c r="A67" s="64" t="s">
        <v>255</v>
      </c>
      <c r="B67" s="65"/>
      <c r="C67" s="65" t="s">
        <v>64</v>
      </c>
      <c r="D67" s="66">
        <v>241.9381079766537</v>
      </c>
      <c r="E67" s="68"/>
      <c r="F67" s="100" t="s">
        <v>526</v>
      </c>
      <c r="G67" s="65"/>
      <c r="H67" s="69" t="s">
        <v>255</v>
      </c>
      <c r="I67" s="70"/>
      <c r="J67" s="70"/>
      <c r="K67" s="69" t="s">
        <v>1356</v>
      </c>
      <c r="L67" s="73">
        <v>1</v>
      </c>
      <c r="M67" s="74">
        <v>3133.39990234375</v>
      </c>
      <c r="N67" s="74">
        <v>1079.2413330078125</v>
      </c>
      <c r="O67" s="75"/>
      <c r="P67" s="76"/>
      <c r="Q67" s="76"/>
      <c r="R67" s="86"/>
      <c r="S67" s="48">
        <v>0</v>
      </c>
      <c r="T67" s="48">
        <v>1</v>
      </c>
      <c r="U67" s="49">
        <v>0</v>
      </c>
      <c r="V67" s="49">
        <v>0.005714</v>
      </c>
      <c r="W67" s="49">
        <v>0.011329</v>
      </c>
      <c r="X67" s="49">
        <v>0.420357</v>
      </c>
      <c r="Y67" s="49">
        <v>0</v>
      </c>
      <c r="Z67" s="49">
        <v>0</v>
      </c>
      <c r="AA67" s="71">
        <v>67</v>
      </c>
      <c r="AB67" s="71"/>
      <c r="AC67" s="72"/>
      <c r="AD67" s="78" t="s">
        <v>848</v>
      </c>
      <c r="AE67" s="78">
        <v>3146</v>
      </c>
      <c r="AF67" s="78">
        <v>6276</v>
      </c>
      <c r="AG67" s="78">
        <v>20601</v>
      </c>
      <c r="AH67" s="78">
        <v>1887</v>
      </c>
      <c r="AI67" s="78"/>
      <c r="AJ67" s="78" t="s">
        <v>929</v>
      </c>
      <c r="AK67" s="78" t="s">
        <v>753</v>
      </c>
      <c r="AL67" s="83" t="s">
        <v>1043</v>
      </c>
      <c r="AM67" s="78"/>
      <c r="AN67" s="80">
        <v>39880.057291666664</v>
      </c>
      <c r="AO67" s="83" t="s">
        <v>1121</v>
      </c>
      <c r="AP67" s="78" t="b">
        <v>0</v>
      </c>
      <c r="AQ67" s="78" t="b">
        <v>0</v>
      </c>
      <c r="AR67" s="78" t="b">
        <v>1</v>
      </c>
      <c r="AS67" s="78" t="s">
        <v>724</v>
      </c>
      <c r="AT67" s="78">
        <v>188</v>
      </c>
      <c r="AU67" s="83" t="s">
        <v>1148</v>
      </c>
      <c r="AV67" s="78" t="b">
        <v>0</v>
      </c>
      <c r="AW67" s="78" t="s">
        <v>1204</v>
      </c>
      <c r="AX67" s="83" t="s">
        <v>1269</v>
      </c>
      <c r="AY67" s="78" t="s">
        <v>66</v>
      </c>
      <c r="AZ67" s="78" t="str">
        <f>REPLACE(INDEX(GroupVertices[Group],MATCH(Vertices[[#This Row],[Vertex]],GroupVertices[Vertex],0)),1,1,"")</f>
        <v>1</v>
      </c>
      <c r="BA67" s="48" t="s">
        <v>411</v>
      </c>
      <c r="BB67" s="48" t="s">
        <v>411</v>
      </c>
      <c r="BC67" s="48" t="s">
        <v>430</v>
      </c>
      <c r="BD67" s="48" t="s">
        <v>430</v>
      </c>
      <c r="BE67" s="48"/>
      <c r="BF67" s="48"/>
      <c r="BG67" s="120" t="s">
        <v>1820</v>
      </c>
      <c r="BH67" s="120" t="s">
        <v>1820</v>
      </c>
      <c r="BI67" s="120" t="s">
        <v>1877</v>
      </c>
      <c r="BJ67" s="120" t="s">
        <v>1877</v>
      </c>
      <c r="BK67" s="120">
        <v>0</v>
      </c>
      <c r="BL67" s="123">
        <v>0</v>
      </c>
      <c r="BM67" s="120">
        <v>0</v>
      </c>
      <c r="BN67" s="123">
        <v>0</v>
      </c>
      <c r="BO67" s="120">
        <v>0</v>
      </c>
      <c r="BP67" s="123">
        <v>0</v>
      </c>
      <c r="BQ67" s="120">
        <v>22</v>
      </c>
      <c r="BR67" s="123">
        <v>100</v>
      </c>
      <c r="BS67" s="120">
        <v>22</v>
      </c>
      <c r="BT67" s="2"/>
      <c r="BU67" s="3"/>
      <c r="BV67" s="3"/>
      <c r="BW67" s="3"/>
      <c r="BX67" s="3"/>
    </row>
    <row r="68" spans="1:76" ht="15">
      <c r="A68" s="64" t="s">
        <v>256</v>
      </c>
      <c r="B68" s="65"/>
      <c r="C68" s="65" t="s">
        <v>64</v>
      </c>
      <c r="D68" s="66">
        <v>562.5184520914397</v>
      </c>
      <c r="E68" s="68"/>
      <c r="F68" s="100" t="s">
        <v>527</v>
      </c>
      <c r="G68" s="65"/>
      <c r="H68" s="69" t="s">
        <v>256</v>
      </c>
      <c r="I68" s="70"/>
      <c r="J68" s="70"/>
      <c r="K68" s="69" t="s">
        <v>1357</v>
      </c>
      <c r="L68" s="73">
        <v>129.1233296753492</v>
      </c>
      <c r="M68" s="74">
        <v>9339.546875</v>
      </c>
      <c r="N68" s="74">
        <v>5281.82470703125</v>
      </c>
      <c r="O68" s="75"/>
      <c r="P68" s="76"/>
      <c r="Q68" s="76"/>
      <c r="R68" s="86"/>
      <c r="S68" s="48">
        <v>1</v>
      </c>
      <c r="T68" s="48">
        <v>2</v>
      </c>
      <c r="U68" s="49">
        <v>78</v>
      </c>
      <c r="V68" s="49">
        <v>0.005814</v>
      </c>
      <c r="W68" s="49">
        <v>0.013053</v>
      </c>
      <c r="X68" s="49">
        <v>1.017385</v>
      </c>
      <c r="Y68" s="49">
        <v>0.3333333333333333</v>
      </c>
      <c r="Z68" s="49">
        <v>0</v>
      </c>
      <c r="AA68" s="71">
        <v>68</v>
      </c>
      <c r="AB68" s="71"/>
      <c r="AC68" s="72"/>
      <c r="AD68" s="78" t="s">
        <v>849</v>
      </c>
      <c r="AE68" s="78">
        <v>230</v>
      </c>
      <c r="AF68" s="78">
        <v>31445</v>
      </c>
      <c r="AG68" s="78">
        <v>14998</v>
      </c>
      <c r="AH68" s="78">
        <v>3605</v>
      </c>
      <c r="AI68" s="78"/>
      <c r="AJ68" s="78" t="s">
        <v>930</v>
      </c>
      <c r="AK68" s="78" t="s">
        <v>980</v>
      </c>
      <c r="AL68" s="83" t="s">
        <v>1044</v>
      </c>
      <c r="AM68" s="78"/>
      <c r="AN68" s="80">
        <v>40394.185428240744</v>
      </c>
      <c r="AO68" s="83" t="s">
        <v>1122</v>
      </c>
      <c r="AP68" s="78" t="b">
        <v>1</v>
      </c>
      <c r="AQ68" s="78" t="b">
        <v>0</v>
      </c>
      <c r="AR68" s="78" t="b">
        <v>1</v>
      </c>
      <c r="AS68" s="78" t="s">
        <v>1141</v>
      </c>
      <c r="AT68" s="78">
        <v>96</v>
      </c>
      <c r="AU68" s="83" t="s">
        <v>1142</v>
      </c>
      <c r="AV68" s="78" t="b">
        <v>1</v>
      </c>
      <c r="AW68" s="78" t="s">
        <v>1204</v>
      </c>
      <c r="AX68" s="83" t="s">
        <v>1270</v>
      </c>
      <c r="AY68" s="78" t="s">
        <v>66</v>
      </c>
      <c r="AZ68" s="78" t="str">
        <f>REPLACE(INDEX(GroupVertices[Group],MATCH(Vertices[[#This Row],[Vertex]],GroupVertices[Vertex],0)),1,1,"")</f>
        <v>5</v>
      </c>
      <c r="BA68" s="48" t="s">
        <v>412</v>
      </c>
      <c r="BB68" s="48" t="s">
        <v>412</v>
      </c>
      <c r="BC68" s="48" t="s">
        <v>431</v>
      </c>
      <c r="BD68" s="48" t="s">
        <v>431</v>
      </c>
      <c r="BE68" s="48" t="s">
        <v>451</v>
      </c>
      <c r="BF68" s="48" t="s">
        <v>451</v>
      </c>
      <c r="BG68" s="120" t="s">
        <v>1821</v>
      </c>
      <c r="BH68" s="120" t="s">
        <v>1821</v>
      </c>
      <c r="BI68" s="120" t="s">
        <v>1694</v>
      </c>
      <c r="BJ68" s="120" t="s">
        <v>1694</v>
      </c>
      <c r="BK68" s="120">
        <v>3</v>
      </c>
      <c r="BL68" s="123">
        <v>12</v>
      </c>
      <c r="BM68" s="120">
        <v>0</v>
      </c>
      <c r="BN68" s="123">
        <v>0</v>
      </c>
      <c r="BO68" s="120">
        <v>0</v>
      </c>
      <c r="BP68" s="123">
        <v>0</v>
      </c>
      <c r="BQ68" s="120">
        <v>22</v>
      </c>
      <c r="BR68" s="123">
        <v>88</v>
      </c>
      <c r="BS68" s="120">
        <v>25</v>
      </c>
      <c r="BT68" s="2"/>
      <c r="BU68" s="3"/>
      <c r="BV68" s="3"/>
      <c r="BW68" s="3"/>
      <c r="BX68" s="3"/>
    </row>
    <row r="69" spans="1:76" ht="15">
      <c r="A69" s="64" t="s">
        <v>284</v>
      </c>
      <c r="B69" s="65"/>
      <c r="C69" s="65" t="s">
        <v>64</v>
      </c>
      <c r="D69" s="66">
        <v>258.10150170233464</v>
      </c>
      <c r="E69" s="68"/>
      <c r="F69" s="100" t="s">
        <v>1189</v>
      </c>
      <c r="G69" s="65"/>
      <c r="H69" s="69" t="s">
        <v>284</v>
      </c>
      <c r="I69" s="70"/>
      <c r="J69" s="70"/>
      <c r="K69" s="69" t="s">
        <v>1358</v>
      </c>
      <c r="L69" s="73">
        <v>1</v>
      </c>
      <c r="M69" s="74">
        <v>9339.546875</v>
      </c>
      <c r="N69" s="74">
        <v>6975.77294921875</v>
      </c>
      <c r="O69" s="75"/>
      <c r="P69" s="76"/>
      <c r="Q69" s="76"/>
      <c r="R69" s="86"/>
      <c r="S69" s="48">
        <v>2</v>
      </c>
      <c r="T69" s="48">
        <v>0</v>
      </c>
      <c r="U69" s="49">
        <v>0</v>
      </c>
      <c r="V69" s="49">
        <v>0.004</v>
      </c>
      <c r="W69" s="49">
        <v>0.002834</v>
      </c>
      <c r="X69" s="49">
        <v>0.726518</v>
      </c>
      <c r="Y69" s="49">
        <v>0.5</v>
      </c>
      <c r="Z69" s="49">
        <v>0</v>
      </c>
      <c r="AA69" s="71">
        <v>69</v>
      </c>
      <c r="AB69" s="71"/>
      <c r="AC69" s="72"/>
      <c r="AD69" s="78" t="s">
        <v>850</v>
      </c>
      <c r="AE69" s="78">
        <v>781</v>
      </c>
      <c r="AF69" s="78">
        <v>7545</v>
      </c>
      <c r="AG69" s="78">
        <v>9176</v>
      </c>
      <c r="AH69" s="78">
        <v>12650</v>
      </c>
      <c r="AI69" s="78"/>
      <c r="AJ69" s="78" t="s">
        <v>931</v>
      </c>
      <c r="AK69" s="78" t="s">
        <v>980</v>
      </c>
      <c r="AL69" s="83" t="s">
        <v>1045</v>
      </c>
      <c r="AM69" s="78"/>
      <c r="AN69" s="80">
        <v>39956.89832175926</v>
      </c>
      <c r="AO69" s="83" t="s">
        <v>1123</v>
      </c>
      <c r="AP69" s="78" t="b">
        <v>0</v>
      </c>
      <c r="AQ69" s="78" t="b">
        <v>0</v>
      </c>
      <c r="AR69" s="78" t="b">
        <v>0</v>
      </c>
      <c r="AS69" s="78" t="s">
        <v>724</v>
      </c>
      <c r="AT69" s="78">
        <v>113</v>
      </c>
      <c r="AU69" s="83" t="s">
        <v>1157</v>
      </c>
      <c r="AV69" s="78" t="b">
        <v>1</v>
      </c>
      <c r="AW69" s="78" t="s">
        <v>1204</v>
      </c>
      <c r="AX69" s="83" t="s">
        <v>1271</v>
      </c>
      <c r="AY69" s="78" t="s">
        <v>65</v>
      </c>
      <c r="AZ69" s="78" t="str">
        <f>REPLACE(INDEX(GroupVertices[Group],MATCH(Vertices[[#This Row],[Vertex]],GroupVertices[Vertex],0)),1,1,"")</f>
        <v>5</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257</v>
      </c>
      <c r="B70" s="65"/>
      <c r="C70" s="65" t="s">
        <v>64</v>
      </c>
      <c r="D70" s="66">
        <v>162.3948504377432</v>
      </c>
      <c r="E70" s="68"/>
      <c r="F70" s="100" t="s">
        <v>528</v>
      </c>
      <c r="G70" s="65"/>
      <c r="H70" s="69" t="s">
        <v>257</v>
      </c>
      <c r="I70" s="70"/>
      <c r="J70" s="70"/>
      <c r="K70" s="69" t="s">
        <v>1359</v>
      </c>
      <c r="L70" s="73">
        <v>129.1233296753492</v>
      </c>
      <c r="M70" s="74">
        <v>9339.546875</v>
      </c>
      <c r="N70" s="74">
        <v>6128.798828125</v>
      </c>
      <c r="O70" s="75"/>
      <c r="P70" s="76"/>
      <c r="Q70" s="76"/>
      <c r="R70" s="86"/>
      <c r="S70" s="48">
        <v>0</v>
      </c>
      <c r="T70" s="48">
        <v>3</v>
      </c>
      <c r="U70" s="49">
        <v>78</v>
      </c>
      <c r="V70" s="49">
        <v>0.005814</v>
      </c>
      <c r="W70" s="49">
        <v>0.013053</v>
      </c>
      <c r="X70" s="49">
        <v>1.017385</v>
      </c>
      <c r="Y70" s="49">
        <v>0.3333333333333333</v>
      </c>
      <c r="Z70" s="49">
        <v>0</v>
      </c>
      <c r="AA70" s="71">
        <v>70</v>
      </c>
      <c r="AB70" s="71"/>
      <c r="AC70" s="72"/>
      <c r="AD70" s="78" t="s">
        <v>851</v>
      </c>
      <c r="AE70" s="78">
        <v>112</v>
      </c>
      <c r="AF70" s="78">
        <v>31</v>
      </c>
      <c r="AG70" s="78">
        <v>2939</v>
      </c>
      <c r="AH70" s="78">
        <v>12463</v>
      </c>
      <c r="AI70" s="78"/>
      <c r="AJ70" s="78" t="s">
        <v>932</v>
      </c>
      <c r="AK70" s="78" t="s">
        <v>981</v>
      </c>
      <c r="AL70" s="78"/>
      <c r="AM70" s="78"/>
      <c r="AN70" s="80">
        <v>41300.856400462966</v>
      </c>
      <c r="AO70" s="83" t="s">
        <v>1124</v>
      </c>
      <c r="AP70" s="78" t="b">
        <v>1</v>
      </c>
      <c r="AQ70" s="78" t="b">
        <v>0</v>
      </c>
      <c r="AR70" s="78" t="b">
        <v>0</v>
      </c>
      <c r="AS70" s="78" t="s">
        <v>1141</v>
      </c>
      <c r="AT70" s="78">
        <v>0</v>
      </c>
      <c r="AU70" s="83" t="s">
        <v>1142</v>
      </c>
      <c r="AV70" s="78" t="b">
        <v>0</v>
      </c>
      <c r="AW70" s="78" t="s">
        <v>1204</v>
      </c>
      <c r="AX70" s="83" t="s">
        <v>1272</v>
      </c>
      <c r="AY70" s="78" t="s">
        <v>66</v>
      </c>
      <c r="AZ70" s="78" t="str">
        <f>REPLACE(INDEX(GroupVertices[Group],MATCH(Vertices[[#This Row],[Vertex]],GroupVertices[Vertex],0)),1,1,"")</f>
        <v>5</v>
      </c>
      <c r="BA70" s="48"/>
      <c r="BB70" s="48"/>
      <c r="BC70" s="48"/>
      <c r="BD70" s="48"/>
      <c r="BE70" s="48"/>
      <c r="BF70" s="48"/>
      <c r="BG70" s="120" t="s">
        <v>1822</v>
      </c>
      <c r="BH70" s="120" t="s">
        <v>1822</v>
      </c>
      <c r="BI70" s="120" t="s">
        <v>1878</v>
      </c>
      <c r="BJ70" s="120" t="s">
        <v>1878</v>
      </c>
      <c r="BK70" s="120">
        <v>2</v>
      </c>
      <c r="BL70" s="123">
        <v>9.523809523809524</v>
      </c>
      <c r="BM70" s="120">
        <v>0</v>
      </c>
      <c r="BN70" s="123">
        <v>0</v>
      </c>
      <c r="BO70" s="120">
        <v>0</v>
      </c>
      <c r="BP70" s="123">
        <v>0</v>
      </c>
      <c r="BQ70" s="120">
        <v>19</v>
      </c>
      <c r="BR70" s="123">
        <v>90.47619047619048</v>
      </c>
      <c r="BS70" s="120">
        <v>21</v>
      </c>
      <c r="BT70" s="2"/>
      <c r="BU70" s="3"/>
      <c r="BV70" s="3"/>
      <c r="BW70" s="3"/>
      <c r="BX70" s="3"/>
    </row>
    <row r="71" spans="1:76" ht="15">
      <c r="A71" s="64" t="s">
        <v>258</v>
      </c>
      <c r="B71" s="65"/>
      <c r="C71" s="65" t="s">
        <v>64</v>
      </c>
      <c r="D71" s="66">
        <v>196.04629742217898</v>
      </c>
      <c r="E71" s="68"/>
      <c r="F71" s="100" t="s">
        <v>529</v>
      </c>
      <c r="G71" s="65"/>
      <c r="H71" s="69" t="s">
        <v>258</v>
      </c>
      <c r="I71" s="70"/>
      <c r="J71" s="70"/>
      <c r="K71" s="69" t="s">
        <v>1360</v>
      </c>
      <c r="L71" s="73">
        <v>1</v>
      </c>
      <c r="M71" s="74">
        <v>2847.447265625</v>
      </c>
      <c r="N71" s="74">
        <v>3777.80224609375</v>
      </c>
      <c r="O71" s="75"/>
      <c r="P71" s="76"/>
      <c r="Q71" s="76"/>
      <c r="R71" s="86"/>
      <c r="S71" s="48">
        <v>2</v>
      </c>
      <c r="T71" s="48">
        <v>3</v>
      </c>
      <c r="U71" s="49">
        <v>0</v>
      </c>
      <c r="V71" s="49">
        <v>0.005747</v>
      </c>
      <c r="W71" s="49">
        <v>0.014276</v>
      </c>
      <c r="X71" s="49">
        <v>1.004625</v>
      </c>
      <c r="Y71" s="49">
        <v>0.5</v>
      </c>
      <c r="Z71" s="49">
        <v>0.5</v>
      </c>
      <c r="AA71" s="71">
        <v>71</v>
      </c>
      <c r="AB71" s="71"/>
      <c r="AC71" s="72"/>
      <c r="AD71" s="78" t="s">
        <v>852</v>
      </c>
      <c r="AE71" s="78">
        <v>1248</v>
      </c>
      <c r="AF71" s="78">
        <v>2673</v>
      </c>
      <c r="AG71" s="78">
        <v>8263</v>
      </c>
      <c r="AH71" s="78">
        <v>5586</v>
      </c>
      <c r="AI71" s="78"/>
      <c r="AJ71" s="78" t="s">
        <v>933</v>
      </c>
      <c r="AK71" s="78" t="s">
        <v>745</v>
      </c>
      <c r="AL71" s="83" t="s">
        <v>1046</v>
      </c>
      <c r="AM71" s="78"/>
      <c r="AN71" s="80">
        <v>39863.9106712963</v>
      </c>
      <c r="AO71" s="83" t="s">
        <v>1125</v>
      </c>
      <c r="AP71" s="78" t="b">
        <v>0</v>
      </c>
      <c r="AQ71" s="78" t="b">
        <v>0</v>
      </c>
      <c r="AR71" s="78" t="b">
        <v>0</v>
      </c>
      <c r="AS71" s="78" t="s">
        <v>724</v>
      </c>
      <c r="AT71" s="78">
        <v>158</v>
      </c>
      <c r="AU71" s="83" t="s">
        <v>1148</v>
      </c>
      <c r="AV71" s="78" t="b">
        <v>0</v>
      </c>
      <c r="AW71" s="78" t="s">
        <v>1204</v>
      </c>
      <c r="AX71" s="83" t="s">
        <v>1273</v>
      </c>
      <c r="AY71" s="78" t="s">
        <v>66</v>
      </c>
      <c r="AZ71" s="78" t="str">
        <f>REPLACE(INDEX(GroupVertices[Group],MATCH(Vertices[[#This Row],[Vertex]],GroupVertices[Vertex],0)),1,1,"")</f>
        <v>1</v>
      </c>
      <c r="BA71" s="48" t="s">
        <v>413</v>
      </c>
      <c r="BB71" s="48" t="s">
        <v>413</v>
      </c>
      <c r="BC71" s="48" t="s">
        <v>433</v>
      </c>
      <c r="BD71" s="48" t="s">
        <v>433</v>
      </c>
      <c r="BE71" s="48"/>
      <c r="BF71" s="48"/>
      <c r="BG71" s="120" t="s">
        <v>1823</v>
      </c>
      <c r="BH71" s="120" t="s">
        <v>1823</v>
      </c>
      <c r="BI71" s="120" t="s">
        <v>1879</v>
      </c>
      <c r="BJ71" s="120" t="s">
        <v>1879</v>
      </c>
      <c r="BK71" s="120">
        <v>2</v>
      </c>
      <c r="BL71" s="123">
        <v>6.451612903225806</v>
      </c>
      <c r="BM71" s="120">
        <v>0</v>
      </c>
      <c r="BN71" s="123">
        <v>0</v>
      </c>
      <c r="BO71" s="120">
        <v>0</v>
      </c>
      <c r="BP71" s="123">
        <v>0</v>
      </c>
      <c r="BQ71" s="120">
        <v>29</v>
      </c>
      <c r="BR71" s="123">
        <v>93.54838709677419</v>
      </c>
      <c r="BS71" s="120">
        <v>31</v>
      </c>
      <c r="BT71" s="2"/>
      <c r="BU71" s="3"/>
      <c r="BV71" s="3"/>
      <c r="BW71" s="3"/>
      <c r="BX71" s="3"/>
    </row>
    <row r="72" spans="1:76" ht="15">
      <c r="A72" s="64" t="s">
        <v>285</v>
      </c>
      <c r="B72" s="65"/>
      <c r="C72" s="65" t="s">
        <v>64</v>
      </c>
      <c r="D72" s="66">
        <v>163.03170598249028</v>
      </c>
      <c r="E72" s="68"/>
      <c r="F72" s="100" t="s">
        <v>1190</v>
      </c>
      <c r="G72" s="65"/>
      <c r="H72" s="69" t="s">
        <v>285</v>
      </c>
      <c r="I72" s="70"/>
      <c r="J72" s="70"/>
      <c r="K72" s="69" t="s">
        <v>1361</v>
      </c>
      <c r="L72" s="73">
        <v>1</v>
      </c>
      <c r="M72" s="74">
        <v>2795.912841796875</v>
      </c>
      <c r="N72" s="74">
        <v>5215.994140625</v>
      </c>
      <c r="O72" s="75"/>
      <c r="P72" s="76"/>
      <c r="Q72" s="76"/>
      <c r="R72" s="86"/>
      <c r="S72" s="48">
        <v>2</v>
      </c>
      <c r="T72" s="48">
        <v>0</v>
      </c>
      <c r="U72" s="49">
        <v>0</v>
      </c>
      <c r="V72" s="49">
        <v>0.005747</v>
      </c>
      <c r="W72" s="49">
        <v>0.012879</v>
      </c>
      <c r="X72" s="49">
        <v>0.705</v>
      </c>
      <c r="Y72" s="49">
        <v>1</v>
      </c>
      <c r="Z72" s="49">
        <v>0</v>
      </c>
      <c r="AA72" s="71">
        <v>72</v>
      </c>
      <c r="AB72" s="71"/>
      <c r="AC72" s="72"/>
      <c r="AD72" s="78" t="s">
        <v>853</v>
      </c>
      <c r="AE72" s="78">
        <v>80</v>
      </c>
      <c r="AF72" s="78">
        <v>81</v>
      </c>
      <c r="AG72" s="78">
        <v>31</v>
      </c>
      <c r="AH72" s="78">
        <v>6</v>
      </c>
      <c r="AI72" s="78"/>
      <c r="AJ72" s="78" t="s">
        <v>934</v>
      </c>
      <c r="AK72" s="78" t="s">
        <v>753</v>
      </c>
      <c r="AL72" s="83" t="s">
        <v>1047</v>
      </c>
      <c r="AM72" s="78"/>
      <c r="AN72" s="80">
        <v>41389.797743055555</v>
      </c>
      <c r="AO72" s="83" t="s">
        <v>1126</v>
      </c>
      <c r="AP72" s="78" t="b">
        <v>0</v>
      </c>
      <c r="AQ72" s="78" t="b">
        <v>0</v>
      </c>
      <c r="AR72" s="78" t="b">
        <v>0</v>
      </c>
      <c r="AS72" s="78" t="s">
        <v>724</v>
      </c>
      <c r="AT72" s="78">
        <v>1</v>
      </c>
      <c r="AU72" s="83" t="s">
        <v>1158</v>
      </c>
      <c r="AV72" s="78" t="b">
        <v>0</v>
      </c>
      <c r="AW72" s="78" t="s">
        <v>1204</v>
      </c>
      <c r="AX72" s="83" t="s">
        <v>1274</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286</v>
      </c>
      <c r="B73" s="65"/>
      <c r="C73" s="65" t="s">
        <v>64</v>
      </c>
      <c r="D73" s="66">
        <v>173.6544564688716</v>
      </c>
      <c r="E73" s="68"/>
      <c r="F73" s="100" t="s">
        <v>1191</v>
      </c>
      <c r="G73" s="65"/>
      <c r="H73" s="69" t="s">
        <v>286</v>
      </c>
      <c r="I73" s="70"/>
      <c r="J73" s="70"/>
      <c r="K73" s="69" t="s">
        <v>1362</v>
      </c>
      <c r="L73" s="73">
        <v>1</v>
      </c>
      <c r="M73" s="74">
        <v>6097.99853515625</v>
      </c>
      <c r="N73" s="74">
        <v>8974.3828125</v>
      </c>
      <c r="O73" s="75"/>
      <c r="P73" s="76"/>
      <c r="Q73" s="76"/>
      <c r="R73" s="86"/>
      <c r="S73" s="48">
        <v>2</v>
      </c>
      <c r="T73" s="48">
        <v>0</v>
      </c>
      <c r="U73" s="49">
        <v>0</v>
      </c>
      <c r="V73" s="49">
        <v>0.00578</v>
      </c>
      <c r="W73" s="49">
        <v>0.015161</v>
      </c>
      <c r="X73" s="49">
        <v>0.652263</v>
      </c>
      <c r="Y73" s="49">
        <v>1</v>
      </c>
      <c r="Z73" s="49">
        <v>0</v>
      </c>
      <c r="AA73" s="71">
        <v>73</v>
      </c>
      <c r="AB73" s="71"/>
      <c r="AC73" s="72"/>
      <c r="AD73" s="78" t="s">
        <v>854</v>
      </c>
      <c r="AE73" s="78">
        <v>763</v>
      </c>
      <c r="AF73" s="78">
        <v>915</v>
      </c>
      <c r="AG73" s="78">
        <v>977</v>
      </c>
      <c r="AH73" s="78">
        <v>181</v>
      </c>
      <c r="AI73" s="78"/>
      <c r="AJ73" s="78" t="s">
        <v>935</v>
      </c>
      <c r="AK73" s="78" t="s">
        <v>982</v>
      </c>
      <c r="AL73" s="83" t="s">
        <v>1048</v>
      </c>
      <c r="AM73" s="78"/>
      <c r="AN73" s="80">
        <v>42749.083136574074</v>
      </c>
      <c r="AO73" s="83" t="s">
        <v>1127</v>
      </c>
      <c r="AP73" s="78" t="b">
        <v>1</v>
      </c>
      <c r="AQ73" s="78" t="b">
        <v>0</v>
      </c>
      <c r="AR73" s="78" t="b">
        <v>1</v>
      </c>
      <c r="AS73" s="78" t="s">
        <v>724</v>
      </c>
      <c r="AT73" s="78">
        <v>3</v>
      </c>
      <c r="AU73" s="78"/>
      <c r="AV73" s="78" t="b">
        <v>0</v>
      </c>
      <c r="AW73" s="78" t="s">
        <v>1204</v>
      </c>
      <c r="AX73" s="83" t="s">
        <v>1275</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287</v>
      </c>
      <c r="B74" s="65"/>
      <c r="C74" s="65" t="s">
        <v>64</v>
      </c>
      <c r="D74" s="66">
        <v>166.48346303501947</v>
      </c>
      <c r="E74" s="68"/>
      <c r="F74" s="100" t="s">
        <v>1192</v>
      </c>
      <c r="G74" s="65"/>
      <c r="H74" s="69" t="s">
        <v>287</v>
      </c>
      <c r="I74" s="70"/>
      <c r="J74" s="70"/>
      <c r="K74" s="69" t="s">
        <v>1363</v>
      </c>
      <c r="L74" s="73">
        <v>1</v>
      </c>
      <c r="M74" s="74">
        <v>6315.85302734375</v>
      </c>
      <c r="N74" s="74">
        <v>7903.5166015625</v>
      </c>
      <c r="O74" s="75"/>
      <c r="P74" s="76"/>
      <c r="Q74" s="76"/>
      <c r="R74" s="86"/>
      <c r="S74" s="48">
        <v>2</v>
      </c>
      <c r="T74" s="48">
        <v>0</v>
      </c>
      <c r="U74" s="49">
        <v>0</v>
      </c>
      <c r="V74" s="49">
        <v>0.00578</v>
      </c>
      <c r="W74" s="49">
        <v>0.015161</v>
      </c>
      <c r="X74" s="49">
        <v>0.652263</v>
      </c>
      <c r="Y74" s="49">
        <v>1</v>
      </c>
      <c r="Z74" s="49">
        <v>0</v>
      </c>
      <c r="AA74" s="71">
        <v>74</v>
      </c>
      <c r="AB74" s="71"/>
      <c r="AC74" s="72"/>
      <c r="AD74" s="78" t="s">
        <v>855</v>
      </c>
      <c r="AE74" s="78">
        <v>281</v>
      </c>
      <c r="AF74" s="78">
        <v>352</v>
      </c>
      <c r="AG74" s="78">
        <v>637</v>
      </c>
      <c r="AH74" s="78">
        <v>651</v>
      </c>
      <c r="AI74" s="78"/>
      <c r="AJ74" s="78"/>
      <c r="AK74" s="78"/>
      <c r="AL74" s="78"/>
      <c r="AM74" s="78"/>
      <c r="AN74" s="80">
        <v>40456.147569444445</v>
      </c>
      <c r="AO74" s="78"/>
      <c r="AP74" s="78" t="b">
        <v>1</v>
      </c>
      <c r="AQ74" s="78" t="b">
        <v>0</v>
      </c>
      <c r="AR74" s="78" t="b">
        <v>1</v>
      </c>
      <c r="AS74" s="78" t="s">
        <v>724</v>
      </c>
      <c r="AT74" s="78">
        <v>2</v>
      </c>
      <c r="AU74" s="83" t="s">
        <v>1142</v>
      </c>
      <c r="AV74" s="78" t="b">
        <v>0</v>
      </c>
      <c r="AW74" s="78" t="s">
        <v>1204</v>
      </c>
      <c r="AX74" s="83" t="s">
        <v>1276</v>
      </c>
      <c r="AY74" s="78" t="s">
        <v>65</v>
      </c>
      <c r="AZ74" s="78" t="str">
        <f>REPLACE(INDEX(GroupVertices[Group],MATCH(Vertices[[#This Row],[Vertex]],GroupVertices[Vertex],0)),1,1,"")</f>
        <v>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288</v>
      </c>
      <c r="B75" s="65"/>
      <c r="C75" s="65" t="s">
        <v>64</v>
      </c>
      <c r="D75" s="66">
        <v>241.68336575875486</v>
      </c>
      <c r="E75" s="68"/>
      <c r="F75" s="100" t="s">
        <v>1193</v>
      </c>
      <c r="G75" s="65"/>
      <c r="H75" s="69" t="s">
        <v>288</v>
      </c>
      <c r="I75" s="70"/>
      <c r="J75" s="70"/>
      <c r="K75" s="69" t="s">
        <v>1364</v>
      </c>
      <c r="L75" s="73">
        <v>1</v>
      </c>
      <c r="M75" s="74">
        <v>5236.53564453125</v>
      </c>
      <c r="N75" s="74">
        <v>3727.5791015625</v>
      </c>
      <c r="O75" s="75"/>
      <c r="P75" s="76"/>
      <c r="Q75" s="76"/>
      <c r="R75" s="86"/>
      <c r="S75" s="48">
        <v>2</v>
      </c>
      <c r="T75" s="48">
        <v>0</v>
      </c>
      <c r="U75" s="49">
        <v>0</v>
      </c>
      <c r="V75" s="49">
        <v>0.00578</v>
      </c>
      <c r="W75" s="49">
        <v>0.015161</v>
      </c>
      <c r="X75" s="49">
        <v>0.652263</v>
      </c>
      <c r="Y75" s="49">
        <v>1</v>
      </c>
      <c r="Z75" s="49">
        <v>0</v>
      </c>
      <c r="AA75" s="71">
        <v>75</v>
      </c>
      <c r="AB75" s="71"/>
      <c r="AC75" s="72"/>
      <c r="AD75" s="78" t="s">
        <v>856</v>
      </c>
      <c r="AE75" s="78">
        <v>590</v>
      </c>
      <c r="AF75" s="78">
        <v>6256</v>
      </c>
      <c r="AG75" s="78">
        <v>1591</v>
      </c>
      <c r="AH75" s="78">
        <v>3383</v>
      </c>
      <c r="AI75" s="78"/>
      <c r="AJ75" s="78" t="s">
        <v>936</v>
      </c>
      <c r="AK75" s="78" t="s">
        <v>983</v>
      </c>
      <c r="AL75" s="83" t="s">
        <v>1049</v>
      </c>
      <c r="AM75" s="78"/>
      <c r="AN75" s="80">
        <v>40148.29425925926</v>
      </c>
      <c r="AO75" s="83" t="s">
        <v>1128</v>
      </c>
      <c r="AP75" s="78" t="b">
        <v>0</v>
      </c>
      <c r="AQ75" s="78" t="b">
        <v>0</v>
      </c>
      <c r="AR75" s="78" t="b">
        <v>0</v>
      </c>
      <c r="AS75" s="78" t="s">
        <v>724</v>
      </c>
      <c r="AT75" s="78">
        <v>10</v>
      </c>
      <c r="AU75" s="83" t="s">
        <v>1142</v>
      </c>
      <c r="AV75" s="78" t="b">
        <v>0</v>
      </c>
      <c r="AW75" s="78" t="s">
        <v>1204</v>
      </c>
      <c r="AX75" s="83" t="s">
        <v>1277</v>
      </c>
      <c r="AY75" s="78" t="s">
        <v>65</v>
      </c>
      <c r="AZ75" s="78"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289</v>
      </c>
      <c r="B76" s="65"/>
      <c r="C76" s="65" t="s">
        <v>64</v>
      </c>
      <c r="D76" s="66">
        <v>198.38992582684824</v>
      </c>
      <c r="E76" s="68"/>
      <c r="F76" s="100" t="s">
        <v>1194</v>
      </c>
      <c r="G76" s="65"/>
      <c r="H76" s="69" t="s">
        <v>289</v>
      </c>
      <c r="I76" s="70"/>
      <c r="J76" s="70"/>
      <c r="K76" s="69" t="s">
        <v>1365</v>
      </c>
      <c r="L76" s="73">
        <v>1</v>
      </c>
      <c r="M76" s="74">
        <v>6363.9375</v>
      </c>
      <c r="N76" s="74">
        <v>4216.02734375</v>
      </c>
      <c r="O76" s="75"/>
      <c r="P76" s="76"/>
      <c r="Q76" s="76"/>
      <c r="R76" s="86"/>
      <c r="S76" s="48">
        <v>2</v>
      </c>
      <c r="T76" s="48">
        <v>0</v>
      </c>
      <c r="U76" s="49">
        <v>0</v>
      </c>
      <c r="V76" s="49">
        <v>0.00578</v>
      </c>
      <c r="W76" s="49">
        <v>0.015161</v>
      </c>
      <c r="X76" s="49">
        <v>0.652263</v>
      </c>
      <c r="Y76" s="49">
        <v>1</v>
      </c>
      <c r="Z76" s="49">
        <v>0</v>
      </c>
      <c r="AA76" s="71">
        <v>76</v>
      </c>
      <c r="AB76" s="71"/>
      <c r="AC76" s="72"/>
      <c r="AD76" s="78" t="s">
        <v>857</v>
      </c>
      <c r="AE76" s="78">
        <v>3049</v>
      </c>
      <c r="AF76" s="78">
        <v>2857</v>
      </c>
      <c r="AG76" s="78">
        <v>4598</v>
      </c>
      <c r="AH76" s="78">
        <v>5848</v>
      </c>
      <c r="AI76" s="78"/>
      <c r="AJ76" s="78" t="s">
        <v>937</v>
      </c>
      <c r="AK76" s="78" t="s">
        <v>984</v>
      </c>
      <c r="AL76" s="83" t="s">
        <v>1050</v>
      </c>
      <c r="AM76" s="78"/>
      <c r="AN76" s="80">
        <v>39982.229317129626</v>
      </c>
      <c r="AO76" s="83" t="s">
        <v>1129</v>
      </c>
      <c r="AP76" s="78" t="b">
        <v>0</v>
      </c>
      <c r="AQ76" s="78" t="b">
        <v>0</v>
      </c>
      <c r="AR76" s="78" t="b">
        <v>1</v>
      </c>
      <c r="AS76" s="78" t="s">
        <v>724</v>
      </c>
      <c r="AT76" s="78">
        <v>19</v>
      </c>
      <c r="AU76" s="83" t="s">
        <v>1142</v>
      </c>
      <c r="AV76" s="78" t="b">
        <v>0</v>
      </c>
      <c r="AW76" s="78" t="s">
        <v>1204</v>
      </c>
      <c r="AX76" s="83" t="s">
        <v>1278</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290</v>
      </c>
      <c r="B77" s="65"/>
      <c r="C77" s="65" t="s">
        <v>64</v>
      </c>
      <c r="D77" s="66">
        <v>196.37746230544747</v>
      </c>
      <c r="E77" s="68"/>
      <c r="F77" s="100" t="s">
        <v>1195</v>
      </c>
      <c r="G77" s="65"/>
      <c r="H77" s="69" t="s">
        <v>290</v>
      </c>
      <c r="I77" s="70"/>
      <c r="J77" s="70"/>
      <c r="K77" s="69" t="s">
        <v>1366</v>
      </c>
      <c r="L77" s="73">
        <v>1</v>
      </c>
      <c r="M77" s="74">
        <v>5839.8759765625</v>
      </c>
      <c r="N77" s="74">
        <v>9646.09375</v>
      </c>
      <c r="O77" s="75"/>
      <c r="P77" s="76"/>
      <c r="Q77" s="76"/>
      <c r="R77" s="86"/>
      <c r="S77" s="48">
        <v>2</v>
      </c>
      <c r="T77" s="48">
        <v>0</v>
      </c>
      <c r="U77" s="49">
        <v>0</v>
      </c>
      <c r="V77" s="49">
        <v>0.00578</v>
      </c>
      <c r="W77" s="49">
        <v>0.015161</v>
      </c>
      <c r="X77" s="49">
        <v>0.652263</v>
      </c>
      <c r="Y77" s="49">
        <v>1</v>
      </c>
      <c r="Z77" s="49">
        <v>0</v>
      </c>
      <c r="AA77" s="71">
        <v>77</v>
      </c>
      <c r="AB77" s="71"/>
      <c r="AC77" s="72"/>
      <c r="AD77" s="78" t="s">
        <v>858</v>
      </c>
      <c r="AE77" s="78">
        <v>417</v>
      </c>
      <c r="AF77" s="78">
        <v>2699</v>
      </c>
      <c r="AG77" s="78">
        <v>21562</v>
      </c>
      <c r="AH77" s="78">
        <v>85429</v>
      </c>
      <c r="AI77" s="78"/>
      <c r="AJ77" s="78" t="s">
        <v>938</v>
      </c>
      <c r="AK77" s="78" t="s">
        <v>985</v>
      </c>
      <c r="AL77" s="83" t="s">
        <v>1051</v>
      </c>
      <c r="AM77" s="78"/>
      <c r="AN77" s="80">
        <v>40168.87331018518</v>
      </c>
      <c r="AO77" s="83" t="s">
        <v>1130</v>
      </c>
      <c r="AP77" s="78" t="b">
        <v>0</v>
      </c>
      <c r="AQ77" s="78" t="b">
        <v>0</v>
      </c>
      <c r="AR77" s="78" t="b">
        <v>1</v>
      </c>
      <c r="AS77" s="78" t="s">
        <v>724</v>
      </c>
      <c r="AT77" s="78">
        <v>59</v>
      </c>
      <c r="AU77" s="83" t="s">
        <v>1142</v>
      </c>
      <c r="AV77" s="78" t="b">
        <v>0</v>
      </c>
      <c r="AW77" s="78" t="s">
        <v>1204</v>
      </c>
      <c r="AX77" s="83" t="s">
        <v>1279</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291</v>
      </c>
      <c r="B78" s="65"/>
      <c r="C78" s="65" t="s">
        <v>64</v>
      </c>
      <c r="D78" s="66">
        <v>490.98683730544747</v>
      </c>
      <c r="E78" s="68"/>
      <c r="F78" s="100" t="s">
        <v>1196</v>
      </c>
      <c r="G78" s="65"/>
      <c r="H78" s="69" t="s">
        <v>291</v>
      </c>
      <c r="I78" s="70"/>
      <c r="J78" s="70"/>
      <c r="K78" s="69" t="s">
        <v>1367</v>
      </c>
      <c r="L78" s="73">
        <v>1</v>
      </c>
      <c r="M78" s="74">
        <v>5589.6328125</v>
      </c>
      <c r="N78" s="74">
        <v>9012.1875</v>
      </c>
      <c r="O78" s="75"/>
      <c r="P78" s="76"/>
      <c r="Q78" s="76"/>
      <c r="R78" s="86"/>
      <c r="S78" s="48">
        <v>2</v>
      </c>
      <c r="T78" s="48">
        <v>0</v>
      </c>
      <c r="U78" s="49">
        <v>0</v>
      </c>
      <c r="V78" s="49">
        <v>0.00578</v>
      </c>
      <c r="W78" s="49">
        <v>0.015161</v>
      </c>
      <c r="X78" s="49">
        <v>0.652263</v>
      </c>
      <c r="Y78" s="49">
        <v>1</v>
      </c>
      <c r="Z78" s="49">
        <v>0</v>
      </c>
      <c r="AA78" s="71">
        <v>78</v>
      </c>
      <c r="AB78" s="71"/>
      <c r="AC78" s="72"/>
      <c r="AD78" s="78" t="s">
        <v>859</v>
      </c>
      <c r="AE78" s="78">
        <v>160</v>
      </c>
      <c r="AF78" s="78">
        <v>25829</v>
      </c>
      <c r="AG78" s="78">
        <v>7070</v>
      </c>
      <c r="AH78" s="78">
        <v>146</v>
      </c>
      <c r="AI78" s="78">
        <v>3600</v>
      </c>
      <c r="AJ78" s="78" t="s">
        <v>939</v>
      </c>
      <c r="AK78" s="78" t="s">
        <v>986</v>
      </c>
      <c r="AL78" s="83" t="s">
        <v>1052</v>
      </c>
      <c r="AM78" s="78" t="s">
        <v>1063</v>
      </c>
      <c r="AN78" s="80">
        <v>40071.634375</v>
      </c>
      <c r="AO78" s="83" t="s">
        <v>1131</v>
      </c>
      <c r="AP78" s="78" t="b">
        <v>0</v>
      </c>
      <c r="AQ78" s="78" t="b">
        <v>0</v>
      </c>
      <c r="AR78" s="78" t="b">
        <v>1</v>
      </c>
      <c r="AS78" s="78" t="s">
        <v>724</v>
      </c>
      <c r="AT78" s="78">
        <v>152</v>
      </c>
      <c r="AU78" s="83" t="s">
        <v>1159</v>
      </c>
      <c r="AV78" s="78" t="b">
        <v>0</v>
      </c>
      <c r="AW78" s="78" t="s">
        <v>1204</v>
      </c>
      <c r="AX78" s="83" t="s">
        <v>1280</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292</v>
      </c>
      <c r="B79" s="65"/>
      <c r="C79" s="65" t="s">
        <v>64</v>
      </c>
      <c r="D79" s="66">
        <v>168.95446254863813</v>
      </c>
      <c r="E79" s="68"/>
      <c r="F79" s="100" t="s">
        <v>1197</v>
      </c>
      <c r="G79" s="65"/>
      <c r="H79" s="69" t="s">
        <v>292</v>
      </c>
      <c r="I79" s="70"/>
      <c r="J79" s="70"/>
      <c r="K79" s="69" t="s">
        <v>1368</v>
      </c>
      <c r="L79" s="73">
        <v>1</v>
      </c>
      <c r="M79" s="74">
        <v>6425.6083984375</v>
      </c>
      <c r="N79" s="74">
        <v>6229.96630859375</v>
      </c>
      <c r="O79" s="75"/>
      <c r="P79" s="76"/>
      <c r="Q79" s="76"/>
      <c r="R79" s="86"/>
      <c r="S79" s="48">
        <v>2</v>
      </c>
      <c r="T79" s="48">
        <v>0</v>
      </c>
      <c r="U79" s="49">
        <v>0</v>
      </c>
      <c r="V79" s="49">
        <v>0.00578</v>
      </c>
      <c r="W79" s="49">
        <v>0.015161</v>
      </c>
      <c r="X79" s="49">
        <v>0.652263</v>
      </c>
      <c r="Y79" s="49">
        <v>1</v>
      </c>
      <c r="Z79" s="49">
        <v>0</v>
      </c>
      <c r="AA79" s="71">
        <v>79</v>
      </c>
      <c r="AB79" s="71"/>
      <c r="AC79" s="72"/>
      <c r="AD79" s="78" t="s">
        <v>860</v>
      </c>
      <c r="AE79" s="78">
        <v>47</v>
      </c>
      <c r="AF79" s="78">
        <v>546</v>
      </c>
      <c r="AG79" s="78">
        <v>68</v>
      </c>
      <c r="AH79" s="78">
        <v>7</v>
      </c>
      <c r="AI79" s="78">
        <v>28800</v>
      </c>
      <c r="AJ79" s="78" t="s">
        <v>940</v>
      </c>
      <c r="AK79" s="78" t="s">
        <v>987</v>
      </c>
      <c r="AL79" s="78"/>
      <c r="AM79" s="78" t="s">
        <v>1064</v>
      </c>
      <c r="AN79" s="80">
        <v>39226.436840277776</v>
      </c>
      <c r="AO79" s="78"/>
      <c r="AP79" s="78" t="b">
        <v>0</v>
      </c>
      <c r="AQ79" s="78" t="b">
        <v>0</v>
      </c>
      <c r="AR79" s="78" t="b">
        <v>1</v>
      </c>
      <c r="AS79" s="78" t="s">
        <v>724</v>
      </c>
      <c r="AT79" s="78">
        <v>12</v>
      </c>
      <c r="AU79" s="83" t="s">
        <v>1142</v>
      </c>
      <c r="AV79" s="78" t="b">
        <v>0</v>
      </c>
      <c r="AW79" s="78" t="s">
        <v>1204</v>
      </c>
      <c r="AX79" s="83" t="s">
        <v>1281</v>
      </c>
      <c r="AY79" s="78" t="s">
        <v>65</v>
      </c>
      <c r="AZ79" s="78" t="str">
        <f>REPLACE(INDEX(GroupVertices[Group],MATCH(Vertices[[#This Row],[Vertex]],GroupVertices[Vertex],0)),1,1,"")</f>
        <v>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293</v>
      </c>
      <c r="B80" s="65"/>
      <c r="C80" s="65" t="s">
        <v>64</v>
      </c>
      <c r="D80" s="66">
        <v>188.92625243190662</v>
      </c>
      <c r="E80" s="68"/>
      <c r="F80" s="100" t="s">
        <v>1198</v>
      </c>
      <c r="G80" s="65"/>
      <c r="H80" s="69" t="s">
        <v>293</v>
      </c>
      <c r="I80" s="70"/>
      <c r="J80" s="70"/>
      <c r="K80" s="69" t="s">
        <v>1369</v>
      </c>
      <c r="L80" s="73">
        <v>1</v>
      </c>
      <c r="M80" s="74">
        <v>3943.72509765625</v>
      </c>
      <c r="N80" s="74">
        <v>5282.955078125</v>
      </c>
      <c r="O80" s="75"/>
      <c r="P80" s="76"/>
      <c r="Q80" s="76"/>
      <c r="R80" s="86"/>
      <c r="S80" s="48">
        <v>1</v>
      </c>
      <c r="T80" s="48">
        <v>0</v>
      </c>
      <c r="U80" s="49">
        <v>0</v>
      </c>
      <c r="V80" s="49">
        <v>0.005714</v>
      </c>
      <c r="W80" s="49">
        <v>0.011329</v>
      </c>
      <c r="X80" s="49">
        <v>0.420357</v>
      </c>
      <c r="Y80" s="49">
        <v>0</v>
      </c>
      <c r="Z80" s="49">
        <v>0</v>
      </c>
      <c r="AA80" s="71">
        <v>80</v>
      </c>
      <c r="AB80" s="71"/>
      <c r="AC80" s="72"/>
      <c r="AD80" s="78" t="s">
        <v>861</v>
      </c>
      <c r="AE80" s="78">
        <v>676</v>
      </c>
      <c r="AF80" s="78">
        <v>2114</v>
      </c>
      <c r="AG80" s="78">
        <v>1088</v>
      </c>
      <c r="AH80" s="78">
        <v>86</v>
      </c>
      <c r="AI80" s="78"/>
      <c r="AJ80" s="78" t="s">
        <v>941</v>
      </c>
      <c r="AK80" s="78" t="s">
        <v>988</v>
      </c>
      <c r="AL80" s="83" t="s">
        <v>1053</v>
      </c>
      <c r="AM80" s="78"/>
      <c r="AN80" s="80">
        <v>39947.71701388889</v>
      </c>
      <c r="AO80" s="83" t="s">
        <v>1132</v>
      </c>
      <c r="AP80" s="78" t="b">
        <v>0</v>
      </c>
      <c r="AQ80" s="78" t="b">
        <v>0</v>
      </c>
      <c r="AR80" s="78" t="b">
        <v>1</v>
      </c>
      <c r="AS80" s="78" t="s">
        <v>724</v>
      </c>
      <c r="AT80" s="78">
        <v>169</v>
      </c>
      <c r="AU80" s="83" t="s">
        <v>1142</v>
      </c>
      <c r="AV80" s="78" t="b">
        <v>0</v>
      </c>
      <c r="AW80" s="78" t="s">
        <v>1204</v>
      </c>
      <c r="AX80" s="83" t="s">
        <v>1282</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294</v>
      </c>
      <c r="B81" s="65"/>
      <c r="C81" s="65" t="s">
        <v>64</v>
      </c>
      <c r="D81" s="66">
        <v>162.0254742217899</v>
      </c>
      <c r="E81" s="68"/>
      <c r="F81" s="100" t="s">
        <v>1199</v>
      </c>
      <c r="G81" s="65"/>
      <c r="H81" s="69" t="s">
        <v>294</v>
      </c>
      <c r="I81" s="70"/>
      <c r="J81" s="70"/>
      <c r="K81" s="69" t="s">
        <v>1370</v>
      </c>
      <c r="L81" s="73">
        <v>1</v>
      </c>
      <c r="M81" s="74">
        <v>3399.518798828125</v>
      </c>
      <c r="N81" s="74">
        <v>8246.990234375</v>
      </c>
      <c r="O81" s="75"/>
      <c r="P81" s="76"/>
      <c r="Q81" s="76"/>
      <c r="R81" s="86"/>
      <c r="S81" s="48">
        <v>1</v>
      </c>
      <c r="T81" s="48">
        <v>0</v>
      </c>
      <c r="U81" s="49">
        <v>0</v>
      </c>
      <c r="V81" s="49">
        <v>0.005714</v>
      </c>
      <c r="W81" s="49">
        <v>0.011329</v>
      </c>
      <c r="X81" s="49">
        <v>0.420357</v>
      </c>
      <c r="Y81" s="49">
        <v>0</v>
      </c>
      <c r="Z81" s="49">
        <v>0</v>
      </c>
      <c r="AA81" s="71">
        <v>81</v>
      </c>
      <c r="AB81" s="71"/>
      <c r="AC81" s="72"/>
      <c r="AD81" s="78" t="s">
        <v>862</v>
      </c>
      <c r="AE81" s="78">
        <v>4</v>
      </c>
      <c r="AF81" s="78">
        <v>2</v>
      </c>
      <c r="AG81" s="78">
        <v>0</v>
      </c>
      <c r="AH81" s="78">
        <v>0</v>
      </c>
      <c r="AI81" s="78"/>
      <c r="AJ81" s="78"/>
      <c r="AK81" s="78" t="s">
        <v>745</v>
      </c>
      <c r="AL81" s="78"/>
      <c r="AM81" s="78"/>
      <c r="AN81" s="80">
        <v>40247.29251157407</v>
      </c>
      <c r="AO81" s="78"/>
      <c r="AP81" s="78" t="b">
        <v>0</v>
      </c>
      <c r="AQ81" s="78" t="b">
        <v>0</v>
      </c>
      <c r="AR81" s="78" t="b">
        <v>0</v>
      </c>
      <c r="AS81" s="78" t="s">
        <v>724</v>
      </c>
      <c r="AT81" s="78">
        <v>1</v>
      </c>
      <c r="AU81" s="83" t="s">
        <v>1144</v>
      </c>
      <c r="AV81" s="78" t="b">
        <v>0</v>
      </c>
      <c r="AW81" s="78" t="s">
        <v>1204</v>
      </c>
      <c r="AX81" s="83" t="s">
        <v>1283</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295</v>
      </c>
      <c r="B82" s="65"/>
      <c r="C82" s="65" t="s">
        <v>64</v>
      </c>
      <c r="D82" s="66">
        <v>1000</v>
      </c>
      <c r="E82" s="68"/>
      <c r="F82" s="100" t="s">
        <v>1200</v>
      </c>
      <c r="G82" s="65"/>
      <c r="H82" s="69" t="s">
        <v>295</v>
      </c>
      <c r="I82" s="70"/>
      <c r="J82" s="70"/>
      <c r="K82" s="69" t="s">
        <v>1371</v>
      </c>
      <c r="L82" s="73">
        <v>1</v>
      </c>
      <c r="M82" s="74">
        <v>1324.719482421875</v>
      </c>
      <c r="N82" s="74">
        <v>590.5888671875</v>
      </c>
      <c r="O82" s="75"/>
      <c r="P82" s="76"/>
      <c r="Q82" s="76"/>
      <c r="R82" s="86"/>
      <c r="S82" s="48">
        <v>1</v>
      </c>
      <c r="T82" s="48">
        <v>0</v>
      </c>
      <c r="U82" s="49">
        <v>0</v>
      </c>
      <c r="V82" s="49">
        <v>0.005714</v>
      </c>
      <c r="W82" s="49">
        <v>0.011329</v>
      </c>
      <c r="X82" s="49">
        <v>0.420357</v>
      </c>
      <c r="Y82" s="49">
        <v>0</v>
      </c>
      <c r="Z82" s="49">
        <v>0</v>
      </c>
      <c r="AA82" s="71">
        <v>82</v>
      </c>
      <c r="AB82" s="71"/>
      <c r="AC82" s="72"/>
      <c r="AD82" s="78" t="s">
        <v>863</v>
      </c>
      <c r="AE82" s="78">
        <v>653</v>
      </c>
      <c r="AF82" s="78">
        <v>65792</v>
      </c>
      <c r="AG82" s="78">
        <v>22546</v>
      </c>
      <c r="AH82" s="78">
        <v>12390</v>
      </c>
      <c r="AI82" s="78"/>
      <c r="AJ82" s="78" t="s">
        <v>942</v>
      </c>
      <c r="AK82" s="78" t="s">
        <v>989</v>
      </c>
      <c r="AL82" s="83" t="s">
        <v>1054</v>
      </c>
      <c r="AM82" s="78"/>
      <c r="AN82" s="80">
        <v>41032.236608796295</v>
      </c>
      <c r="AO82" s="83" t="s">
        <v>1133</v>
      </c>
      <c r="AP82" s="78" t="b">
        <v>0</v>
      </c>
      <c r="AQ82" s="78" t="b">
        <v>0</v>
      </c>
      <c r="AR82" s="78" t="b">
        <v>1</v>
      </c>
      <c r="AS82" s="78" t="s">
        <v>724</v>
      </c>
      <c r="AT82" s="78">
        <v>907</v>
      </c>
      <c r="AU82" s="83" t="s">
        <v>1142</v>
      </c>
      <c r="AV82" s="78" t="b">
        <v>1</v>
      </c>
      <c r="AW82" s="78" t="s">
        <v>1204</v>
      </c>
      <c r="AX82" s="83" t="s">
        <v>1284</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296</v>
      </c>
      <c r="B83" s="65"/>
      <c r="C83" s="65" t="s">
        <v>64</v>
      </c>
      <c r="D83" s="66">
        <v>236.8687378404669</v>
      </c>
      <c r="E83" s="68"/>
      <c r="F83" s="100" t="s">
        <v>1201</v>
      </c>
      <c r="G83" s="65"/>
      <c r="H83" s="69" t="s">
        <v>296</v>
      </c>
      <c r="I83" s="70"/>
      <c r="J83" s="70"/>
      <c r="K83" s="69" t="s">
        <v>1372</v>
      </c>
      <c r="L83" s="73">
        <v>1</v>
      </c>
      <c r="M83" s="74">
        <v>440.92974853515625</v>
      </c>
      <c r="N83" s="74">
        <v>2519.39404296875</v>
      </c>
      <c r="O83" s="75"/>
      <c r="P83" s="76"/>
      <c r="Q83" s="76"/>
      <c r="R83" s="86"/>
      <c r="S83" s="48">
        <v>1</v>
      </c>
      <c r="T83" s="48">
        <v>0</v>
      </c>
      <c r="U83" s="49">
        <v>0</v>
      </c>
      <c r="V83" s="49">
        <v>0.005714</v>
      </c>
      <c r="W83" s="49">
        <v>0.011329</v>
      </c>
      <c r="X83" s="49">
        <v>0.420357</v>
      </c>
      <c r="Y83" s="49">
        <v>0</v>
      </c>
      <c r="Z83" s="49">
        <v>0</v>
      </c>
      <c r="AA83" s="71">
        <v>83</v>
      </c>
      <c r="AB83" s="71"/>
      <c r="AC83" s="72"/>
      <c r="AD83" s="78" t="s">
        <v>864</v>
      </c>
      <c r="AE83" s="78">
        <v>562</v>
      </c>
      <c r="AF83" s="78">
        <v>5878</v>
      </c>
      <c r="AG83" s="78">
        <v>13140</v>
      </c>
      <c r="AH83" s="78">
        <v>2086</v>
      </c>
      <c r="AI83" s="78"/>
      <c r="AJ83" s="78" t="s">
        <v>943</v>
      </c>
      <c r="AK83" s="78" t="s">
        <v>990</v>
      </c>
      <c r="AL83" s="83" t="s">
        <v>1055</v>
      </c>
      <c r="AM83" s="78"/>
      <c r="AN83" s="80">
        <v>40416.88695601852</v>
      </c>
      <c r="AO83" s="83" t="s">
        <v>1134</v>
      </c>
      <c r="AP83" s="78" t="b">
        <v>0</v>
      </c>
      <c r="AQ83" s="78" t="b">
        <v>0</v>
      </c>
      <c r="AR83" s="78" t="b">
        <v>0</v>
      </c>
      <c r="AS83" s="78" t="s">
        <v>724</v>
      </c>
      <c r="AT83" s="78">
        <v>120</v>
      </c>
      <c r="AU83" s="83" t="s">
        <v>1160</v>
      </c>
      <c r="AV83" s="78" t="b">
        <v>0</v>
      </c>
      <c r="AW83" s="78" t="s">
        <v>1204</v>
      </c>
      <c r="AX83" s="83" t="s">
        <v>1285</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297</v>
      </c>
      <c r="B84" s="65"/>
      <c r="C84" s="65" t="s">
        <v>64</v>
      </c>
      <c r="D84" s="66">
        <v>172.04958049610894</v>
      </c>
      <c r="E84" s="68"/>
      <c r="F84" s="100" t="s">
        <v>1202</v>
      </c>
      <c r="G84" s="65"/>
      <c r="H84" s="69" t="s">
        <v>297</v>
      </c>
      <c r="I84" s="70"/>
      <c r="J84" s="70"/>
      <c r="K84" s="69" t="s">
        <v>1373</v>
      </c>
      <c r="L84" s="73">
        <v>1</v>
      </c>
      <c r="M84" s="74">
        <v>2394.21142578125</v>
      </c>
      <c r="N84" s="74">
        <v>7798.55810546875</v>
      </c>
      <c r="O84" s="75"/>
      <c r="P84" s="76"/>
      <c r="Q84" s="76"/>
      <c r="R84" s="86"/>
      <c r="S84" s="48">
        <v>1</v>
      </c>
      <c r="T84" s="48">
        <v>0</v>
      </c>
      <c r="U84" s="49">
        <v>0</v>
      </c>
      <c r="V84" s="49">
        <v>0.005714</v>
      </c>
      <c r="W84" s="49">
        <v>0.011329</v>
      </c>
      <c r="X84" s="49">
        <v>0.420357</v>
      </c>
      <c r="Y84" s="49">
        <v>0</v>
      </c>
      <c r="Z84" s="49">
        <v>0</v>
      </c>
      <c r="AA84" s="71">
        <v>84</v>
      </c>
      <c r="AB84" s="71"/>
      <c r="AC84" s="72"/>
      <c r="AD84" s="78" t="s">
        <v>865</v>
      </c>
      <c r="AE84" s="78">
        <v>724</v>
      </c>
      <c r="AF84" s="78">
        <v>789</v>
      </c>
      <c r="AG84" s="78">
        <v>1743</v>
      </c>
      <c r="AH84" s="78">
        <v>94</v>
      </c>
      <c r="AI84" s="78">
        <v>-25200</v>
      </c>
      <c r="AJ84" s="78" t="s">
        <v>944</v>
      </c>
      <c r="AK84" s="78" t="s">
        <v>991</v>
      </c>
      <c r="AL84" s="83" t="s">
        <v>1056</v>
      </c>
      <c r="AM84" s="78" t="s">
        <v>1060</v>
      </c>
      <c r="AN84" s="80">
        <v>41511.70921296296</v>
      </c>
      <c r="AO84" s="83" t="s">
        <v>1135</v>
      </c>
      <c r="AP84" s="78" t="b">
        <v>0</v>
      </c>
      <c r="AQ84" s="78" t="b">
        <v>0</v>
      </c>
      <c r="AR84" s="78" t="b">
        <v>1</v>
      </c>
      <c r="AS84" s="78" t="s">
        <v>724</v>
      </c>
      <c r="AT84" s="78">
        <v>16</v>
      </c>
      <c r="AU84" s="83" t="s">
        <v>1142</v>
      </c>
      <c r="AV84" s="78" t="b">
        <v>0</v>
      </c>
      <c r="AW84" s="78" t="s">
        <v>1204</v>
      </c>
      <c r="AX84" s="83" t="s">
        <v>1286</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261</v>
      </c>
      <c r="B85" s="65"/>
      <c r="C85" s="65" t="s">
        <v>64</v>
      </c>
      <c r="D85" s="66">
        <v>210.38828428988327</v>
      </c>
      <c r="E85" s="68"/>
      <c r="F85" s="100" t="s">
        <v>531</v>
      </c>
      <c r="G85" s="65"/>
      <c r="H85" s="69" t="s">
        <v>261</v>
      </c>
      <c r="I85" s="70"/>
      <c r="J85" s="70"/>
      <c r="K85" s="69" t="s">
        <v>1374</v>
      </c>
      <c r="L85" s="73">
        <v>1</v>
      </c>
      <c r="M85" s="74">
        <v>1885.9505615234375</v>
      </c>
      <c r="N85" s="74">
        <v>352.9058837890625</v>
      </c>
      <c r="O85" s="75"/>
      <c r="P85" s="76"/>
      <c r="Q85" s="76"/>
      <c r="R85" s="86"/>
      <c r="S85" s="48">
        <v>1</v>
      </c>
      <c r="T85" s="48">
        <v>1</v>
      </c>
      <c r="U85" s="49">
        <v>0</v>
      </c>
      <c r="V85" s="49">
        <v>0.005747</v>
      </c>
      <c r="W85" s="49">
        <v>0.012862</v>
      </c>
      <c r="X85" s="49">
        <v>0.710592</v>
      </c>
      <c r="Y85" s="49">
        <v>0.5</v>
      </c>
      <c r="Z85" s="49">
        <v>0</v>
      </c>
      <c r="AA85" s="71">
        <v>85</v>
      </c>
      <c r="AB85" s="71"/>
      <c r="AC85" s="72"/>
      <c r="AD85" s="78" t="s">
        <v>866</v>
      </c>
      <c r="AE85" s="78">
        <v>521</v>
      </c>
      <c r="AF85" s="78">
        <v>3799</v>
      </c>
      <c r="AG85" s="78">
        <v>2601</v>
      </c>
      <c r="AH85" s="78">
        <v>4148</v>
      </c>
      <c r="AI85" s="78"/>
      <c r="AJ85" s="78" t="s">
        <v>945</v>
      </c>
      <c r="AK85" s="78" t="s">
        <v>745</v>
      </c>
      <c r="AL85" s="83" t="s">
        <v>1057</v>
      </c>
      <c r="AM85" s="78"/>
      <c r="AN85" s="80">
        <v>40610.26001157407</v>
      </c>
      <c r="AO85" s="83" t="s">
        <v>1136</v>
      </c>
      <c r="AP85" s="78" t="b">
        <v>0</v>
      </c>
      <c r="AQ85" s="78" t="b">
        <v>0</v>
      </c>
      <c r="AR85" s="78" t="b">
        <v>1</v>
      </c>
      <c r="AS85" s="78" t="s">
        <v>724</v>
      </c>
      <c r="AT85" s="78">
        <v>20</v>
      </c>
      <c r="AU85" s="83" t="s">
        <v>1142</v>
      </c>
      <c r="AV85" s="78" t="b">
        <v>0</v>
      </c>
      <c r="AW85" s="78" t="s">
        <v>1204</v>
      </c>
      <c r="AX85" s="83" t="s">
        <v>1287</v>
      </c>
      <c r="AY85" s="78" t="s">
        <v>66</v>
      </c>
      <c r="AZ85" s="78" t="str">
        <f>REPLACE(INDEX(GroupVertices[Group],MATCH(Vertices[[#This Row],[Vertex]],GroupVertices[Vertex],0)),1,1,"")</f>
        <v>1</v>
      </c>
      <c r="BA85" s="48" t="s">
        <v>418</v>
      </c>
      <c r="BB85" s="48" t="s">
        <v>418</v>
      </c>
      <c r="BC85" s="48" t="s">
        <v>430</v>
      </c>
      <c r="BD85" s="48" t="s">
        <v>430</v>
      </c>
      <c r="BE85" s="48"/>
      <c r="BF85" s="48"/>
      <c r="BG85" s="120" t="s">
        <v>1824</v>
      </c>
      <c r="BH85" s="120" t="s">
        <v>1824</v>
      </c>
      <c r="BI85" s="120" t="s">
        <v>1880</v>
      </c>
      <c r="BJ85" s="120" t="s">
        <v>1880</v>
      </c>
      <c r="BK85" s="120">
        <v>2</v>
      </c>
      <c r="BL85" s="123">
        <v>11.11111111111111</v>
      </c>
      <c r="BM85" s="120">
        <v>0</v>
      </c>
      <c r="BN85" s="123">
        <v>0</v>
      </c>
      <c r="BO85" s="120">
        <v>0</v>
      </c>
      <c r="BP85" s="123">
        <v>0</v>
      </c>
      <c r="BQ85" s="120">
        <v>16</v>
      </c>
      <c r="BR85" s="123">
        <v>88.88888888888889</v>
      </c>
      <c r="BS85" s="120">
        <v>18</v>
      </c>
      <c r="BT85" s="2"/>
      <c r="BU85" s="3"/>
      <c r="BV85" s="3"/>
      <c r="BW85" s="3"/>
      <c r="BX85" s="3"/>
    </row>
    <row r="86" spans="1:76" ht="15">
      <c r="A86" s="64" t="s">
        <v>262</v>
      </c>
      <c r="B86" s="65"/>
      <c r="C86" s="65" t="s">
        <v>64</v>
      </c>
      <c r="D86" s="66">
        <v>182.8379134241245</v>
      </c>
      <c r="E86" s="68"/>
      <c r="F86" s="100" t="s">
        <v>532</v>
      </c>
      <c r="G86" s="65"/>
      <c r="H86" s="69" t="s">
        <v>262</v>
      </c>
      <c r="I86" s="70"/>
      <c r="J86" s="70"/>
      <c r="K86" s="69" t="s">
        <v>1375</v>
      </c>
      <c r="L86" s="73">
        <v>2.642606790709605</v>
      </c>
      <c r="M86" s="74">
        <v>2203.13916015625</v>
      </c>
      <c r="N86" s="74">
        <v>1144.299072265625</v>
      </c>
      <c r="O86" s="75"/>
      <c r="P86" s="76"/>
      <c r="Q86" s="76"/>
      <c r="R86" s="86"/>
      <c r="S86" s="48">
        <v>0</v>
      </c>
      <c r="T86" s="48">
        <v>3</v>
      </c>
      <c r="U86" s="49">
        <v>1</v>
      </c>
      <c r="V86" s="49">
        <v>0.00578</v>
      </c>
      <c r="W86" s="49">
        <v>0.014121</v>
      </c>
      <c r="X86" s="49">
        <v>1.024359</v>
      </c>
      <c r="Y86" s="49">
        <v>0.3333333333333333</v>
      </c>
      <c r="Z86" s="49">
        <v>0</v>
      </c>
      <c r="AA86" s="71">
        <v>86</v>
      </c>
      <c r="AB86" s="71"/>
      <c r="AC86" s="72"/>
      <c r="AD86" s="78" t="s">
        <v>736</v>
      </c>
      <c r="AE86" s="78">
        <v>81</v>
      </c>
      <c r="AF86" s="78">
        <v>1636</v>
      </c>
      <c r="AG86" s="78">
        <v>51659</v>
      </c>
      <c r="AH86" s="78">
        <v>42569</v>
      </c>
      <c r="AI86" s="78"/>
      <c r="AJ86" s="78" t="s">
        <v>946</v>
      </c>
      <c r="AK86" s="78" t="s">
        <v>992</v>
      </c>
      <c r="AL86" s="78"/>
      <c r="AM86" s="78"/>
      <c r="AN86" s="80">
        <v>43105.47288194444</v>
      </c>
      <c r="AO86" s="83" t="s">
        <v>1137</v>
      </c>
      <c r="AP86" s="78" t="b">
        <v>1</v>
      </c>
      <c r="AQ86" s="78" t="b">
        <v>0</v>
      </c>
      <c r="AR86" s="78" t="b">
        <v>0</v>
      </c>
      <c r="AS86" s="78" t="s">
        <v>724</v>
      </c>
      <c r="AT86" s="78">
        <v>12</v>
      </c>
      <c r="AU86" s="78"/>
      <c r="AV86" s="78" t="b">
        <v>0</v>
      </c>
      <c r="AW86" s="78" t="s">
        <v>1204</v>
      </c>
      <c r="AX86" s="83" t="s">
        <v>1288</v>
      </c>
      <c r="AY86" s="78" t="s">
        <v>66</v>
      </c>
      <c r="AZ86" s="78" t="str">
        <f>REPLACE(INDEX(GroupVertices[Group],MATCH(Vertices[[#This Row],[Vertex]],GroupVertices[Vertex],0)),1,1,"")</f>
        <v>1</v>
      </c>
      <c r="BA86" s="48"/>
      <c r="BB86" s="48"/>
      <c r="BC86" s="48"/>
      <c r="BD86" s="48"/>
      <c r="BE86" s="48"/>
      <c r="BF86" s="48"/>
      <c r="BG86" s="120" t="s">
        <v>1825</v>
      </c>
      <c r="BH86" s="120" t="s">
        <v>1836</v>
      </c>
      <c r="BI86" s="120" t="s">
        <v>1881</v>
      </c>
      <c r="BJ86" s="120" t="s">
        <v>1889</v>
      </c>
      <c r="BK86" s="120">
        <v>4</v>
      </c>
      <c r="BL86" s="123">
        <v>9.30232558139535</v>
      </c>
      <c r="BM86" s="120">
        <v>0</v>
      </c>
      <c r="BN86" s="123">
        <v>0</v>
      </c>
      <c r="BO86" s="120">
        <v>0</v>
      </c>
      <c r="BP86" s="123">
        <v>0</v>
      </c>
      <c r="BQ86" s="120">
        <v>39</v>
      </c>
      <c r="BR86" s="123">
        <v>90.69767441860465</v>
      </c>
      <c r="BS86" s="120">
        <v>43</v>
      </c>
      <c r="BT86" s="2"/>
      <c r="BU86" s="3"/>
      <c r="BV86" s="3"/>
      <c r="BW86" s="3"/>
      <c r="BX86" s="3"/>
    </row>
    <row r="87" spans="1:76" ht="15">
      <c r="A87" s="64" t="s">
        <v>263</v>
      </c>
      <c r="B87" s="65"/>
      <c r="C87" s="65" t="s">
        <v>64</v>
      </c>
      <c r="D87" s="66">
        <v>163.60487597276264</v>
      </c>
      <c r="E87" s="68"/>
      <c r="F87" s="100" t="s">
        <v>533</v>
      </c>
      <c r="G87" s="65"/>
      <c r="H87" s="69" t="s">
        <v>263</v>
      </c>
      <c r="I87" s="70"/>
      <c r="J87" s="70"/>
      <c r="K87" s="69" t="s">
        <v>1376</v>
      </c>
      <c r="L87" s="73">
        <v>1</v>
      </c>
      <c r="M87" s="74">
        <v>2558.647705078125</v>
      </c>
      <c r="N87" s="74">
        <v>551.6085815429688</v>
      </c>
      <c r="O87" s="75"/>
      <c r="P87" s="76"/>
      <c r="Q87" s="76"/>
      <c r="R87" s="86"/>
      <c r="S87" s="48">
        <v>1</v>
      </c>
      <c r="T87" s="48">
        <v>1</v>
      </c>
      <c r="U87" s="49">
        <v>0</v>
      </c>
      <c r="V87" s="49">
        <v>0.005747</v>
      </c>
      <c r="W87" s="49">
        <v>0.012862</v>
      </c>
      <c r="X87" s="49">
        <v>0.710592</v>
      </c>
      <c r="Y87" s="49">
        <v>0.5</v>
      </c>
      <c r="Z87" s="49">
        <v>0</v>
      </c>
      <c r="AA87" s="71">
        <v>87</v>
      </c>
      <c r="AB87" s="71"/>
      <c r="AC87" s="72"/>
      <c r="AD87" s="78" t="s">
        <v>867</v>
      </c>
      <c r="AE87" s="78">
        <v>136</v>
      </c>
      <c r="AF87" s="78">
        <v>126</v>
      </c>
      <c r="AG87" s="78">
        <v>3573</v>
      </c>
      <c r="AH87" s="78">
        <v>13</v>
      </c>
      <c r="AI87" s="78"/>
      <c r="AJ87" s="78" t="s">
        <v>947</v>
      </c>
      <c r="AK87" s="78" t="s">
        <v>993</v>
      </c>
      <c r="AL87" s="83" t="s">
        <v>1058</v>
      </c>
      <c r="AM87" s="78"/>
      <c r="AN87" s="80">
        <v>39887.19069444444</v>
      </c>
      <c r="AO87" s="78"/>
      <c r="AP87" s="78" t="b">
        <v>0</v>
      </c>
      <c r="AQ87" s="78" t="b">
        <v>0</v>
      </c>
      <c r="AR87" s="78" t="b">
        <v>0</v>
      </c>
      <c r="AS87" s="78" t="s">
        <v>724</v>
      </c>
      <c r="AT87" s="78">
        <v>14</v>
      </c>
      <c r="AU87" s="83" t="s">
        <v>1142</v>
      </c>
      <c r="AV87" s="78" t="b">
        <v>0</v>
      </c>
      <c r="AW87" s="78" t="s">
        <v>1204</v>
      </c>
      <c r="AX87" s="83" t="s">
        <v>1289</v>
      </c>
      <c r="AY87" s="78" t="s">
        <v>66</v>
      </c>
      <c r="AZ87" s="78" t="str">
        <f>REPLACE(INDEX(GroupVertices[Group],MATCH(Vertices[[#This Row],[Vertex]],GroupVertices[Vertex],0)),1,1,"")</f>
        <v>1</v>
      </c>
      <c r="BA87" s="48" t="s">
        <v>1767</v>
      </c>
      <c r="BB87" s="48" t="s">
        <v>1767</v>
      </c>
      <c r="BC87" s="48" t="s">
        <v>433</v>
      </c>
      <c r="BD87" s="48" t="s">
        <v>433</v>
      </c>
      <c r="BE87" s="48" t="s">
        <v>456</v>
      </c>
      <c r="BF87" s="48" t="s">
        <v>456</v>
      </c>
      <c r="BG87" s="120" t="s">
        <v>1826</v>
      </c>
      <c r="BH87" s="120" t="s">
        <v>1826</v>
      </c>
      <c r="BI87" s="120" t="s">
        <v>1842</v>
      </c>
      <c r="BJ87" s="120" t="s">
        <v>1842</v>
      </c>
      <c r="BK87" s="120">
        <v>3</v>
      </c>
      <c r="BL87" s="123">
        <v>6</v>
      </c>
      <c r="BM87" s="120">
        <v>0</v>
      </c>
      <c r="BN87" s="123">
        <v>0</v>
      </c>
      <c r="BO87" s="120">
        <v>0</v>
      </c>
      <c r="BP87" s="123">
        <v>0</v>
      </c>
      <c r="BQ87" s="120">
        <v>47</v>
      </c>
      <c r="BR87" s="123">
        <v>94</v>
      </c>
      <c r="BS87" s="120">
        <v>50</v>
      </c>
      <c r="BT87" s="2"/>
      <c r="BU87" s="3"/>
      <c r="BV87" s="3"/>
      <c r="BW87" s="3"/>
      <c r="BX87" s="3"/>
    </row>
    <row r="88" spans="1:76" ht="15">
      <c r="A88" s="87" t="s">
        <v>264</v>
      </c>
      <c r="B88" s="88"/>
      <c r="C88" s="88" t="s">
        <v>64</v>
      </c>
      <c r="D88" s="89">
        <v>174.3295233463035</v>
      </c>
      <c r="E88" s="90"/>
      <c r="F88" s="101" t="s">
        <v>534</v>
      </c>
      <c r="G88" s="88"/>
      <c r="H88" s="91" t="s">
        <v>264</v>
      </c>
      <c r="I88" s="92"/>
      <c r="J88" s="92"/>
      <c r="K88" s="91" t="s">
        <v>1377</v>
      </c>
      <c r="L88" s="93">
        <v>1</v>
      </c>
      <c r="M88" s="94">
        <v>3510.1435546875</v>
      </c>
      <c r="N88" s="94">
        <v>5195.828125</v>
      </c>
      <c r="O88" s="95"/>
      <c r="P88" s="96"/>
      <c r="Q88" s="96"/>
      <c r="R88" s="97"/>
      <c r="S88" s="48">
        <v>0</v>
      </c>
      <c r="T88" s="48">
        <v>1</v>
      </c>
      <c r="U88" s="49">
        <v>0</v>
      </c>
      <c r="V88" s="49">
        <v>0.005714</v>
      </c>
      <c r="W88" s="49">
        <v>0.011329</v>
      </c>
      <c r="X88" s="49">
        <v>0.420357</v>
      </c>
      <c r="Y88" s="49">
        <v>0</v>
      </c>
      <c r="Z88" s="49">
        <v>0</v>
      </c>
      <c r="AA88" s="98">
        <v>88</v>
      </c>
      <c r="AB88" s="98"/>
      <c r="AC88" s="99"/>
      <c r="AD88" s="78" t="s">
        <v>868</v>
      </c>
      <c r="AE88" s="78">
        <v>766</v>
      </c>
      <c r="AF88" s="78">
        <v>968</v>
      </c>
      <c r="AG88" s="78">
        <v>12818</v>
      </c>
      <c r="AH88" s="78">
        <v>5007</v>
      </c>
      <c r="AI88" s="78"/>
      <c r="AJ88" s="78" t="s">
        <v>948</v>
      </c>
      <c r="AK88" s="78" t="s">
        <v>994</v>
      </c>
      <c r="AL88" s="83" t="s">
        <v>1059</v>
      </c>
      <c r="AM88" s="78"/>
      <c r="AN88" s="80">
        <v>39925.17228009259</v>
      </c>
      <c r="AO88" s="83" t="s">
        <v>1138</v>
      </c>
      <c r="AP88" s="78" t="b">
        <v>0</v>
      </c>
      <c r="AQ88" s="78" t="b">
        <v>0</v>
      </c>
      <c r="AR88" s="78" t="b">
        <v>1</v>
      </c>
      <c r="AS88" s="78" t="s">
        <v>724</v>
      </c>
      <c r="AT88" s="78">
        <v>41</v>
      </c>
      <c r="AU88" s="83" t="s">
        <v>1142</v>
      </c>
      <c r="AV88" s="78" t="b">
        <v>0</v>
      </c>
      <c r="AW88" s="78" t="s">
        <v>1204</v>
      </c>
      <c r="AX88" s="83" t="s">
        <v>1290</v>
      </c>
      <c r="AY88" s="78" t="s">
        <v>66</v>
      </c>
      <c r="AZ88" s="78" t="str">
        <f>REPLACE(INDEX(GroupVertices[Group],MATCH(Vertices[[#This Row],[Vertex]],GroupVertices[Vertex],0)),1,1,"")</f>
        <v>1</v>
      </c>
      <c r="BA88" s="48" t="s">
        <v>429</v>
      </c>
      <c r="BB88" s="48" t="s">
        <v>429</v>
      </c>
      <c r="BC88" s="48" t="s">
        <v>433</v>
      </c>
      <c r="BD88" s="48" t="s">
        <v>433</v>
      </c>
      <c r="BE88" s="48"/>
      <c r="BF88" s="48"/>
      <c r="BG88" s="120" t="s">
        <v>1827</v>
      </c>
      <c r="BH88" s="120" t="s">
        <v>1827</v>
      </c>
      <c r="BI88" s="120" t="s">
        <v>1882</v>
      </c>
      <c r="BJ88" s="120" t="s">
        <v>1882</v>
      </c>
      <c r="BK88" s="120">
        <v>1</v>
      </c>
      <c r="BL88" s="123">
        <v>4.545454545454546</v>
      </c>
      <c r="BM88" s="120">
        <v>1</v>
      </c>
      <c r="BN88" s="123">
        <v>4.545454545454546</v>
      </c>
      <c r="BO88" s="120">
        <v>0</v>
      </c>
      <c r="BP88" s="123">
        <v>0</v>
      </c>
      <c r="BQ88" s="120">
        <v>20</v>
      </c>
      <c r="BR88" s="123">
        <v>90.9090909090909</v>
      </c>
      <c r="BS88" s="120">
        <v>22</v>
      </c>
      <c r="BT88" s="2"/>
      <c r="BU88" s="3"/>
      <c r="BV88" s="3"/>
      <c r="BW88" s="3"/>
      <c r="BX88" s="3"/>
    </row>
    <row r="89" spans="1:76" ht="15">
      <c r="A89" s="87" t="s">
        <v>762</v>
      </c>
      <c r="B89" s="88"/>
      <c r="C89" s="88" t="s">
        <v>64</v>
      </c>
      <c r="D89" s="89">
        <v>163.23549975680933</v>
      </c>
      <c r="E89" s="90"/>
      <c r="F89" s="101" t="s">
        <v>1203</v>
      </c>
      <c r="G89" s="88" t="s">
        <v>51</v>
      </c>
      <c r="H89" s="91" t="s">
        <v>762</v>
      </c>
      <c r="I89" s="92"/>
      <c r="J89" s="92"/>
      <c r="K89" s="91" t="s">
        <v>1378</v>
      </c>
      <c r="L89" s="93">
        <v>1</v>
      </c>
      <c r="M89" s="94">
        <v>8970.837890625</v>
      </c>
      <c r="N89" s="94">
        <v>594.0582275390625</v>
      </c>
      <c r="O89" s="95"/>
      <c r="P89" s="96"/>
      <c r="Q89" s="96"/>
      <c r="R89" s="97"/>
      <c r="S89" s="48">
        <v>0</v>
      </c>
      <c r="T89" s="48">
        <v>0</v>
      </c>
      <c r="U89" s="49">
        <v>0</v>
      </c>
      <c r="V89" s="49">
        <v>0</v>
      </c>
      <c r="W89" s="49">
        <v>0</v>
      </c>
      <c r="X89" s="49">
        <v>0</v>
      </c>
      <c r="Y89" s="49">
        <v>0</v>
      </c>
      <c r="Z89" s="49" t="s">
        <v>2063</v>
      </c>
      <c r="AA89" s="98">
        <v>89</v>
      </c>
      <c r="AB89" s="98"/>
      <c r="AC89" s="99"/>
      <c r="AD89" s="78" t="s">
        <v>869</v>
      </c>
      <c r="AE89" s="78">
        <v>83</v>
      </c>
      <c r="AF89" s="78">
        <v>97</v>
      </c>
      <c r="AG89" s="78">
        <v>260</v>
      </c>
      <c r="AH89" s="78">
        <v>0</v>
      </c>
      <c r="AI89" s="78"/>
      <c r="AJ89" s="78" t="s">
        <v>949</v>
      </c>
      <c r="AK89" s="78" t="s">
        <v>995</v>
      </c>
      <c r="AL89" s="78"/>
      <c r="AM89" s="78"/>
      <c r="AN89" s="80">
        <v>40343.383738425924</v>
      </c>
      <c r="AO89" s="78"/>
      <c r="AP89" s="78" t="b">
        <v>1</v>
      </c>
      <c r="AQ89" s="78" t="b">
        <v>0</v>
      </c>
      <c r="AR89" s="78" t="b">
        <v>0</v>
      </c>
      <c r="AS89" s="78" t="s">
        <v>724</v>
      </c>
      <c r="AT89" s="78">
        <v>7</v>
      </c>
      <c r="AU89" s="83" t="s">
        <v>1142</v>
      </c>
      <c r="AV89" s="78" t="b">
        <v>0</v>
      </c>
      <c r="AW89" s="78" t="s">
        <v>1204</v>
      </c>
      <c r="AX89" s="83" t="s">
        <v>1291</v>
      </c>
      <c r="AY89" s="78" t="s">
        <v>65</v>
      </c>
      <c r="AZ89" s="78" t="str">
        <f>REPLACE(INDEX(GroupVertices[Group],MATCH(Vertices[[#This Row],[Vertex]],GroupVertices[Vertex],0)),1,1,"")</f>
        <v>15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hyperlinks>
    <hyperlink ref="AL3" r:id="rId1" display="https://t.co/NKREa7dyU7"/>
    <hyperlink ref="AL4" r:id="rId2" display="http://skvi.com/"/>
    <hyperlink ref="AL5" r:id="rId3" display="http://www.virusintl.com/"/>
    <hyperlink ref="AL7" r:id="rId4" display="http://t.co/4nonCeNVqS"/>
    <hyperlink ref="AL8" r:id="rId5" display="http://gfuel.com/"/>
    <hyperlink ref="AL9" r:id="rId6" display="https://www.gofundme.com/carseats-for-babies?member=732954"/>
    <hyperlink ref="AL11" r:id="rId7" display="http://lynnchen.com/"/>
    <hyperlink ref="AL12" r:id="rId8" display="http://www.milkandeggs.com/"/>
    <hyperlink ref="AL14" r:id="rId9" display="https://t.co/wuUykmBsih"/>
    <hyperlink ref="AL15" r:id="rId10" display="http://www.abachelorandhisgrill.com/"/>
    <hyperlink ref="AL16" r:id="rId11" display="http://tastethisnext.com/"/>
    <hyperlink ref="AL17" r:id="rId12" display="http://t.co/ui5qvi0CTm"/>
    <hyperlink ref="AL18" r:id="rId13" display="https://t.co/22D2q0KAxr"/>
    <hyperlink ref="AL19" r:id="rId14" display="https://t.co/ZpsHuDBM76"/>
    <hyperlink ref="AL20" r:id="rId15" display="https://t.co/UzkVf6HjLX"/>
    <hyperlink ref="AL21" r:id="rId16" display="https://t.co/ErRbRfPNzn"/>
    <hyperlink ref="AL22" r:id="rId17" display="https://t.co/slFdw26Qmw"/>
    <hyperlink ref="AL23" r:id="rId18" display="http://naturallysweetrd.com/"/>
    <hyperlink ref="AL24" r:id="rId19" display="https://t.co/QVkgSmNzOK"/>
    <hyperlink ref="AL26" r:id="rId20" display="http://www.wendys.com/"/>
    <hyperlink ref="AL27" r:id="rId21" display="https://t.co/dCo4TFoSnS"/>
    <hyperlink ref="AL28" r:id="rId22" display="http://instagram.com/yumewarlock"/>
    <hyperlink ref="AL29" r:id="rId23" display="https://tgouard.wordpress.com/"/>
    <hyperlink ref="AL30" r:id="rId24" display="http://www.nadiatherunner.blogspot.com/"/>
    <hyperlink ref="AL31" r:id="rId25" display="https://t.co/XFsJytBde1"/>
    <hyperlink ref="AL33" r:id="rId26" display="https://t.co/7twVJWHY0i"/>
    <hyperlink ref="AL34" r:id="rId27" display="https://t.co/qnCcLhSgxm"/>
    <hyperlink ref="AL38" r:id="rId28" display="https://t.co/JFicX4q8lG"/>
    <hyperlink ref="AL39" r:id="rId29" display="http://www.thequestforit.com/the_quest_for_it/2018/02/we-tried-milk-and-eggs-and-you-should-too.html"/>
    <hyperlink ref="AL43" r:id="rId30" display="http://www.danmagro.com/"/>
    <hyperlink ref="AL45" r:id="rId31" display="https://youtu.be/yaZhBBLz1Vk"/>
    <hyperlink ref="AL46" r:id="rId32" display="http://vegoutlosangeles.com/"/>
    <hyperlink ref="AL47" r:id="rId33" display="https://youtu.be/yaZhBBLz1Vk"/>
    <hyperlink ref="AL48" r:id="rId34" display="http://t.co/Ut66rAm88G"/>
    <hyperlink ref="AL49" r:id="rId35" display="http://www.gobubbajenkins.com/"/>
    <hyperlink ref="AL50" r:id="rId36" display="https://t.co/VrG2MzfwmS"/>
    <hyperlink ref="AL51" r:id="rId37" display="http://www.missmisschelle.com/"/>
    <hyperlink ref="AL52" r:id="rId38" display="https://t.co/T3cboDk91m"/>
    <hyperlink ref="AL53" r:id="rId39" display="http://morefoodpls.wordpress.com/"/>
    <hyperlink ref="AL54" r:id="rId40" display="https://t.co/WERB2FL1rh"/>
    <hyperlink ref="AL55" r:id="rId41" display="http://www.kristincruz.me/"/>
    <hyperlink ref="AL58" r:id="rId42" display="https://t.co/3Yh1bAGw6n"/>
    <hyperlink ref="AL59" r:id="rId43" display="http://teamoyama.com/"/>
    <hyperlink ref="AL60" r:id="rId44" display="https://t.co/NdAdQ8xTB2"/>
    <hyperlink ref="AL61" r:id="rId45" display="https://t.co/N9N7r2g6L2"/>
    <hyperlink ref="AL62" r:id="rId46" display="http://vital4u.com/"/>
    <hyperlink ref="AL64" r:id="rId47" display="http://t.co/UY48ojYCkq"/>
    <hyperlink ref="AL65" r:id="rId48" display="http://www.theletmeeatcake.com/"/>
    <hyperlink ref="AL67" r:id="rId49" display="http://www.eatinasian.com/"/>
    <hyperlink ref="AL68" r:id="rId50" display="https://t.co/RBSB26Npxd"/>
    <hyperlink ref="AL69" r:id="rId51" display="http://t.co/EjpMCjF2kf"/>
    <hyperlink ref="AL71" r:id="rId52" display="https://t.co/2Rx33aVdYu"/>
    <hyperlink ref="AL72" r:id="rId53" display="http://www.duvergermacarons.com/"/>
    <hyperlink ref="AL73" r:id="rId54" display="https://theterphouse.com/"/>
    <hyperlink ref="AL75" r:id="rId55" display="https://t.co/LFGchwb70K"/>
    <hyperlink ref="AL76" r:id="rId56" display="http://www.ocfightdoc.com/"/>
    <hyperlink ref="AL77" r:id="rId57" display="http://iridiumsportsagency.com/"/>
    <hyperlink ref="AL78" r:id="rId58" display="https://t.co/1LiSk17mjT"/>
    <hyperlink ref="AL80" r:id="rId59" display="http://www.breadbar.net/"/>
    <hyperlink ref="AL82" r:id="rId60" display="http://t.co/4ZbzGc2iMf"/>
    <hyperlink ref="AL83" r:id="rId61" display="http://t.co/tZneF2iEME"/>
    <hyperlink ref="AL84" r:id="rId62" display="https://t.co/bAaTFl3aJH"/>
    <hyperlink ref="AL85" r:id="rId63" display="https://t.co/HHwUWOslqE"/>
    <hyperlink ref="AL87" r:id="rId64" display="http://facebook.com/jesswords8"/>
    <hyperlink ref="AL88" r:id="rId65" display="http://www.allglammedupstyle.com/"/>
    <hyperlink ref="AO3" r:id="rId66" display="https://pbs.twimg.com/profile_banners/1590088950/1518281482"/>
    <hyperlink ref="AO4" r:id="rId67" display="https://pbs.twimg.com/profile_banners/2922291068/1420853583"/>
    <hyperlink ref="AO5" r:id="rId68" display="https://pbs.twimg.com/profile_banners/284217246/1489259595"/>
    <hyperlink ref="AO7" r:id="rId69" display="https://pbs.twimg.com/profile_banners/41054963/1434482667"/>
    <hyperlink ref="AO8" r:id="rId70" display="https://pbs.twimg.com/profile_banners/1206216140/1542822156"/>
    <hyperlink ref="AO9" r:id="rId71" display="https://pbs.twimg.com/profile_banners/2615886966/1405016154"/>
    <hyperlink ref="AO10" r:id="rId72" display="https://pbs.twimg.com/profile_banners/1078290114562932736/1546520783"/>
    <hyperlink ref="AO11" r:id="rId73" display="https://pbs.twimg.com/profile_banners/2115801/1537905444"/>
    <hyperlink ref="AO12" r:id="rId74" display="https://pbs.twimg.com/profile_banners/3972470534/1506719392"/>
    <hyperlink ref="AO13" r:id="rId75" display="https://pbs.twimg.com/profile_banners/3229045368/1442506921"/>
    <hyperlink ref="AO14" r:id="rId76" display="https://pbs.twimg.com/profile_banners/2569913119/1486456455"/>
    <hyperlink ref="AO15" r:id="rId77" display="https://pbs.twimg.com/profile_banners/456213722/1534621706"/>
    <hyperlink ref="AO16" r:id="rId78" display="https://pbs.twimg.com/profile_banners/93710898/1529039090"/>
    <hyperlink ref="AO17" r:id="rId79" display="https://pbs.twimg.com/profile_banners/843007556/1546157270"/>
    <hyperlink ref="AO18" r:id="rId80" display="https://pbs.twimg.com/profile_banners/1021964912514482177/1546848533"/>
    <hyperlink ref="AO19" r:id="rId81" display="https://pbs.twimg.com/profile_banners/931925161959342081/1545377063"/>
    <hyperlink ref="AO20" r:id="rId82" display="https://pbs.twimg.com/profile_banners/822544902932271104/1498953647"/>
    <hyperlink ref="AO21" r:id="rId83" display="https://pbs.twimg.com/profile_banners/345775985/1546479283"/>
    <hyperlink ref="AO22" r:id="rId84" display="https://pbs.twimg.com/profile_banners/2489872772/1463781236"/>
    <hyperlink ref="AO23" r:id="rId85" display="https://pbs.twimg.com/profile_banners/1511998627/1451780634"/>
    <hyperlink ref="AO24" r:id="rId86" display="https://pbs.twimg.com/profile_banners/811651927930867712/1483584534"/>
    <hyperlink ref="AO26" r:id="rId87" display="https://pbs.twimg.com/profile_banners/59553554/1541180404"/>
    <hyperlink ref="AO27" r:id="rId88" display="https://pbs.twimg.com/profile_banners/17770551/1527789640"/>
    <hyperlink ref="AO28" r:id="rId89" display="https://pbs.twimg.com/profile_banners/24051414/1497909733"/>
    <hyperlink ref="AO29" r:id="rId90" display="https://pbs.twimg.com/profile_banners/736164150/1545307379"/>
    <hyperlink ref="AO30" r:id="rId91" display="https://pbs.twimg.com/profile_banners/1171175335/1511816636"/>
    <hyperlink ref="AO31" r:id="rId92" display="https://pbs.twimg.com/profile_banners/3275312828/1442335001"/>
    <hyperlink ref="AO33" r:id="rId93" display="https://pbs.twimg.com/profile_banners/1031587511359819781/1534784811"/>
    <hyperlink ref="AO34" r:id="rId94" display="https://pbs.twimg.com/profile_banners/19940419/1439336853"/>
    <hyperlink ref="AO35" r:id="rId95" display="https://pbs.twimg.com/profile_banners/473067372/1539547306"/>
    <hyperlink ref="AO37" r:id="rId96" display="https://pbs.twimg.com/profile_banners/1076300511014342656/1547179633"/>
    <hyperlink ref="AO38" r:id="rId97" display="https://pbs.twimg.com/profile_banners/21736838/1483650153"/>
    <hyperlink ref="AO39" r:id="rId98" display="https://pbs.twimg.com/profile_banners/15837202/1545283462"/>
    <hyperlink ref="AO40" r:id="rId99" display="https://pbs.twimg.com/profile_banners/17655222/1529612010"/>
    <hyperlink ref="AO42" r:id="rId100" display="https://pbs.twimg.com/profile_banners/769363152928665600/1475553234"/>
    <hyperlink ref="AO43" r:id="rId101" display="https://pbs.twimg.com/profile_banners/20348384/1525968752"/>
    <hyperlink ref="AO45" r:id="rId102" display="https://pbs.twimg.com/profile_banners/1584837781/1544061898"/>
    <hyperlink ref="AO46" r:id="rId103" display="https://pbs.twimg.com/profile_banners/747247500159946752/1482853869"/>
    <hyperlink ref="AO47" r:id="rId104" display="https://pbs.twimg.com/profile_banners/357006948/1527321150"/>
    <hyperlink ref="AO48" r:id="rId105" display="https://pbs.twimg.com/profile_banners/909576260/1511905195"/>
    <hyperlink ref="AO49" r:id="rId106" display="https://pbs.twimg.com/profile_banners/220913174/1506409599"/>
    <hyperlink ref="AO50" r:id="rId107" display="https://pbs.twimg.com/profile_banners/96088898/1514052662"/>
    <hyperlink ref="AO51" r:id="rId108" display="https://pbs.twimg.com/profile_banners/3330916514/1476780968"/>
    <hyperlink ref="AO52" r:id="rId109" display="https://pbs.twimg.com/profile_banners/2865663048/1522874475"/>
    <hyperlink ref="AO54" r:id="rId110" display="https://pbs.twimg.com/profile_banners/2256664812/1546922991"/>
    <hyperlink ref="AO55" r:id="rId111" display="https://pbs.twimg.com/profile_banners/19912367/1469075858"/>
    <hyperlink ref="AO56" r:id="rId112" display="https://pbs.twimg.com/profile_banners/729221504030941184/1463692930"/>
    <hyperlink ref="AO57" r:id="rId113" display="https://pbs.twimg.com/profile_banners/2995121486/1423508402"/>
    <hyperlink ref="AO58" r:id="rId114" display="https://pbs.twimg.com/profile_banners/774808626/1507299163"/>
    <hyperlink ref="AO59" r:id="rId115" display="https://pbs.twimg.com/profile_banners/344218624/1452704065"/>
    <hyperlink ref="AO60" r:id="rId116" display="https://pbs.twimg.com/profile_banners/183002364/1492543023"/>
    <hyperlink ref="AO61" r:id="rId117" display="https://pbs.twimg.com/profile_banners/846788648490151937/1528481171"/>
    <hyperlink ref="AO62" r:id="rId118" display="https://pbs.twimg.com/profile_banners/28824120/1516392571"/>
    <hyperlink ref="AO63" r:id="rId119" display="https://pbs.twimg.com/profile_banners/1921085868/1488090783"/>
    <hyperlink ref="AO64" r:id="rId120" display="https://pbs.twimg.com/profile_banners/358813072/1377101250"/>
    <hyperlink ref="AO65" r:id="rId121" display="https://pbs.twimg.com/profile_banners/29646382/1415416243"/>
    <hyperlink ref="AO67" r:id="rId122" display="https://pbs.twimg.com/profile_banners/23259995/1539551310"/>
    <hyperlink ref="AO68" r:id="rId123" display="https://pbs.twimg.com/profile_banners/174532709/1523762193"/>
    <hyperlink ref="AO69" r:id="rId124" display="https://pbs.twimg.com/profile_banners/42101874/1481676134"/>
    <hyperlink ref="AO70" r:id="rId125" display="https://pbs.twimg.com/profile_banners/1123074794/1516045611"/>
    <hyperlink ref="AO71" r:id="rId126" display="https://pbs.twimg.com/profile_banners/21343403/1412287034"/>
    <hyperlink ref="AO72" r:id="rId127" display="https://pbs.twimg.com/profile_banners/1380184404/1501002092"/>
    <hyperlink ref="AO73" r:id="rId128" display="https://pbs.twimg.com/profile_banners/820087971835543552/1484362341"/>
    <hyperlink ref="AO75" r:id="rId129" display="https://pbs.twimg.com/profile_banners/93808891/1538077516"/>
    <hyperlink ref="AO76" r:id="rId130" display="https://pbs.twimg.com/profile_banners/48258261/1402723102"/>
    <hyperlink ref="AO77" r:id="rId131" display="https://pbs.twimg.com/profile_banners/98469378/1399743348"/>
    <hyperlink ref="AO78" r:id="rId132" display="https://pbs.twimg.com/profile_banners/74470348/1455250387"/>
    <hyperlink ref="AO80" r:id="rId133" display="https://pbs.twimg.com/profile_banners/40037534/1528408938"/>
    <hyperlink ref="AO82" r:id="rId134" display="https://pbs.twimg.com/profile_banners/569714177/1546463505"/>
    <hyperlink ref="AO83" r:id="rId135" display="https://pbs.twimg.com/profile_banners/183375788/1531500822"/>
    <hyperlink ref="AO84" r:id="rId136" display="https://pbs.twimg.com/profile_banners/1699677896/1469569348"/>
    <hyperlink ref="AO85" r:id="rId137" display="https://pbs.twimg.com/profile_banners/262525083/1489038990"/>
    <hyperlink ref="AO86" r:id="rId138" display="https://pbs.twimg.com/profile_banners/949239291284205569/1515153082"/>
    <hyperlink ref="AO88" r:id="rId139" display="https://pbs.twimg.com/profile_banners/34177553/1478661255"/>
    <hyperlink ref="AU3" r:id="rId140" display="http://abs.twimg.com/images/themes/theme1/bg.png"/>
    <hyperlink ref="AU4" r:id="rId141" display="http://abs.twimg.com/images/themes/theme1/bg.png"/>
    <hyperlink ref="AU5" r:id="rId142" display="http://pbs.twimg.com/profile_background_images/281237489/Twitter-Background2.jpg"/>
    <hyperlink ref="AU6" r:id="rId143" display="http://abs.twimg.com/images/themes/theme1/bg.png"/>
    <hyperlink ref="AU7" r:id="rId144" display="http://abs.twimg.com/images/themes/theme9/bg.gif"/>
    <hyperlink ref="AU8" r:id="rId145" display="http://abs.twimg.com/images/themes/theme3/bg.gif"/>
    <hyperlink ref="AU9" r:id="rId146" display="http://abs.twimg.com/images/themes/theme1/bg.png"/>
    <hyperlink ref="AU11" r:id="rId147" display="http://abs.twimg.com/images/themes/theme15/bg.png"/>
    <hyperlink ref="AU12" r:id="rId148" display="http://abs.twimg.com/images/themes/theme1/bg.png"/>
    <hyperlink ref="AU13" r:id="rId149" display="http://abs.twimg.com/images/themes/theme1/bg.png"/>
    <hyperlink ref="AU14" r:id="rId150" display="http://abs.twimg.com/images/themes/theme1/bg.png"/>
    <hyperlink ref="AU15" r:id="rId151" display="http://abs.twimg.com/images/themes/theme1/bg.png"/>
    <hyperlink ref="AU16" r:id="rId152" display="http://abs.twimg.com/images/themes/theme16/bg.gif"/>
    <hyperlink ref="AU17" r:id="rId153" display="http://abs.twimg.com/images/themes/theme7/bg.gif"/>
    <hyperlink ref="AU18" r:id="rId154" display="http://abs.twimg.com/images/themes/theme1/bg.png"/>
    <hyperlink ref="AU20" r:id="rId155" display="http://abs.twimg.com/images/themes/theme1/bg.png"/>
    <hyperlink ref="AU21" r:id="rId156" display="http://abs.twimg.com/images/themes/theme1/bg.png"/>
    <hyperlink ref="AU22" r:id="rId157" display="http://abs.twimg.com/images/themes/theme1/bg.png"/>
    <hyperlink ref="AU23" r:id="rId158" display="http://abs.twimg.com/images/themes/theme1/bg.png"/>
    <hyperlink ref="AU25" r:id="rId159" display="http://abs.twimg.com/images/themes/theme1/bg.png"/>
    <hyperlink ref="AU26" r:id="rId160" display="http://abs.twimg.com/images/themes/theme1/bg.png"/>
    <hyperlink ref="AU27" r:id="rId161" display="http://abs.twimg.com/images/themes/theme1/bg.png"/>
    <hyperlink ref="AU28" r:id="rId162" display="http://abs.twimg.com/images/themes/theme10/bg.gif"/>
    <hyperlink ref="AU29" r:id="rId163" display="http://abs.twimg.com/images/themes/theme1/bg.png"/>
    <hyperlink ref="AU30" r:id="rId164" display="http://abs.twimg.com/images/themes/theme1/bg.png"/>
    <hyperlink ref="AU31" r:id="rId165" display="http://abs.twimg.com/images/themes/theme1/bg.png"/>
    <hyperlink ref="AU32" r:id="rId166" display="http://abs.twimg.com/images/themes/theme1/bg.png"/>
    <hyperlink ref="AU34" r:id="rId167" display="http://abs.twimg.com/images/themes/theme11/bg.gif"/>
    <hyperlink ref="AU35" r:id="rId168" display="http://abs.twimg.com/images/themes/theme1/bg.png"/>
    <hyperlink ref="AU36" r:id="rId169" display="http://abs.twimg.com/images/themes/theme1/bg.png"/>
    <hyperlink ref="AU38" r:id="rId170" display="http://abs.twimg.com/images/themes/theme11/bg.gif"/>
    <hyperlink ref="AU39" r:id="rId171" display="http://abs.twimg.com/images/themes/theme1/bg.png"/>
    <hyperlink ref="AU40" r:id="rId172" display="http://abs.twimg.com/images/themes/theme6/bg.gif"/>
    <hyperlink ref="AU41" r:id="rId173" display="http://abs.twimg.com/images/themes/theme1/bg.png"/>
    <hyperlink ref="AU43" r:id="rId174" display="http://abs.twimg.com/images/themes/theme10/bg.gif"/>
    <hyperlink ref="AU45" r:id="rId175" display="http://abs.twimg.com/images/themes/theme1/bg.png"/>
    <hyperlink ref="AU47" r:id="rId176" display="http://abs.twimg.com/images/themes/theme7/bg.gif"/>
    <hyperlink ref="AU48" r:id="rId177" display="http://abs.twimg.com/images/themes/theme1/bg.png"/>
    <hyperlink ref="AU49" r:id="rId178" display="http://abs.twimg.com/images/themes/theme9/bg.gif"/>
    <hyperlink ref="AU50" r:id="rId179" display="http://abs.twimg.com/images/themes/theme17/bg.gif"/>
    <hyperlink ref="AU51" r:id="rId180" display="http://abs.twimg.com/images/themes/theme1/bg.png"/>
    <hyperlink ref="AU52" r:id="rId181" display="http://abs.twimg.com/images/themes/theme1/bg.png"/>
    <hyperlink ref="AU53" r:id="rId182" display="http://abs.twimg.com/images/themes/theme17/bg.gif"/>
    <hyperlink ref="AU54" r:id="rId183" display="http://abs.twimg.com/images/themes/theme1/bg.png"/>
    <hyperlink ref="AU55" r:id="rId184" display="http://abs.twimg.com/images/themes/theme10/bg.gif"/>
    <hyperlink ref="AU57" r:id="rId185" display="http://abs.twimg.com/images/themes/theme1/bg.png"/>
    <hyperlink ref="AU58" r:id="rId186" display="http://pbs.twimg.com/profile_background_images/467010023940300800/LWBJFwp1.jpeg"/>
    <hyperlink ref="AU59" r:id="rId187" display="http://abs.twimg.com/images/themes/theme14/bg.gif"/>
    <hyperlink ref="AU60" r:id="rId188" display="http://pbs.twimg.com/profile_background_images/378800000090776961/b41a3a2ba4b2036fe520ca5368f70b77.png"/>
    <hyperlink ref="AU62" r:id="rId189" display="http://pbs.twimg.com/profile_background_images/567035365286879232/rPjJlC0x.jpeg"/>
    <hyperlink ref="AU63" r:id="rId190" display="http://abs.twimg.com/images/themes/theme1/bg.png"/>
    <hyperlink ref="AU64" r:id="rId191" display="http://abs.twimg.com/images/themes/theme1/bg.png"/>
    <hyperlink ref="AU65" r:id="rId192" display="http://abs.twimg.com/images/themes/theme1/bg.png"/>
    <hyperlink ref="AU66" r:id="rId193" display="http://abs.twimg.com/images/themes/theme14/bg.gif"/>
    <hyperlink ref="AU67" r:id="rId194" display="http://abs.twimg.com/images/themes/theme7/bg.gif"/>
    <hyperlink ref="AU68" r:id="rId195" display="http://abs.twimg.com/images/themes/theme1/bg.png"/>
    <hyperlink ref="AU69" r:id="rId196" display="http://abs.twimg.com/images/themes/theme4/bg.gif"/>
    <hyperlink ref="AU70" r:id="rId197" display="http://abs.twimg.com/images/themes/theme1/bg.png"/>
    <hyperlink ref="AU71" r:id="rId198" display="http://abs.twimg.com/images/themes/theme7/bg.gif"/>
    <hyperlink ref="AU72" r:id="rId199" display="http://abs.twimg.com/images/themes/theme13/bg.gif"/>
    <hyperlink ref="AU74" r:id="rId200" display="http://abs.twimg.com/images/themes/theme1/bg.png"/>
    <hyperlink ref="AU75" r:id="rId201" display="http://abs.twimg.com/images/themes/theme1/bg.png"/>
    <hyperlink ref="AU76" r:id="rId202" display="http://abs.twimg.com/images/themes/theme1/bg.png"/>
    <hyperlink ref="AU77" r:id="rId203" display="http://abs.twimg.com/images/themes/theme1/bg.png"/>
    <hyperlink ref="AU78" r:id="rId204" display="http://pbs.twimg.com/profile_background_images/522032276935155712/hFDeawKn.jpeg"/>
    <hyperlink ref="AU79" r:id="rId205" display="http://abs.twimg.com/images/themes/theme1/bg.png"/>
    <hyperlink ref="AU80" r:id="rId206" display="http://abs.twimg.com/images/themes/theme1/bg.png"/>
    <hyperlink ref="AU81" r:id="rId207" display="http://abs.twimg.com/images/themes/theme9/bg.gif"/>
    <hyperlink ref="AU82" r:id="rId208" display="http://abs.twimg.com/images/themes/theme1/bg.png"/>
    <hyperlink ref="AU83" r:id="rId209" display="http://abs.twimg.com/images/themes/theme5/bg.gif"/>
    <hyperlink ref="AU84" r:id="rId210" display="http://abs.twimg.com/images/themes/theme1/bg.png"/>
    <hyperlink ref="AU85" r:id="rId211" display="http://abs.twimg.com/images/themes/theme1/bg.png"/>
    <hyperlink ref="AU87" r:id="rId212" display="http://abs.twimg.com/images/themes/theme1/bg.png"/>
    <hyperlink ref="AU88" r:id="rId213" display="http://abs.twimg.com/images/themes/theme1/bg.png"/>
    <hyperlink ref="AU89" r:id="rId214" display="http://abs.twimg.com/images/themes/theme1/bg.png"/>
    <hyperlink ref="F3" r:id="rId215" display="http://pbs.twimg.com/profile_images/971280882735689728/bA8pC2TP_normal.jpg"/>
    <hyperlink ref="F4" r:id="rId216" display="http://pbs.twimg.com/profile_images/553726169258790912/OmK_gHKo_normal.jpeg"/>
    <hyperlink ref="F5" r:id="rId217" display="http://pbs.twimg.com/profile_images/3536648216/a8e1919999474b965d64cc3349dd547b_normal.jpeg"/>
    <hyperlink ref="F6" r:id="rId218" display="http://abs.twimg.com/sticky/default_profile_images/default_profile_normal.png"/>
    <hyperlink ref="F7" r:id="rId219" display="http://pbs.twimg.com/profile_images/610886295624134656/ECzGHTbo_normal.jpg"/>
    <hyperlink ref="F8" r:id="rId220" display="http://pbs.twimg.com/profile_images/1065299497021071361/7xYEb_tK_normal.jpg"/>
    <hyperlink ref="F9" r:id="rId221" display="http://pbs.twimg.com/profile_images/487299188305043456/VrkHZZRt_normal.jpeg"/>
    <hyperlink ref="F10" r:id="rId222" display="http://pbs.twimg.com/profile_images/1080813683750518784/vFUFD-d6_normal.jpg"/>
    <hyperlink ref="F11" r:id="rId223" display="http://pbs.twimg.com/profile_images/925534097673293824/fbQmKe7o_normal.jpg"/>
    <hyperlink ref="F12" r:id="rId224" display="http://pbs.twimg.com/profile_images/915974973100929024/XqVLjZGd_normal.jpg"/>
    <hyperlink ref="F13" r:id="rId225" display="http://pbs.twimg.com/profile_images/644546861492146176/qwhl30AH_normal.jpg"/>
    <hyperlink ref="F14" r:id="rId226" display="http://pbs.twimg.com/profile_images/847425189247827968/IG829F3d_normal.jpg"/>
    <hyperlink ref="F15" r:id="rId227" display="http://pbs.twimg.com/profile_images/1029570039031242754/6UzpPc9T_normal.jpg"/>
    <hyperlink ref="F16" r:id="rId228" display="http://pbs.twimg.com/profile_images/1007378352821264385/pXF7AN5Z_normal.jpg"/>
    <hyperlink ref="F17" r:id="rId229" display="http://pbs.twimg.com/profile_images/378800000716546584/f1a10802a0f38929c2d3c763ef06d64a_normal.jpeg"/>
    <hyperlink ref="F18" r:id="rId230" display="http://pbs.twimg.com/profile_images/1021969269125513218/wnkpYdQi_normal.jpg"/>
    <hyperlink ref="F19" r:id="rId231" display="http://pbs.twimg.com/profile_images/1076015502621736960/_5OdBeUw_normal.jpg"/>
    <hyperlink ref="F20" r:id="rId232" display="http://pbs.twimg.com/profile_images/881301661712437248/89BacI0__normal.jpg"/>
    <hyperlink ref="F21" r:id="rId233" display="http://pbs.twimg.com/profile_images/1069753081150074880/eATv9xSB_normal.jpg"/>
    <hyperlink ref="F22" r:id="rId234" display="http://pbs.twimg.com/profile_images/733776132084879360/nO4g6Pc8_normal.jpg"/>
    <hyperlink ref="F23" r:id="rId235" display="http://pbs.twimg.com/profile_images/683443584457023489/8dLuCpXk_normal.jpg"/>
    <hyperlink ref="F24" r:id="rId236" display="http://pbs.twimg.com/profile_images/1047981023051440128/yy7cSz9K_normal.jpg"/>
    <hyperlink ref="F25" r:id="rId237" display="http://pbs.twimg.com/profile_images/1445352874/27032011_normal.jpg"/>
    <hyperlink ref="F26" r:id="rId238" display="http://pbs.twimg.com/profile_images/1019447050595897344/BJa8z7Sd_normal.jpg"/>
    <hyperlink ref="F27" r:id="rId239" display="http://pbs.twimg.com/profile_images/1056465297580806144/jKnlBPuK_normal.jpg"/>
    <hyperlink ref="F28" r:id="rId240" display="http://pbs.twimg.com/profile_images/1054865024018087937/1xscAd4H_normal.jpg"/>
    <hyperlink ref="F29" r:id="rId241" display="http://pbs.twimg.com/profile_images/895425095723823105/rn8Gs_7J_normal.jpg"/>
    <hyperlink ref="F30" r:id="rId242" display="http://pbs.twimg.com/profile_images/3542402281/1c8d04d3763a62561cdfb5872fa4624e_normal.jpeg"/>
    <hyperlink ref="F31" r:id="rId243" display="http://pbs.twimg.com/profile_images/836279594374213633/TYrZPXb-_normal.jpg"/>
    <hyperlink ref="F32" r:id="rId244" display="http://abs.twimg.com/sticky/default_profile_images/default_profile_normal.png"/>
    <hyperlink ref="F33" r:id="rId245" display="http://pbs.twimg.com/profile_images/1031588370135142400/LXQlBJuo_normal.jpg"/>
    <hyperlink ref="F34" r:id="rId246" display="http://pbs.twimg.com/profile_images/989957856601427968/-ahDwmLP_normal.jpg"/>
    <hyperlink ref="F35" r:id="rId247" display="http://pbs.twimg.com/profile_images/1053739328986324993/6XvbfPf__normal.jpg"/>
    <hyperlink ref="F36" r:id="rId248" display="http://pbs.twimg.com/profile_images/581666093313339392/nhnqiDUD_normal.jpg"/>
    <hyperlink ref="F37" r:id="rId249" display="http://pbs.twimg.com/profile_images/1083576027761106944/KLndJohc_normal.jpg"/>
    <hyperlink ref="F38" r:id="rId250" display="http://pbs.twimg.com/profile_images/847519886205100033/_3an46Op_normal.jpg"/>
    <hyperlink ref="F39" r:id="rId251" display="http://pbs.twimg.com/profile_images/589862073066205185/tsxhjNZD_normal.jpg"/>
    <hyperlink ref="F40" r:id="rId252" display="http://pbs.twimg.com/profile_images/1009879182871027713/1ZiGj1X2_normal.jpg"/>
    <hyperlink ref="F41" r:id="rId253" display="http://abs.twimg.com/sticky/default_profile_images/default_profile_normal.png"/>
    <hyperlink ref="F42" r:id="rId254" display="http://pbs.twimg.com/profile_images/869902246657613824/DUK1VHjy_normal.jpg"/>
    <hyperlink ref="F43" r:id="rId255" display="http://pbs.twimg.com/profile_images/994611302097084417/qqOj4ig-_normal.jpg"/>
    <hyperlink ref="F44" r:id="rId256" display="http://pbs.twimg.com/profile_images/1064503328585830400/w8-VOl0y_normal.jpg"/>
    <hyperlink ref="F45" r:id="rId257" display="http://pbs.twimg.com/profile_images/1043236281520541697/3iP-pYYd_normal.jpg"/>
    <hyperlink ref="F46" r:id="rId258" display="http://pbs.twimg.com/profile_images/747247804179877889/K58aBOQ4_normal.jpg"/>
    <hyperlink ref="F47" r:id="rId259" display="http://pbs.twimg.com/profile_images/1049334418102317057/D-FHjbd0_normal.jpg"/>
    <hyperlink ref="F48" r:id="rId260" display="http://pbs.twimg.com/profile_images/793223460189200384/sEIiqgre_normal.jpg"/>
    <hyperlink ref="F49" r:id="rId261" display="http://pbs.twimg.com/profile_images/623776052511244288/EyOSc4dB_normal.jpg"/>
    <hyperlink ref="F50" r:id="rId262" display="http://pbs.twimg.com/profile_images/576338217189785600/Bp1fXLZn_normal.jpeg"/>
    <hyperlink ref="F51" r:id="rId263" display="http://pbs.twimg.com/profile_images/811848188625719296/7gAJSgxe_normal.jpg"/>
    <hyperlink ref="F52" r:id="rId264" display="http://pbs.twimg.com/profile_images/901521471289176068/k7L_zN-H_normal.jpg"/>
    <hyperlink ref="F53" r:id="rId265" display="http://pbs.twimg.com/profile_images/227159912/AAA_Spring_Semi_047_normal.JPG"/>
    <hyperlink ref="F54" r:id="rId266" display="http://pbs.twimg.com/profile_images/1082501359629287424/wxvBLPtH_normal.jpg"/>
    <hyperlink ref="F55" r:id="rId267" display="http://pbs.twimg.com/profile_images/744943952818642944/1iCYDx3J_normal.jpg"/>
    <hyperlink ref="F56" r:id="rId268" display="http://pbs.twimg.com/profile_images/733407419657674752/dpAdWzag_normal.jpg"/>
    <hyperlink ref="F57" r:id="rId269" display="http://pbs.twimg.com/profile_images/576640972559253504/CvqBnuzI_normal.jpeg"/>
    <hyperlink ref="F58" r:id="rId270" display="http://pbs.twimg.com/profile_images/916305214096924672/XAWe-bDn_normal.jpg"/>
    <hyperlink ref="F59" r:id="rId271" display="http://pbs.twimg.com/profile_images/1804759853/oyama_graphics_normal.jpg"/>
    <hyperlink ref="F60" r:id="rId272" display="http://pbs.twimg.com/profile_images/563868106020245504/BqVzwJpo_normal.jpeg"/>
    <hyperlink ref="F61" r:id="rId273" display="http://pbs.twimg.com/profile_images/954379987095764992/G8NPxwSJ_normal.jpg"/>
    <hyperlink ref="F62" r:id="rId274" display="http://pbs.twimg.com/profile_images/918541985639628800/ZI7_FVqo_normal.jpg"/>
    <hyperlink ref="F63" r:id="rId275" display="http://pbs.twimg.com/profile_images/997344761647251456/ec9y8IjQ_normal.jpg"/>
    <hyperlink ref="F64" r:id="rId276" display="http://pbs.twimg.com/profile_images/2331547256/Chachi_BL_normal.JPG"/>
    <hyperlink ref="F65" r:id="rId277" display="http://pbs.twimg.com/profile_images/823775665367306240/oxNdTH4i_normal.jpg"/>
    <hyperlink ref="F66" r:id="rId278" display="http://pbs.twimg.com/profile_images/864234976816107521/walbcCFJ_normal.jpg"/>
    <hyperlink ref="F67" r:id="rId279" display="http://pbs.twimg.com/profile_images/1051546749762863104/ni3valhh_normal.jpg"/>
    <hyperlink ref="F68" r:id="rId280" display="http://pbs.twimg.com/profile_images/1032723792622014469/3tj2UT3n_normal.jpg"/>
    <hyperlink ref="F69" r:id="rId281" display="http://pbs.twimg.com/profile_images/808835508210012161/EPK08hO__normal.jpg"/>
    <hyperlink ref="F70" r:id="rId282" display="http://pbs.twimg.com/profile_images/952992300510208000/7jQg_C49_normal.jpg"/>
    <hyperlink ref="F71" r:id="rId283" display="http://pbs.twimg.com/profile_images/668651824111443968/XhX8naB9_normal.jpg"/>
    <hyperlink ref="F72" r:id="rId284" display="http://pbs.twimg.com/profile_images/889894152359432192/UYfSgS3j_normal.jpg"/>
    <hyperlink ref="F73" r:id="rId285" display="http://pbs.twimg.com/profile_images/959670631561232384/Fvtm4mCc_normal.jpg"/>
    <hyperlink ref="F74" r:id="rId286" display="http://pbs.twimg.com/profile_images/378800000659392094/e8a7d7f52dca8a4b821f0870fbfe1a9b_normal.jpeg"/>
    <hyperlink ref="F75" r:id="rId287" display="http://pbs.twimg.com/profile_images/887322740910428161/rUW9iMUg_normal.jpg"/>
    <hyperlink ref="F76" r:id="rId288" display="http://pbs.twimg.com/profile_images/561124687661375489/Lq8iClBa_normal.png"/>
    <hyperlink ref="F77" r:id="rId289" display="http://pbs.twimg.com/profile_images/1051840450070437889/W9dbtZKh_normal.jpg"/>
    <hyperlink ref="F78" r:id="rId290" display="http://pbs.twimg.com/profile_images/522033127170908161/su39KEKc_normal.png"/>
    <hyperlink ref="F79" r:id="rId291" display="http://pbs.twimg.com/profile_images/1349191374/jimmy_asics_normal.jpg"/>
    <hyperlink ref="F80" r:id="rId292" display="http://pbs.twimg.com/profile_images/1004845157714255873/Ct4GfN-2_normal.jpg"/>
    <hyperlink ref="F81" r:id="rId293" display="http://pbs.twimg.com/profile_images/871992024467087360/5qaFE8jn_normal.jpg"/>
    <hyperlink ref="F82" r:id="rId294" display="http://pbs.twimg.com/profile_images/734879173919969280/7IQUZSVF_normal.jpg"/>
    <hyperlink ref="F83" r:id="rId295" display="http://pbs.twimg.com/profile_images/1010325204529119233/1mfE4BKL_normal.jpg"/>
    <hyperlink ref="F84" r:id="rId296" display="http://pbs.twimg.com/profile_images/758907428301701121/Zb-znIHW_normal.jpg"/>
    <hyperlink ref="F85" r:id="rId297" display="http://pbs.twimg.com/profile_images/791712742163877889/MwO0akWe_normal.jpg"/>
    <hyperlink ref="F86" r:id="rId298" display="http://pbs.twimg.com/profile_images/949260765806067712/ySLPh3or_normal.jpg"/>
    <hyperlink ref="F87" r:id="rId299" display="http://pbs.twimg.com/profile_images/112457876/fishfoodlogo_normal.jpg"/>
    <hyperlink ref="F88" r:id="rId300" display="http://pbs.twimg.com/profile_images/971147183977189376/pS7JkUaw_normal.jpg"/>
    <hyperlink ref="F89" r:id="rId301" display="http://pbs.twimg.com/profile_images/1049831100/kix0a_normal.jpg"/>
    <hyperlink ref="AX3" r:id="rId302" display="https://twitter.com/mmataxman"/>
    <hyperlink ref="AX4" r:id="rId303" display="https://twitter.com/skvi_official"/>
    <hyperlink ref="AX5" r:id="rId304" display="https://twitter.com/virusintl"/>
    <hyperlink ref="AX6" r:id="rId305" display="https://twitter.com/defendhawaii"/>
    <hyperlink ref="AX7" r:id="rId306" display="https://twitter.com/defensesoap"/>
    <hyperlink ref="AX8" r:id="rId307" display="https://twitter.com/gfuelenergy"/>
    <hyperlink ref="AX9" r:id="rId308" display="https://twitter.com/lastsamuraiufc"/>
    <hyperlink ref="AX10" r:id="rId309" display="https://twitter.com/tracywh96168104"/>
    <hyperlink ref="AX11" r:id="rId310" display="https://twitter.com/mslynnchen"/>
    <hyperlink ref="AX12" r:id="rId311" display="https://twitter.com/milkandeggscom"/>
    <hyperlink ref="AX13" r:id="rId312" display="https://twitter.com/livingwithlyn"/>
    <hyperlink ref="AX14" r:id="rId313" display="https://twitter.com/tintinbeligan"/>
    <hyperlink ref="AX15" r:id="rId314" display="https://twitter.com/livefirerepublc"/>
    <hyperlink ref="AX16" r:id="rId315" display="https://twitter.com/soseductiff"/>
    <hyperlink ref="AX17" r:id="rId316" display="https://twitter.com/christinacucina"/>
    <hyperlink ref="AX18" r:id="rId317" display="https://twitter.com/miggylovesfood"/>
    <hyperlink ref="AX19" r:id="rId318" display="https://twitter.com/grimydiapers"/>
    <hyperlink ref="AX20" r:id="rId319" display="https://twitter.com/powerlevelpro"/>
    <hyperlink ref="AX21" r:id="rId320" display="https://twitter.com/geekyglamorous"/>
    <hyperlink ref="AX22" r:id="rId321" display="https://twitter.com/forkinaussiepie"/>
    <hyperlink ref="AX23" r:id="rId322" display="https://twitter.com/naturalysweetrd"/>
    <hyperlink ref="AX24" r:id="rId323" display="https://twitter.com/ketofyme"/>
    <hyperlink ref="AX25" r:id="rId324" display="https://twitter.com/matchalove"/>
    <hyperlink ref="AX26" r:id="rId325" display="https://twitter.com/wendys"/>
    <hyperlink ref="AX27" r:id="rId326" display="https://twitter.com/curiousjoi"/>
    <hyperlink ref="AX28" r:id="rId327" display="https://twitter.com/yumewarlock"/>
    <hyperlink ref="AX29" r:id="rId328" display="https://twitter.com/thomasgouard"/>
    <hyperlink ref="AX30" r:id="rId329" display="https://twitter.com/irongirlnadia"/>
    <hyperlink ref="AX31" r:id="rId330" display="https://twitter.com/la_foodiegirl"/>
    <hyperlink ref="AX32" r:id="rId331" display="https://twitter.com/hsuerica"/>
    <hyperlink ref="AX33" r:id="rId332" display="https://twitter.com/basiqqbaguette"/>
    <hyperlink ref="AX34" r:id="rId333" display="https://twitter.com/carlasnuggs"/>
    <hyperlink ref="AX35" r:id="rId334" display="https://twitter.com/hdaabsh"/>
    <hyperlink ref="AX36" r:id="rId335" display="https://twitter.com/occomestibles"/>
    <hyperlink ref="AX37" r:id="rId336" display="https://twitter.com/717njvkwuy0pbu3"/>
    <hyperlink ref="AX38" r:id="rId337" display="https://twitter.com/amandalauren"/>
    <hyperlink ref="AX39" r:id="rId338" display="https://twitter.com/thequestforit"/>
    <hyperlink ref="AX40" r:id="rId339" display="https://twitter.com/magees"/>
    <hyperlink ref="AX41" r:id="rId340" display="https://twitter.com/drchibilee"/>
    <hyperlink ref="AX42" r:id="rId341" display="https://twitter.com/karen4the19"/>
    <hyperlink ref="AX43" r:id="rId342" display="https://twitter.com/danmagro"/>
    <hyperlink ref="AX44" r:id="rId343" display="https://twitter.com/hermanbecker7"/>
    <hyperlink ref="AX45" r:id="rId344" display="https://twitter.com/ogroshybaby"/>
    <hyperlink ref="AX46" r:id="rId345" display="https://twitter.com/vegoutla"/>
    <hyperlink ref="AX47" r:id="rId346" display="https://twitter.com/sjmx_"/>
    <hyperlink ref="AX48" r:id="rId347" display="https://twitter.com/honey"/>
    <hyperlink ref="AX49" r:id="rId348" display="https://twitter.com/bubbajenkinsmma"/>
    <hyperlink ref="AX50" r:id="rId349" display="https://twitter.com/styleandsociety"/>
    <hyperlink ref="AX51" r:id="rId350" display="https://twitter.com/missmisschelle"/>
    <hyperlink ref="AX52" r:id="rId351" display="https://twitter.com/thackernyc"/>
    <hyperlink ref="AX53" r:id="rId352" display="https://twitter.com/adineaway"/>
    <hyperlink ref="AX54" r:id="rId353" display="https://twitter.com/researchmrx"/>
    <hyperlink ref="AX55" r:id="rId354" display="https://twitter.com/kristincruz"/>
    <hyperlink ref="AX56" r:id="rId355" display="https://twitter.com/mishinvalya"/>
    <hyperlink ref="AX57" r:id="rId356" display="https://twitter.com/alexperezmma"/>
    <hyperlink ref="AX58" r:id="rId357" display="https://twitter.com/fcconditioning"/>
    <hyperlink ref="AX59" r:id="rId358" display="https://twitter.com/teamoyama"/>
    <hyperlink ref="AX60" r:id="rId359" display="https://twitter.com/drinkdripdrop"/>
    <hyperlink ref="AX61" r:id="rId360" display="https://twitter.com/stryvebiltong"/>
    <hyperlink ref="AX62" r:id="rId361" display="https://twitter.com/vital4u"/>
    <hyperlink ref="AX63" r:id="rId362" display="https://twitter.com/hinsonsaburo"/>
    <hyperlink ref="AX64" r:id="rId363" display="https://twitter.com/breadlounge"/>
    <hyperlink ref="AX65" r:id="rId364" display="https://twitter.com/letmeeatcake"/>
    <hyperlink ref="AX66" r:id="rId365" display="https://twitter.com/zandrya01"/>
    <hyperlink ref="AX67" r:id="rId366" display="https://twitter.com/kimlaiyingling"/>
    <hyperlink ref="AX68" r:id="rId367" display="https://twitter.com/chitoveraufc"/>
    <hyperlink ref="AX69" r:id="rId368" display="https://twitter.com/food_for_life"/>
    <hyperlink ref="AX70" r:id="rId369" display="https://twitter.com/francisazul90"/>
    <hyperlink ref="AX71" r:id="rId370" display="https://twitter.com/tanayastable"/>
    <hyperlink ref="AX72" r:id="rId371" display="https://twitter.com/duvergermacaron"/>
    <hyperlink ref="AX73" r:id="rId372" display="https://twitter.com/theterphouse"/>
    <hyperlink ref="AX74" r:id="rId373" display="https://twitter.com/teamratpack"/>
    <hyperlink ref="AX75" r:id="rId374" display="https://twitter.com/sal_triolo"/>
    <hyperlink ref="AX76" r:id="rId375" display="https://twitter.com/ocfightdocs"/>
    <hyperlink ref="AX77" r:id="rId376" display="https://twitter.com/iridiumsports"/>
    <hyperlink ref="AX78" r:id="rId377" display="https://twitter.com/venumfight"/>
    <hyperlink ref="AX79" r:id="rId378" display="https://twitter.com/asics"/>
    <hyperlink ref="AX80" r:id="rId379" display="https://twitter.com/breadbar_la"/>
    <hyperlink ref="AX81" r:id="rId380" display="https://twitter.com/andrewchg"/>
    <hyperlink ref="AX82" r:id="rId381" display="https://twitter.com/beyondmeat"/>
    <hyperlink ref="AX83" r:id="rId382" display="https://twitter.com/harmlessharvest"/>
    <hyperlink ref="AX84" r:id="rId383" display="https://twitter.com/drinksolti"/>
    <hyperlink ref="AX85" r:id="rId384" display="https://twitter.com/hannahcormier_"/>
    <hyperlink ref="AX86" r:id="rId385" display="https://twitter.com/farm_machinery_"/>
    <hyperlink ref="AX87" r:id="rId386" display="https://twitter.com/lilfishfoodie"/>
    <hyperlink ref="AX88" r:id="rId387" display="https://twitter.com/wanderabode"/>
    <hyperlink ref="AX89" r:id="rId388" display="https://twitter.com/asicsa"/>
  </hyperlinks>
  <printOptions/>
  <pageMargins left="0.7" right="0.7" top="0.75" bottom="0.75" header="0.3" footer="0.3"/>
  <pageSetup horizontalDpi="600" verticalDpi="600" orientation="portrait" r:id="rId392"/>
  <legacyDrawing r:id="rId390"/>
  <tableParts>
    <tablePart r:id="rId39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1482</v>
      </c>
      <c r="Z2" s="13" t="s">
        <v>1499</v>
      </c>
      <c r="AA2" s="13" t="s">
        <v>1527</v>
      </c>
      <c r="AB2" s="13" t="s">
        <v>1598</v>
      </c>
      <c r="AC2" s="13" t="s">
        <v>1689</v>
      </c>
      <c r="AD2" s="13" t="s">
        <v>1722</v>
      </c>
      <c r="AE2" s="13" t="s">
        <v>1724</v>
      </c>
      <c r="AF2" s="13" t="s">
        <v>1747</v>
      </c>
      <c r="AG2" s="117" t="s">
        <v>2052</v>
      </c>
      <c r="AH2" s="117" t="s">
        <v>2053</v>
      </c>
      <c r="AI2" s="117" t="s">
        <v>2054</v>
      </c>
      <c r="AJ2" s="117" t="s">
        <v>2055</v>
      </c>
      <c r="AK2" s="117" t="s">
        <v>2056</v>
      </c>
      <c r="AL2" s="117" t="s">
        <v>2057</v>
      </c>
      <c r="AM2" s="117" t="s">
        <v>2058</v>
      </c>
      <c r="AN2" s="117" t="s">
        <v>2059</v>
      </c>
      <c r="AO2" s="117" t="s">
        <v>2062</v>
      </c>
    </row>
    <row r="3" spans="1:41" ht="15">
      <c r="A3" s="87" t="s">
        <v>1418</v>
      </c>
      <c r="B3" s="65" t="s">
        <v>1433</v>
      </c>
      <c r="C3" s="65" t="s">
        <v>56</v>
      </c>
      <c r="D3" s="103"/>
      <c r="E3" s="102"/>
      <c r="F3" s="104" t="s">
        <v>2111</v>
      </c>
      <c r="G3" s="105"/>
      <c r="H3" s="105"/>
      <c r="I3" s="106">
        <v>3</v>
      </c>
      <c r="J3" s="107"/>
      <c r="K3" s="48">
        <v>35</v>
      </c>
      <c r="L3" s="48">
        <v>40</v>
      </c>
      <c r="M3" s="48">
        <v>25</v>
      </c>
      <c r="N3" s="48">
        <v>65</v>
      </c>
      <c r="O3" s="48">
        <v>14</v>
      </c>
      <c r="P3" s="49">
        <v>0.07317073170731707</v>
      </c>
      <c r="Q3" s="49">
        <v>0.13636363636363635</v>
      </c>
      <c r="R3" s="48">
        <v>1</v>
      </c>
      <c r="S3" s="48">
        <v>0</v>
      </c>
      <c r="T3" s="48">
        <v>35</v>
      </c>
      <c r="U3" s="48">
        <v>65</v>
      </c>
      <c r="V3" s="48">
        <v>2</v>
      </c>
      <c r="W3" s="49">
        <v>1.875918</v>
      </c>
      <c r="X3" s="49">
        <v>0.03697478991596639</v>
      </c>
      <c r="Y3" s="78" t="s">
        <v>1483</v>
      </c>
      <c r="Z3" s="78" t="s">
        <v>1500</v>
      </c>
      <c r="AA3" s="78" t="s">
        <v>1528</v>
      </c>
      <c r="AB3" s="84" t="s">
        <v>1599</v>
      </c>
      <c r="AC3" s="84" t="s">
        <v>1690</v>
      </c>
      <c r="AD3" s="84" t="s">
        <v>1723</v>
      </c>
      <c r="AE3" s="84" t="s">
        <v>1725</v>
      </c>
      <c r="AF3" s="84" t="s">
        <v>1748</v>
      </c>
      <c r="AG3" s="120">
        <v>77</v>
      </c>
      <c r="AH3" s="123">
        <v>5.877862595419847</v>
      </c>
      <c r="AI3" s="120">
        <v>11</v>
      </c>
      <c r="AJ3" s="123">
        <v>0.8396946564885496</v>
      </c>
      <c r="AK3" s="120">
        <v>0</v>
      </c>
      <c r="AL3" s="123">
        <v>0</v>
      </c>
      <c r="AM3" s="120">
        <v>1222</v>
      </c>
      <c r="AN3" s="123">
        <v>93.2824427480916</v>
      </c>
      <c r="AO3" s="120">
        <v>1310</v>
      </c>
    </row>
    <row r="4" spans="1:41" ht="15">
      <c r="A4" s="87" t="s">
        <v>1419</v>
      </c>
      <c r="B4" s="65" t="s">
        <v>1434</v>
      </c>
      <c r="C4" s="65" t="s">
        <v>56</v>
      </c>
      <c r="D4" s="109"/>
      <c r="E4" s="108"/>
      <c r="F4" s="110" t="s">
        <v>2112</v>
      </c>
      <c r="G4" s="111"/>
      <c r="H4" s="111"/>
      <c r="I4" s="112">
        <v>4</v>
      </c>
      <c r="J4" s="113"/>
      <c r="K4" s="48">
        <v>17</v>
      </c>
      <c r="L4" s="48">
        <v>21</v>
      </c>
      <c r="M4" s="48">
        <v>4</v>
      </c>
      <c r="N4" s="48">
        <v>25</v>
      </c>
      <c r="O4" s="48">
        <v>1</v>
      </c>
      <c r="P4" s="49">
        <v>0</v>
      </c>
      <c r="Q4" s="49">
        <v>0</v>
      </c>
      <c r="R4" s="48">
        <v>1</v>
      </c>
      <c r="S4" s="48">
        <v>0</v>
      </c>
      <c r="T4" s="48">
        <v>17</v>
      </c>
      <c r="U4" s="48">
        <v>25</v>
      </c>
      <c r="V4" s="48">
        <v>4</v>
      </c>
      <c r="W4" s="49">
        <v>1.972318</v>
      </c>
      <c r="X4" s="49">
        <v>0.08088235294117647</v>
      </c>
      <c r="Y4" s="78" t="s">
        <v>1484</v>
      </c>
      <c r="Z4" s="78" t="s">
        <v>1501</v>
      </c>
      <c r="AA4" s="78"/>
      <c r="AB4" s="84" t="s">
        <v>1600</v>
      </c>
      <c r="AC4" s="84" t="s">
        <v>1691</v>
      </c>
      <c r="AD4" s="84"/>
      <c r="AE4" s="84" t="s">
        <v>1726</v>
      </c>
      <c r="AF4" s="84" t="s">
        <v>1749</v>
      </c>
      <c r="AG4" s="120">
        <v>3</v>
      </c>
      <c r="AH4" s="123">
        <v>3.0303030303030303</v>
      </c>
      <c r="AI4" s="120">
        <v>4</v>
      </c>
      <c r="AJ4" s="123">
        <v>4.040404040404041</v>
      </c>
      <c r="AK4" s="120">
        <v>0</v>
      </c>
      <c r="AL4" s="123">
        <v>0</v>
      </c>
      <c r="AM4" s="120">
        <v>92</v>
      </c>
      <c r="AN4" s="123">
        <v>92.92929292929293</v>
      </c>
      <c r="AO4" s="120">
        <v>99</v>
      </c>
    </row>
    <row r="5" spans="1:41" ht="15">
      <c r="A5" s="87" t="s">
        <v>1420</v>
      </c>
      <c r="B5" s="65" t="s">
        <v>1435</v>
      </c>
      <c r="C5" s="65" t="s">
        <v>56</v>
      </c>
      <c r="D5" s="109"/>
      <c r="E5" s="108"/>
      <c r="F5" s="110" t="s">
        <v>2113</v>
      </c>
      <c r="G5" s="111"/>
      <c r="H5" s="111"/>
      <c r="I5" s="112">
        <v>5</v>
      </c>
      <c r="J5" s="113"/>
      <c r="K5" s="48">
        <v>5</v>
      </c>
      <c r="L5" s="48">
        <v>5</v>
      </c>
      <c r="M5" s="48">
        <v>0</v>
      </c>
      <c r="N5" s="48">
        <v>5</v>
      </c>
      <c r="O5" s="48">
        <v>1</v>
      </c>
      <c r="P5" s="49">
        <v>0</v>
      </c>
      <c r="Q5" s="49">
        <v>0</v>
      </c>
      <c r="R5" s="48">
        <v>1</v>
      </c>
      <c r="S5" s="48">
        <v>0</v>
      </c>
      <c r="T5" s="48">
        <v>5</v>
      </c>
      <c r="U5" s="48">
        <v>5</v>
      </c>
      <c r="V5" s="48">
        <v>2</v>
      </c>
      <c r="W5" s="49">
        <v>1.28</v>
      </c>
      <c r="X5" s="49">
        <v>0.2</v>
      </c>
      <c r="Y5" s="78" t="s">
        <v>408</v>
      </c>
      <c r="Z5" s="78" t="s">
        <v>433</v>
      </c>
      <c r="AA5" s="78" t="s">
        <v>1529</v>
      </c>
      <c r="AB5" s="84" t="s">
        <v>1601</v>
      </c>
      <c r="AC5" s="84" t="s">
        <v>1692</v>
      </c>
      <c r="AD5" s="84"/>
      <c r="AE5" s="84" t="s">
        <v>1727</v>
      </c>
      <c r="AF5" s="84" t="s">
        <v>1750</v>
      </c>
      <c r="AG5" s="120">
        <v>12</v>
      </c>
      <c r="AH5" s="123">
        <v>8.51063829787234</v>
      </c>
      <c r="AI5" s="120">
        <v>0</v>
      </c>
      <c r="AJ5" s="123">
        <v>0</v>
      </c>
      <c r="AK5" s="120">
        <v>0</v>
      </c>
      <c r="AL5" s="123">
        <v>0</v>
      </c>
      <c r="AM5" s="120">
        <v>129</v>
      </c>
      <c r="AN5" s="123">
        <v>91.48936170212765</v>
      </c>
      <c r="AO5" s="120">
        <v>141</v>
      </c>
    </row>
    <row r="6" spans="1:41" ht="15">
      <c r="A6" s="87" t="s">
        <v>1421</v>
      </c>
      <c r="B6" s="65" t="s">
        <v>1436</v>
      </c>
      <c r="C6" s="65" t="s">
        <v>56</v>
      </c>
      <c r="D6" s="109"/>
      <c r="E6" s="108"/>
      <c r="F6" s="110" t="s">
        <v>2114</v>
      </c>
      <c r="G6" s="111"/>
      <c r="H6" s="111"/>
      <c r="I6" s="112">
        <v>6</v>
      </c>
      <c r="J6" s="113"/>
      <c r="K6" s="48">
        <v>4</v>
      </c>
      <c r="L6" s="48">
        <v>5</v>
      </c>
      <c r="M6" s="48">
        <v>0</v>
      </c>
      <c r="N6" s="48">
        <v>5</v>
      </c>
      <c r="O6" s="48">
        <v>0</v>
      </c>
      <c r="P6" s="49">
        <v>0</v>
      </c>
      <c r="Q6" s="49">
        <v>0</v>
      </c>
      <c r="R6" s="48">
        <v>1</v>
      </c>
      <c r="S6" s="48">
        <v>0</v>
      </c>
      <c r="T6" s="48">
        <v>4</v>
      </c>
      <c r="U6" s="48">
        <v>5</v>
      </c>
      <c r="V6" s="48">
        <v>2</v>
      </c>
      <c r="W6" s="49">
        <v>0.875</v>
      </c>
      <c r="X6" s="49">
        <v>0.4166666666666667</v>
      </c>
      <c r="Y6" s="78"/>
      <c r="Z6" s="78"/>
      <c r="AA6" s="78"/>
      <c r="AB6" s="84" t="s">
        <v>1602</v>
      </c>
      <c r="AC6" s="84" t="s">
        <v>1693</v>
      </c>
      <c r="AD6" s="84"/>
      <c r="AE6" s="84" t="s">
        <v>1728</v>
      </c>
      <c r="AF6" s="84" t="s">
        <v>1751</v>
      </c>
      <c r="AG6" s="120">
        <v>4</v>
      </c>
      <c r="AH6" s="123">
        <v>12.5</v>
      </c>
      <c r="AI6" s="120">
        <v>0</v>
      </c>
      <c r="AJ6" s="123">
        <v>0</v>
      </c>
      <c r="AK6" s="120">
        <v>0</v>
      </c>
      <c r="AL6" s="123">
        <v>0</v>
      </c>
      <c r="AM6" s="120">
        <v>28</v>
      </c>
      <c r="AN6" s="123">
        <v>87.5</v>
      </c>
      <c r="AO6" s="120">
        <v>32</v>
      </c>
    </row>
    <row r="7" spans="1:41" ht="15">
      <c r="A7" s="87" t="s">
        <v>1422</v>
      </c>
      <c r="B7" s="65" t="s">
        <v>1437</v>
      </c>
      <c r="C7" s="65" t="s">
        <v>56</v>
      </c>
      <c r="D7" s="109"/>
      <c r="E7" s="108"/>
      <c r="F7" s="110" t="s">
        <v>2115</v>
      </c>
      <c r="G7" s="111"/>
      <c r="H7" s="111"/>
      <c r="I7" s="112">
        <v>7</v>
      </c>
      <c r="J7" s="113"/>
      <c r="K7" s="48">
        <v>3</v>
      </c>
      <c r="L7" s="48">
        <v>3</v>
      </c>
      <c r="M7" s="48">
        <v>0</v>
      </c>
      <c r="N7" s="48">
        <v>3</v>
      </c>
      <c r="O7" s="48">
        <v>0</v>
      </c>
      <c r="P7" s="49">
        <v>0</v>
      </c>
      <c r="Q7" s="49">
        <v>0</v>
      </c>
      <c r="R7" s="48">
        <v>1</v>
      </c>
      <c r="S7" s="48">
        <v>0</v>
      </c>
      <c r="T7" s="48">
        <v>3</v>
      </c>
      <c r="U7" s="48">
        <v>3</v>
      </c>
      <c r="V7" s="48">
        <v>1</v>
      </c>
      <c r="W7" s="49">
        <v>0.666667</v>
      </c>
      <c r="X7" s="49">
        <v>0.5</v>
      </c>
      <c r="Y7" s="78" t="s">
        <v>412</v>
      </c>
      <c r="Z7" s="78" t="s">
        <v>431</v>
      </c>
      <c r="AA7" s="78" t="s">
        <v>451</v>
      </c>
      <c r="AB7" s="84" t="s">
        <v>1603</v>
      </c>
      <c r="AC7" s="84" t="s">
        <v>1694</v>
      </c>
      <c r="AD7" s="84"/>
      <c r="AE7" s="84" t="s">
        <v>1729</v>
      </c>
      <c r="AF7" s="84" t="s">
        <v>1752</v>
      </c>
      <c r="AG7" s="120">
        <v>5</v>
      </c>
      <c r="AH7" s="123">
        <v>10.869565217391305</v>
      </c>
      <c r="AI7" s="120">
        <v>0</v>
      </c>
      <c r="AJ7" s="123">
        <v>0</v>
      </c>
      <c r="AK7" s="120">
        <v>0</v>
      </c>
      <c r="AL7" s="123">
        <v>0</v>
      </c>
      <c r="AM7" s="120">
        <v>41</v>
      </c>
      <c r="AN7" s="123">
        <v>89.1304347826087</v>
      </c>
      <c r="AO7" s="120">
        <v>46</v>
      </c>
    </row>
    <row r="8" spans="1:41" ht="15">
      <c r="A8" s="87" t="s">
        <v>1423</v>
      </c>
      <c r="B8" s="65" t="s">
        <v>1438</v>
      </c>
      <c r="C8" s="65" t="s">
        <v>56</v>
      </c>
      <c r="D8" s="109"/>
      <c r="E8" s="108"/>
      <c r="F8" s="110" t="s">
        <v>2116</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t="s">
        <v>409</v>
      </c>
      <c r="Z8" s="78" t="s">
        <v>433</v>
      </c>
      <c r="AA8" s="78"/>
      <c r="AB8" s="84" t="s">
        <v>259</v>
      </c>
      <c r="AC8" s="84" t="s">
        <v>713</v>
      </c>
      <c r="AD8" s="84" t="s">
        <v>253</v>
      </c>
      <c r="AE8" s="84" t="s">
        <v>1730</v>
      </c>
      <c r="AF8" s="84" t="s">
        <v>1753</v>
      </c>
      <c r="AG8" s="120">
        <v>2</v>
      </c>
      <c r="AH8" s="123">
        <v>8</v>
      </c>
      <c r="AI8" s="120">
        <v>0</v>
      </c>
      <c r="AJ8" s="123">
        <v>0</v>
      </c>
      <c r="AK8" s="120">
        <v>0</v>
      </c>
      <c r="AL8" s="123">
        <v>0</v>
      </c>
      <c r="AM8" s="120">
        <v>23</v>
      </c>
      <c r="AN8" s="123">
        <v>92</v>
      </c>
      <c r="AO8" s="120">
        <v>25</v>
      </c>
    </row>
    <row r="9" spans="1:41" ht="15">
      <c r="A9" s="87" t="s">
        <v>1424</v>
      </c>
      <c r="B9" s="65" t="s">
        <v>1439</v>
      </c>
      <c r="C9" s="65" t="s">
        <v>56</v>
      </c>
      <c r="D9" s="109"/>
      <c r="E9" s="108"/>
      <c r="F9" s="110" t="s">
        <v>2117</v>
      </c>
      <c r="G9" s="111"/>
      <c r="H9" s="111"/>
      <c r="I9" s="112">
        <v>9</v>
      </c>
      <c r="J9" s="113"/>
      <c r="K9" s="48">
        <v>3</v>
      </c>
      <c r="L9" s="48">
        <v>3</v>
      </c>
      <c r="M9" s="48">
        <v>0</v>
      </c>
      <c r="N9" s="48">
        <v>3</v>
      </c>
      <c r="O9" s="48">
        <v>1</v>
      </c>
      <c r="P9" s="49">
        <v>0</v>
      </c>
      <c r="Q9" s="49">
        <v>0</v>
      </c>
      <c r="R9" s="48">
        <v>1</v>
      </c>
      <c r="S9" s="48">
        <v>0</v>
      </c>
      <c r="T9" s="48">
        <v>3</v>
      </c>
      <c r="U9" s="48">
        <v>3</v>
      </c>
      <c r="V9" s="48">
        <v>2</v>
      </c>
      <c r="W9" s="49">
        <v>0.888889</v>
      </c>
      <c r="X9" s="49">
        <v>0.3333333333333333</v>
      </c>
      <c r="Y9" s="78" t="s">
        <v>404</v>
      </c>
      <c r="Z9" s="78" t="s">
        <v>433</v>
      </c>
      <c r="AA9" s="78" t="s">
        <v>446</v>
      </c>
      <c r="AB9" s="84" t="s">
        <v>1604</v>
      </c>
      <c r="AC9" s="84" t="s">
        <v>1695</v>
      </c>
      <c r="AD9" s="84"/>
      <c r="AE9" s="84" t="s">
        <v>248</v>
      </c>
      <c r="AF9" s="84" t="s">
        <v>1754</v>
      </c>
      <c r="AG9" s="120">
        <v>0</v>
      </c>
      <c r="AH9" s="123">
        <v>0</v>
      </c>
      <c r="AI9" s="120">
        <v>0</v>
      </c>
      <c r="AJ9" s="123">
        <v>0</v>
      </c>
      <c r="AK9" s="120">
        <v>0</v>
      </c>
      <c r="AL9" s="123">
        <v>0</v>
      </c>
      <c r="AM9" s="120">
        <v>80</v>
      </c>
      <c r="AN9" s="123">
        <v>100</v>
      </c>
      <c r="AO9" s="120">
        <v>80</v>
      </c>
    </row>
    <row r="10" spans="1:41" ht="14.25" customHeight="1">
      <c r="A10" s="87" t="s">
        <v>1425</v>
      </c>
      <c r="B10" s="65" t="s">
        <v>1440</v>
      </c>
      <c r="C10" s="65" t="s">
        <v>56</v>
      </c>
      <c r="D10" s="109"/>
      <c r="E10" s="108"/>
      <c r="F10" s="110" t="s">
        <v>2118</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t="s">
        <v>444</v>
      </c>
      <c r="AB10" s="84" t="s">
        <v>1605</v>
      </c>
      <c r="AC10" s="84" t="s">
        <v>1696</v>
      </c>
      <c r="AD10" s="84" t="s">
        <v>239</v>
      </c>
      <c r="AE10" s="84" t="s">
        <v>1731</v>
      </c>
      <c r="AF10" s="84" t="s">
        <v>1755</v>
      </c>
      <c r="AG10" s="120">
        <v>0</v>
      </c>
      <c r="AH10" s="123">
        <v>0</v>
      </c>
      <c r="AI10" s="120">
        <v>0</v>
      </c>
      <c r="AJ10" s="123">
        <v>0</v>
      </c>
      <c r="AK10" s="120">
        <v>0</v>
      </c>
      <c r="AL10" s="123">
        <v>0</v>
      </c>
      <c r="AM10" s="120">
        <v>42</v>
      </c>
      <c r="AN10" s="123">
        <v>100</v>
      </c>
      <c r="AO10" s="120">
        <v>42</v>
      </c>
    </row>
    <row r="11" spans="1:41" ht="15">
      <c r="A11" s="87" t="s">
        <v>1426</v>
      </c>
      <c r="B11" s="65" t="s">
        <v>1441</v>
      </c>
      <c r="C11" s="65" t="s">
        <v>56</v>
      </c>
      <c r="D11" s="109"/>
      <c r="E11" s="108"/>
      <c r="F11" s="110" t="s">
        <v>2119</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t="s">
        <v>1485</v>
      </c>
      <c r="Z11" s="78" t="s">
        <v>431</v>
      </c>
      <c r="AA11" s="78" t="s">
        <v>440</v>
      </c>
      <c r="AB11" s="84" t="s">
        <v>1606</v>
      </c>
      <c r="AC11" s="84" t="s">
        <v>1697</v>
      </c>
      <c r="AD11" s="84"/>
      <c r="AE11" s="84" t="s">
        <v>1732</v>
      </c>
      <c r="AF11" s="84" t="s">
        <v>1756</v>
      </c>
      <c r="AG11" s="120">
        <v>2</v>
      </c>
      <c r="AH11" s="123">
        <v>2.898550724637681</v>
      </c>
      <c r="AI11" s="120">
        <v>1</v>
      </c>
      <c r="AJ11" s="123">
        <v>1.4492753623188406</v>
      </c>
      <c r="AK11" s="120">
        <v>0</v>
      </c>
      <c r="AL11" s="123">
        <v>0</v>
      </c>
      <c r="AM11" s="120">
        <v>66</v>
      </c>
      <c r="AN11" s="123">
        <v>95.65217391304348</v>
      </c>
      <c r="AO11" s="120">
        <v>69</v>
      </c>
    </row>
    <row r="12" spans="1:41" ht="15">
      <c r="A12" s="87" t="s">
        <v>1427</v>
      </c>
      <c r="B12" s="65" t="s">
        <v>1442</v>
      </c>
      <c r="C12" s="65" t="s">
        <v>56</v>
      </c>
      <c r="D12" s="109"/>
      <c r="E12" s="108"/>
      <c r="F12" s="110" t="s">
        <v>2120</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t="s">
        <v>402</v>
      </c>
      <c r="Z12" s="78" t="s">
        <v>434</v>
      </c>
      <c r="AA12" s="78"/>
      <c r="AB12" s="84" t="s">
        <v>1597</v>
      </c>
      <c r="AC12" s="84" t="s">
        <v>713</v>
      </c>
      <c r="AD12" s="84"/>
      <c r="AE12" s="84" t="s">
        <v>1733</v>
      </c>
      <c r="AF12" s="84" t="s">
        <v>1757</v>
      </c>
      <c r="AG12" s="120">
        <v>2</v>
      </c>
      <c r="AH12" s="123">
        <v>20</v>
      </c>
      <c r="AI12" s="120">
        <v>0</v>
      </c>
      <c r="AJ12" s="123">
        <v>0</v>
      </c>
      <c r="AK12" s="120">
        <v>0</v>
      </c>
      <c r="AL12" s="123">
        <v>0</v>
      </c>
      <c r="AM12" s="120">
        <v>8</v>
      </c>
      <c r="AN12" s="123">
        <v>80</v>
      </c>
      <c r="AO12" s="120">
        <v>10</v>
      </c>
    </row>
    <row r="13" spans="1:41" ht="15">
      <c r="A13" s="87" t="s">
        <v>1428</v>
      </c>
      <c r="B13" s="65" t="s">
        <v>1443</v>
      </c>
      <c r="C13" s="65" t="s">
        <v>56</v>
      </c>
      <c r="D13" s="109"/>
      <c r="E13" s="108"/>
      <c r="F13" s="110" t="s">
        <v>2121</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398</v>
      </c>
      <c r="Z13" s="78" t="s">
        <v>433</v>
      </c>
      <c r="AA13" s="78"/>
      <c r="AB13" s="84" t="s">
        <v>1607</v>
      </c>
      <c r="AC13" s="84" t="s">
        <v>713</v>
      </c>
      <c r="AD13" s="84"/>
      <c r="AE13" s="84" t="s">
        <v>274</v>
      </c>
      <c r="AF13" s="84" t="s">
        <v>1758</v>
      </c>
      <c r="AG13" s="120">
        <v>1</v>
      </c>
      <c r="AH13" s="123">
        <v>5</v>
      </c>
      <c r="AI13" s="120">
        <v>1</v>
      </c>
      <c r="AJ13" s="123">
        <v>5</v>
      </c>
      <c r="AK13" s="120">
        <v>0</v>
      </c>
      <c r="AL13" s="123">
        <v>0</v>
      </c>
      <c r="AM13" s="120">
        <v>18</v>
      </c>
      <c r="AN13" s="123">
        <v>90</v>
      </c>
      <c r="AO13" s="120">
        <v>20</v>
      </c>
    </row>
    <row r="14" spans="1:41" ht="15">
      <c r="A14" s="87" t="s">
        <v>1429</v>
      </c>
      <c r="B14" s="65" t="s">
        <v>1444</v>
      </c>
      <c r="C14" s="65" t="s">
        <v>56</v>
      </c>
      <c r="D14" s="109"/>
      <c r="E14" s="108"/>
      <c r="F14" s="110" t="s">
        <v>2122</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390</v>
      </c>
      <c r="Z14" s="78" t="s">
        <v>432</v>
      </c>
      <c r="AA14" s="78" t="s">
        <v>438</v>
      </c>
      <c r="AB14" s="84" t="s">
        <v>1608</v>
      </c>
      <c r="AC14" s="84" t="s">
        <v>1698</v>
      </c>
      <c r="AD14" s="84"/>
      <c r="AE14" s="84" t="s">
        <v>1734</v>
      </c>
      <c r="AF14" s="84" t="s">
        <v>1759</v>
      </c>
      <c r="AG14" s="120">
        <v>9</v>
      </c>
      <c r="AH14" s="123">
        <v>11.842105263157896</v>
      </c>
      <c r="AI14" s="120">
        <v>0</v>
      </c>
      <c r="AJ14" s="123">
        <v>0</v>
      </c>
      <c r="AK14" s="120">
        <v>0</v>
      </c>
      <c r="AL14" s="123">
        <v>0</v>
      </c>
      <c r="AM14" s="120">
        <v>67</v>
      </c>
      <c r="AN14" s="123">
        <v>88.15789473684211</v>
      </c>
      <c r="AO14" s="120">
        <v>76</v>
      </c>
    </row>
    <row r="15" spans="1:41" ht="15">
      <c r="A15" s="87" t="s">
        <v>1430</v>
      </c>
      <c r="B15" s="65" t="s">
        <v>1433</v>
      </c>
      <c r="C15" s="65" t="s">
        <v>59</v>
      </c>
      <c r="D15" s="109"/>
      <c r="E15" s="108"/>
      <c r="F15" s="110" t="s">
        <v>1430</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t="s">
        <v>1530</v>
      </c>
      <c r="AB15" s="84" t="s">
        <v>713</v>
      </c>
      <c r="AC15" s="84" t="s">
        <v>713</v>
      </c>
      <c r="AD15" s="84"/>
      <c r="AE15" s="84" t="s">
        <v>1735</v>
      </c>
      <c r="AF15" s="84" t="s">
        <v>1760</v>
      </c>
      <c r="AG15" s="120">
        <v>4</v>
      </c>
      <c r="AH15" s="123">
        <v>13.333333333333334</v>
      </c>
      <c r="AI15" s="120">
        <v>0</v>
      </c>
      <c r="AJ15" s="123">
        <v>0</v>
      </c>
      <c r="AK15" s="120">
        <v>0</v>
      </c>
      <c r="AL15" s="123">
        <v>0</v>
      </c>
      <c r="AM15" s="120">
        <v>26</v>
      </c>
      <c r="AN15" s="123">
        <v>86.66666666666667</v>
      </c>
      <c r="AO15" s="120">
        <v>30</v>
      </c>
    </row>
    <row r="16" spans="1:41" ht="15">
      <c r="A16" s="87" t="s">
        <v>1431</v>
      </c>
      <c r="B16" s="65" t="s">
        <v>1434</v>
      </c>
      <c r="C16" s="65" t="s">
        <v>59</v>
      </c>
      <c r="D16" s="109"/>
      <c r="E16" s="108"/>
      <c r="F16" s="110" t="s">
        <v>1431</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713</v>
      </c>
      <c r="AC16" s="84" t="s">
        <v>713</v>
      </c>
      <c r="AD16" s="84" t="s">
        <v>270</v>
      </c>
      <c r="AE16" s="84" t="s">
        <v>259</v>
      </c>
      <c r="AF16" s="84" t="s">
        <v>1761</v>
      </c>
      <c r="AG16" s="120">
        <v>0</v>
      </c>
      <c r="AH16" s="123">
        <v>0</v>
      </c>
      <c r="AI16" s="120">
        <v>0</v>
      </c>
      <c r="AJ16" s="123">
        <v>0</v>
      </c>
      <c r="AK16" s="120">
        <v>0</v>
      </c>
      <c r="AL16" s="123">
        <v>0</v>
      </c>
      <c r="AM16" s="120">
        <v>7</v>
      </c>
      <c r="AN16" s="123">
        <v>100</v>
      </c>
      <c r="AO16" s="120">
        <v>7</v>
      </c>
    </row>
    <row r="17" spans="1:41" ht="15">
      <c r="A17" s="87" t="s">
        <v>1432</v>
      </c>
      <c r="B17" s="65" t="s">
        <v>1435</v>
      </c>
      <c r="C17" s="65" t="s">
        <v>59</v>
      </c>
      <c r="D17" s="109"/>
      <c r="E17" s="108"/>
      <c r="F17" s="110" t="s">
        <v>1432</v>
      </c>
      <c r="G17" s="111"/>
      <c r="H17" s="111"/>
      <c r="I17" s="112">
        <v>17</v>
      </c>
      <c r="J17" s="113"/>
      <c r="K17" s="48"/>
      <c r="L17" s="48"/>
      <c r="M17" s="48"/>
      <c r="N17" s="48"/>
      <c r="O17" s="48"/>
      <c r="P17" s="49"/>
      <c r="Q17" s="49"/>
      <c r="R17" s="48"/>
      <c r="S17" s="48"/>
      <c r="T17" s="48"/>
      <c r="U17" s="48"/>
      <c r="V17" s="48"/>
      <c r="W17" s="49"/>
      <c r="X17" s="49"/>
      <c r="Y17" s="78"/>
      <c r="Z17" s="78"/>
      <c r="AA17" s="78"/>
      <c r="AB17" s="84" t="s">
        <v>713</v>
      </c>
      <c r="AC17" s="84" t="s">
        <v>713</v>
      </c>
      <c r="AD17" s="84"/>
      <c r="AE17" s="84"/>
      <c r="AF17" s="84"/>
      <c r="AG17" s="120">
        <v>0</v>
      </c>
      <c r="AH17" s="123">
        <v>0</v>
      </c>
      <c r="AI17" s="120">
        <v>0</v>
      </c>
      <c r="AJ17" s="123">
        <v>0</v>
      </c>
      <c r="AK17" s="120">
        <v>0</v>
      </c>
      <c r="AL17" s="123">
        <v>0</v>
      </c>
      <c r="AM17" s="120">
        <v>0</v>
      </c>
      <c r="AN17" s="123">
        <v>0</v>
      </c>
      <c r="AO17" s="120">
        <v>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1418</v>
      </c>
      <c r="B2" s="84" t="s">
        <v>264</v>
      </c>
      <c r="C2" s="78">
        <f>VLOOKUP(GroupVertices[[#This Row],[Vertex]],Vertices[],MATCH("ID",Vertices[[#Headers],[Vertex]:[Vertex Content Word Count]],0),FALSE)</f>
        <v>88</v>
      </c>
    </row>
    <row r="3" spans="1:3" ht="15">
      <c r="A3" s="78" t="s">
        <v>1418</v>
      </c>
      <c r="B3" s="84" t="s">
        <v>259</v>
      </c>
      <c r="C3" s="78">
        <f>VLOOKUP(GroupVertices[[#This Row],[Vertex]],Vertices[],MATCH("ID",Vertices[[#Headers],[Vertex]:[Vertex Content Word Count]],0),FALSE)</f>
        <v>12</v>
      </c>
    </row>
    <row r="4" spans="1:3" ht="15">
      <c r="A4" s="78" t="s">
        <v>1418</v>
      </c>
      <c r="B4" s="84" t="s">
        <v>262</v>
      </c>
      <c r="C4" s="78">
        <f>VLOOKUP(GroupVertices[[#This Row],[Vertex]],Vertices[],MATCH("ID",Vertices[[#Headers],[Vertex]:[Vertex Content Word Count]],0),FALSE)</f>
        <v>86</v>
      </c>
    </row>
    <row r="5" spans="1:3" ht="15">
      <c r="A5" s="78" t="s">
        <v>1418</v>
      </c>
      <c r="B5" s="84" t="s">
        <v>263</v>
      </c>
      <c r="C5" s="78">
        <f>VLOOKUP(GroupVertices[[#This Row],[Vertex]],Vertices[],MATCH("ID",Vertices[[#Headers],[Vertex]:[Vertex Content Word Count]],0),FALSE)</f>
        <v>87</v>
      </c>
    </row>
    <row r="6" spans="1:3" ht="15">
      <c r="A6" s="78" t="s">
        <v>1418</v>
      </c>
      <c r="B6" s="84" t="s">
        <v>261</v>
      </c>
      <c r="C6" s="78">
        <f>VLOOKUP(GroupVertices[[#This Row],[Vertex]],Vertices[],MATCH("ID",Vertices[[#Headers],[Vertex]:[Vertex Content Word Count]],0),FALSE)</f>
        <v>85</v>
      </c>
    </row>
    <row r="7" spans="1:3" ht="15">
      <c r="A7" s="78" t="s">
        <v>1418</v>
      </c>
      <c r="B7" s="84" t="s">
        <v>297</v>
      </c>
      <c r="C7" s="78">
        <f>VLOOKUP(GroupVertices[[#This Row],[Vertex]],Vertices[],MATCH("ID",Vertices[[#Headers],[Vertex]:[Vertex Content Word Count]],0),FALSE)</f>
        <v>84</v>
      </c>
    </row>
    <row r="8" spans="1:3" ht="15">
      <c r="A8" s="78" t="s">
        <v>1418</v>
      </c>
      <c r="B8" s="84" t="s">
        <v>296</v>
      </c>
      <c r="C8" s="78">
        <f>VLOOKUP(GroupVertices[[#This Row],[Vertex]],Vertices[],MATCH("ID",Vertices[[#Headers],[Vertex]:[Vertex Content Word Count]],0),FALSE)</f>
        <v>83</v>
      </c>
    </row>
    <row r="9" spans="1:3" ht="15">
      <c r="A9" s="78" t="s">
        <v>1418</v>
      </c>
      <c r="B9" s="84" t="s">
        <v>295</v>
      </c>
      <c r="C9" s="78">
        <f>VLOOKUP(GroupVertices[[#This Row],[Vertex]],Vertices[],MATCH("ID",Vertices[[#Headers],[Vertex]:[Vertex Content Word Count]],0),FALSE)</f>
        <v>82</v>
      </c>
    </row>
    <row r="10" spans="1:3" ht="15">
      <c r="A10" s="78" t="s">
        <v>1418</v>
      </c>
      <c r="B10" s="84" t="s">
        <v>294</v>
      </c>
      <c r="C10" s="78">
        <f>VLOOKUP(GroupVertices[[#This Row],[Vertex]],Vertices[],MATCH("ID",Vertices[[#Headers],[Vertex]:[Vertex Content Word Count]],0),FALSE)</f>
        <v>81</v>
      </c>
    </row>
    <row r="11" spans="1:3" ht="15">
      <c r="A11" s="78" t="s">
        <v>1418</v>
      </c>
      <c r="B11" s="84" t="s">
        <v>293</v>
      </c>
      <c r="C11" s="78">
        <f>VLOOKUP(GroupVertices[[#This Row],[Vertex]],Vertices[],MATCH("ID",Vertices[[#Headers],[Vertex]:[Vertex Content Word Count]],0),FALSE)</f>
        <v>80</v>
      </c>
    </row>
    <row r="12" spans="1:3" ht="15">
      <c r="A12" s="78" t="s">
        <v>1418</v>
      </c>
      <c r="B12" s="84" t="s">
        <v>285</v>
      </c>
      <c r="C12" s="78">
        <f>VLOOKUP(GroupVertices[[#This Row],[Vertex]],Vertices[],MATCH("ID",Vertices[[#Headers],[Vertex]:[Vertex Content Word Count]],0),FALSE)</f>
        <v>72</v>
      </c>
    </row>
    <row r="13" spans="1:3" ht="15">
      <c r="A13" s="78" t="s">
        <v>1418</v>
      </c>
      <c r="B13" s="84" t="s">
        <v>258</v>
      </c>
      <c r="C13" s="78">
        <f>VLOOKUP(GroupVertices[[#This Row],[Vertex]],Vertices[],MATCH("ID",Vertices[[#Headers],[Vertex]:[Vertex Content Word Count]],0),FALSE)</f>
        <v>71</v>
      </c>
    </row>
    <row r="14" spans="1:3" ht="15">
      <c r="A14" s="78" t="s">
        <v>1418</v>
      </c>
      <c r="B14" s="84" t="s">
        <v>255</v>
      </c>
      <c r="C14" s="78">
        <f>VLOOKUP(GroupVertices[[#This Row],[Vertex]],Vertices[],MATCH("ID",Vertices[[#Headers],[Vertex]:[Vertex Content Word Count]],0),FALSE)</f>
        <v>67</v>
      </c>
    </row>
    <row r="15" spans="1:3" ht="15">
      <c r="A15" s="78" t="s">
        <v>1418</v>
      </c>
      <c r="B15" s="84" t="s">
        <v>254</v>
      </c>
      <c r="C15" s="78">
        <f>VLOOKUP(GroupVertices[[#This Row],[Vertex]],Vertices[],MATCH("ID",Vertices[[#Headers],[Vertex]:[Vertex Content Word Count]],0),FALSE)</f>
        <v>66</v>
      </c>
    </row>
    <row r="16" spans="1:3" ht="15">
      <c r="A16" s="78" t="s">
        <v>1418</v>
      </c>
      <c r="B16" s="84" t="s">
        <v>246</v>
      </c>
      <c r="C16" s="78">
        <f>VLOOKUP(GroupVertices[[#This Row],[Vertex]],Vertices[],MATCH("ID",Vertices[[#Headers],[Vertex]:[Vertex Content Word Count]],0),FALSE)</f>
        <v>53</v>
      </c>
    </row>
    <row r="17" spans="1:3" ht="15">
      <c r="A17" s="78" t="s">
        <v>1418</v>
      </c>
      <c r="B17" s="84" t="s">
        <v>244</v>
      </c>
      <c r="C17" s="78">
        <f>VLOOKUP(GroupVertices[[#This Row],[Vertex]],Vertices[],MATCH("ID",Vertices[[#Headers],[Vertex]:[Vertex Content Word Count]],0),FALSE)</f>
        <v>50</v>
      </c>
    </row>
    <row r="18" spans="1:3" ht="15">
      <c r="A18" s="78" t="s">
        <v>1418</v>
      </c>
      <c r="B18" s="84" t="s">
        <v>243</v>
      </c>
      <c r="C18" s="78">
        <f>VLOOKUP(GroupVertices[[#This Row],[Vertex]],Vertices[],MATCH("ID",Vertices[[#Headers],[Vertex]:[Vertex Content Word Count]],0),FALSE)</f>
        <v>49</v>
      </c>
    </row>
    <row r="19" spans="1:3" ht="15">
      <c r="A19" s="78" t="s">
        <v>1418</v>
      </c>
      <c r="B19" s="84" t="s">
        <v>238</v>
      </c>
      <c r="C19" s="78">
        <f>VLOOKUP(GroupVertices[[#This Row],[Vertex]],Vertices[],MATCH("ID",Vertices[[#Headers],[Vertex]:[Vertex Content Word Count]],0),FALSE)</f>
        <v>43</v>
      </c>
    </row>
    <row r="20" spans="1:3" ht="15">
      <c r="A20" s="78" t="s">
        <v>1418</v>
      </c>
      <c r="B20" s="84" t="s">
        <v>237</v>
      </c>
      <c r="C20" s="78">
        <f>VLOOKUP(GroupVertices[[#This Row],[Vertex]],Vertices[],MATCH("ID",Vertices[[#Headers],[Vertex]:[Vertex Content Word Count]],0),FALSE)</f>
        <v>42</v>
      </c>
    </row>
    <row r="21" spans="1:3" ht="15">
      <c r="A21" s="78" t="s">
        <v>1418</v>
      </c>
      <c r="B21" s="84" t="s">
        <v>236</v>
      </c>
      <c r="C21" s="78">
        <f>VLOOKUP(GroupVertices[[#This Row],[Vertex]],Vertices[],MATCH("ID",Vertices[[#Headers],[Vertex]:[Vertex Content Word Count]],0),FALSE)</f>
        <v>41</v>
      </c>
    </row>
    <row r="22" spans="1:3" ht="15">
      <c r="A22" s="78" t="s">
        <v>1418</v>
      </c>
      <c r="B22" s="84" t="s">
        <v>233</v>
      </c>
      <c r="C22" s="78">
        <f>VLOOKUP(GroupVertices[[#This Row],[Vertex]],Vertices[],MATCH("ID",Vertices[[#Headers],[Vertex]:[Vertex Content Word Count]],0),FALSE)</f>
        <v>36</v>
      </c>
    </row>
    <row r="23" spans="1:3" ht="15">
      <c r="A23" s="78" t="s">
        <v>1418</v>
      </c>
      <c r="B23" s="84" t="s">
        <v>232</v>
      </c>
      <c r="C23" s="78">
        <f>VLOOKUP(GroupVertices[[#This Row],[Vertex]],Vertices[],MATCH("ID",Vertices[[#Headers],[Vertex]:[Vertex Content Word Count]],0),FALSE)</f>
        <v>35</v>
      </c>
    </row>
    <row r="24" spans="1:3" ht="15">
      <c r="A24" s="78" t="s">
        <v>1418</v>
      </c>
      <c r="B24" s="84" t="s">
        <v>231</v>
      </c>
      <c r="C24" s="78">
        <f>VLOOKUP(GroupVertices[[#This Row],[Vertex]],Vertices[],MATCH("ID",Vertices[[#Headers],[Vertex]:[Vertex Content Word Count]],0),FALSE)</f>
        <v>34</v>
      </c>
    </row>
    <row r="25" spans="1:3" ht="15">
      <c r="A25" s="78" t="s">
        <v>1418</v>
      </c>
      <c r="B25" s="84" t="s">
        <v>230</v>
      </c>
      <c r="C25" s="78">
        <f>VLOOKUP(GroupVertices[[#This Row],[Vertex]],Vertices[],MATCH("ID",Vertices[[#Headers],[Vertex]:[Vertex Content Word Count]],0),FALSE)</f>
        <v>33</v>
      </c>
    </row>
    <row r="26" spans="1:3" ht="15">
      <c r="A26" s="78" t="s">
        <v>1418</v>
      </c>
      <c r="B26" s="84" t="s">
        <v>229</v>
      </c>
      <c r="C26" s="78">
        <f>VLOOKUP(GroupVertices[[#This Row],[Vertex]],Vertices[],MATCH("ID",Vertices[[#Headers],[Vertex]:[Vertex Content Word Count]],0),FALSE)</f>
        <v>32</v>
      </c>
    </row>
    <row r="27" spans="1:3" ht="15">
      <c r="A27" s="78" t="s">
        <v>1418</v>
      </c>
      <c r="B27" s="84" t="s">
        <v>228</v>
      </c>
      <c r="C27" s="78">
        <f>VLOOKUP(GroupVertices[[#This Row],[Vertex]],Vertices[],MATCH("ID",Vertices[[#Headers],[Vertex]:[Vertex Content Word Count]],0),FALSE)</f>
        <v>31</v>
      </c>
    </row>
    <row r="28" spans="1:3" ht="15">
      <c r="A28" s="78" t="s">
        <v>1418</v>
      </c>
      <c r="B28" s="84" t="s">
        <v>225</v>
      </c>
      <c r="C28" s="78">
        <f>VLOOKUP(GroupVertices[[#This Row],[Vertex]],Vertices[],MATCH("ID",Vertices[[#Headers],[Vertex]:[Vertex Content Word Count]],0),FALSE)</f>
        <v>21</v>
      </c>
    </row>
    <row r="29" spans="1:3" ht="15">
      <c r="A29" s="78" t="s">
        <v>1418</v>
      </c>
      <c r="B29" s="84" t="s">
        <v>226</v>
      </c>
      <c r="C29" s="78">
        <f>VLOOKUP(GroupVertices[[#This Row],[Vertex]],Vertices[],MATCH("ID",Vertices[[#Headers],[Vertex]:[Vertex Content Word Count]],0),FALSE)</f>
        <v>28</v>
      </c>
    </row>
    <row r="30" spans="1:3" ht="15">
      <c r="A30" s="78" t="s">
        <v>1418</v>
      </c>
      <c r="B30" s="84" t="s">
        <v>224</v>
      </c>
      <c r="C30" s="78">
        <f>VLOOKUP(GroupVertices[[#This Row],[Vertex]],Vertices[],MATCH("ID",Vertices[[#Headers],[Vertex]:[Vertex Content Word Count]],0),FALSE)</f>
        <v>27</v>
      </c>
    </row>
    <row r="31" spans="1:3" ht="15">
      <c r="A31" s="78" t="s">
        <v>1418</v>
      </c>
      <c r="B31" s="84" t="s">
        <v>222</v>
      </c>
      <c r="C31" s="78">
        <f>VLOOKUP(GroupVertices[[#This Row],[Vertex]],Vertices[],MATCH("ID",Vertices[[#Headers],[Vertex]:[Vertex Content Word Count]],0),FALSE)</f>
        <v>23</v>
      </c>
    </row>
    <row r="32" spans="1:3" ht="15">
      <c r="A32" s="78" t="s">
        <v>1418</v>
      </c>
      <c r="B32" s="84" t="s">
        <v>221</v>
      </c>
      <c r="C32" s="78">
        <f>VLOOKUP(GroupVertices[[#This Row],[Vertex]],Vertices[],MATCH("ID",Vertices[[#Headers],[Vertex]:[Vertex Content Word Count]],0),FALSE)</f>
        <v>22</v>
      </c>
    </row>
    <row r="33" spans="1:3" ht="15">
      <c r="A33" s="78" t="s">
        <v>1418</v>
      </c>
      <c r="B33" s="84" t="s">
        <v>220</v>
      </c>
      <c r="C33" s="78">
        <f>VLOOKUP(GroupVertices[[#This Row],[Vertex]],Vertices[],MATCH("ID",Vertices[[#Headers],[Vertex]:[Vertex Content Word Count]],0),FALSE)</f>
        <v>20</v>
      </c>
    </row>
    <row r="34" spans="1:3" ht="15">
      <c r="A34" s="78" t="s">
        <v>1418</v>
      </c>
      <c r="B34" s="84" t="s">
        <v>219</v>
      </c>
      <c r="C34" s="78">
        <f>VLOOKUP(GroupVertices[[#This Row],[Vertex]],Vertices[],MATCH("ID",Vertices[[#Headers],[Vertex]:[Vertex Content Word Count]],0),FALSE)</f>
        <v>19</v>
      </c>
    </row>
    <row r="35" spans="1:3" ht="15">
      <c r="A35" s="78" t="s">
        <v>1418</v>
      </c>
      <c r="B35" s="84" t="s">
        <v>215</v>
      </c>
      <c r="C35" s="78">
        <f>VLOOKUP(GroupVertices[[#This Row],[Vertex]],Vertices[],MATCH("ID",Vertices[[#Headers],[Vertex]:[Vertex Content Word Count]],0),FALSE)</f>
        <v>14</v>
      </c>
    </row>
    <row r="36" spans="1:3" ht="15">
      <c r="A36" s="78" t="s">
        <v>1418</v>
      </c>
      <c r="B36" s="84" t="s">
        <v>214</v>
      </c>
      <c r="C36" s="78">
        <f>VLOOKUP(GroupVertices[[#This Row],[Vertex]],Vertices[],MATCH("ID",Vertices[[#Headers],[Vertex]:[Vertex Content Word Count]],0),FALSE)</f>
        <v>13</v>
      </c>
    </row>
    <row r="37" spans="1:3" ht="15">
      <c r="A37" s="78" t="s">
        <v>1419</v>
      </c>
      <c r="B37" s="84" t="s">
        <v>292</v>
      </c>
      <c r="C37" s="78">
        <f>VLOOKUP(GroupVertices[[#This Row],[Vertex]],Vertices[],MATCH("ID",Vertices[[#Headers],[Vertex]:[Vertex Content Word Count]],0),FALSE)</f>
        <v>79</v>
      </c>
    </row>
    <row r="38" spans="1:3" ht="15">
      <c r="A38" s="78" t="s">
        <v>1419</v>
      </c>
      <c r="B38" s="84" t="s">
        <v>260</v>
      </c>
      <c r="C38" s="78">
        <f>VLOOKUP(GroupVertices[[#This Row],[Vertex]],Vertices[],MATCH("ID",Vertices[[#Headers],[Vertex]:[Vertex Content Word Count]],0),FALSE)</f>
        <v>9</v>
      </c>
    </row>
    <row r="39" spans="1:3" ht="15">
      <c r="A39" s="78" t="s">
        <v>1419</v>
      </c>
      <c r="B39" s="84" t="s">
        <v>291</v>
      </c>
      <c r="C39" s="78">
        <f>VLOOKUP(GroupVertices[[#This Row],[Vertex]],Vertices[],MATCH("ID",Vertices[[#Headers],[Vertex]:[Vertex Content Word Count]],0),FALSE)</f>
        <v>78</v>
      </c>
    </row>
    <row r="40" spans="1:3" ht="15">
      <c r="A40" s="78" t="s">
        <v>1419</v>
      </c>
      <c r="B40" s="84" t="s">
        <v>290</v>
      </c>
      <c r="C40" s="78">
        <f>VLOOKUP(GroupVertices[[#This Row],[Vertex]],Vertices[],MATCH("ID",Vertices[[#Headers],[Vertex]:[Vertex Content Word Count]],0),FALSE)</f>
        <v>77</v>
      </c>
    </row>
    <row r="41" spans="1:3" ht="15">
      <c r="A41" s="78" t="s">
        <v>1419</v>
      </c>
      <c r="B41" s="84" t="s">
        <v>289</v>
      </c>
      <c r="C41" s="78">
        <f>VLOOKUP(GroupVertices[[#This Row],[Vertex]],Vertices[],MATCH("ID",Vertices[[#Headers],[Vertex]:[Vertex Content Word Count]],0),FALSE)</f>
        <v>76</v>
      </c>
    </row>
    <row r="42" spans="1:3" ht="15">
      <c r="A42" s="78" t="s">
        <v>1419</v>
      </c>
      <c r="B42" s="84" t="s">
        <v>288</v>
      </c>
      <c r="C42" s="78">
        <f>VLOOKUP(GroupVertices[[#This Row],[Vertex]],Vertices[],MATCH("ID",Vertices[[#Headers],[Vertex]:[Vertex Content Word Count]],0),FALSE)</f>
        <v>75</v>
      </c>
    </row>
    <row r="43" spans="1:3" ht="15">
      <c r="A43" s="78" t="s">
        <v>1419</v>
      </c>
      <c r="B43" s="84" t="s">
        <v>287</v>
      </c>
      <c r="C43" s="78">
        <f>VLOOKUP(GroupVertices[[#This Row],[Vertex]],Vertices[],MATCH("ID",Vertices[[#Headers],[Vertex]:[Vertex Content Word Count]],0),FALSE)</f>
        <v>74</v>
      </c>
    </row>
    <row r="44" spans="1:3" ht="15">
      <c r="A44" s="78" t="s">
        <v>1419</v>
      </c>
      <c r="B44" s="84" t="s">
        <v>286</v>
      </c>
      <c r="C44" s="78">
        <f>VLOOKUP(GroupVertices[[#This Row],[Vertex]],Vertices[],MATCH("ID",Vertices[[#Headers],[Vertex]:[Vertex Content Word Count]],0),FALSE)</f>
        <v>73</v>
      </c>
    </row>
    <row r="45" spans="1:3" ht="15">
      <c r="A45" s="78" t="s">
        <v>1419</v>
      </c>
      <c r="B45" s="84" t="s">
        <v>279</v>
      </c>
      <c r="C45" s="78">
        <f>VLOOKUP(GroupVertices[[#This Row],[Vertex]],Vertices[],MATCH("ID",Vertices[[#Headers],[Vertex]:[Vertex Content Word Count]],0),FALSE)</f>
        <v>59</v>
      </c>
    </row>
    <row r="46" spans="1:3" ht="15">
      <c r="A46" s="78" t="s">
        <v>1419</v>
      </c>
      <c r="B46" s="84" t="s">
        <v>250</v>
      </c>
      <c r="C46" s="78">
        <f>VLOOKUP(GroupVertices[[#This Row],[Vertex]],Vertices[],MATCH("ID",Vertices[[#Headers],[Vertex]:[Vertex Content Word Count]],0),FALSE)</f>
        <v>57</v>
      </c>
    </row>
    <row r="47" spans="1:3" ht="15">
      <c r="A47" s="78" t="s">
        <v>1419</v>
      </c>
      <c r="B47" s="84" t="s">
        <v>278</v>
      </c>
      <c r="C47" s="78">
        <f>VLOOKUP(GroupVertices[[#This Row],[Vertex]],Vertices[],MATCH("ID",Vertices[[#Headers],[Vertex]:[Vertex Content Word Count]],0),FALSE)</f>
        <v>58</v>
      </c>
    </row>
    <row r="48" spans="1:3" ht="15">
      <c r="A48" s="78" t="s">
        <v>1419</v>
      </c>
      <c r="B48" s="84" t="s">
        <v>266</v>
      </c>
      <c r="C48" s="78">
        <f>VLOOKUP(GroupVertices[[#This Row],[Vertex]],Vertices[],MATCH("ID",Vertices[[#Headers],[Vertex]:[Vertex Content Word Count]],0),FALSE)</f>
        <v>5</v>
      </c>
    </row>
    <row r="49" spans="1:3" ht="15">
      <c r="A49" s="78" t="s">
        <v>1419</v>
      </c>
      <c r="B49" s="84" t="s">
        <v>269</v>
      </c>
      <c r="C49" s="78">
        <f>VLOOKUP(GroupVertices[[#This Row],[Vertex]],Vertices[],MATCH("ID",Vertices[[#Headers],[Vertex]:[Vertex Content Word Count]],0),FALSE)</f>
        <v>8</v>
      </c>
    </row>
    <row r="50" spans="1:3" ht="15">
      <c r="A50" s="78" t="s">
        <v>1419</v>
      </c>
      <c r="B50" s="84" t="s">
        <v>268</v>
      </c>
      <c r="C50" s="78">
        <f>VLOOKUP(GroupVertices[[#This Row],[Vertex]],Vertices[],MATCH("ID",Vertices[[#Headers],[Vertex]:[Vertex Content Word Count]],0),FALSE)</f>
        <v>7</v>
      </c>
    </row>
    <row r="51" spans="1:3" ht="15">
      <c r="A51" s="78" t="s">
        <v>1419</v>
      </c>
      <c r="B51" s="84" t="s">
        <v>267</v>
      </c>
      <c r="C51" s="78">
        <f>VLOOKUP(GroupVertices[[#This Row],[Vertex]],Vertices[],MATCH("ID",Vertices[[#Headers],[Vertex]:[Vertex Content Word Count]],0),FALSE)</f>
        <v>6</v>
      </c>
    </row>
    <row r="52" spans="1:3" ht="15">
      <c r="A52" s="78" t="s">
        <v>1419</v>
      </c>
      <c r="B52" s="84" t="s">
        <v>265</v>
      </c>
      <c r="C52" s="78">
        <f>VLOOKUP(GroupVertices[[#This Row],[Vertex]],Vertices[],MATCH("ID",Vertices[[#Headers],[Vertex]:[Vertex Content Word Count]],0),FALSE)</f>
        <v>4</v>
      </c>
    </row>
    <row r="53" spans="1:3" ht="15">
      <c r="A53" s="78" t="s">
        <v>1419</v>
      </c>
      <c r="B53" s="84" t="s">
        <v>212</v>
      </c>
      <c r="C53" s="78">
        <f>VLOOKUP(GroupVertices[[#This Row],[Vertex]],Vertices[],MATCH("ID",Vertices[[#Headers],[Vertex]:[Vertex Content Word Count]],0),FALSE)</f>
        <v>3</v>
      </c>
    </row>
    <row r="54" spans="1:3" ht="15">
      <c r="A54" s="78" t="s">
        <v>1420</v>
      </c>
      <c r="B54" s="84" t="s">
        <v>251</v>
      </c>
      <c r="C54" s="78">
        <f>VLOOKUP(GroupVertices[[#This Row],[Vertex]],Vertices[],MATCH("ID",Vertices[[#Headers],[Vertex]:[Vertex Content Word Count]],0),FALSE)</f>
        <v>30</v>
      </c>
    </row>
    <row r="55" spans="1:3" ht="15">
      <c r="A55" s="78" t="s">
        <v>1420</v>
      </c>
      <c r="B55" s="84" t="s">
        <v>282</v>
      </c>
      <c r="C55" s="78">
        <f>VLOOKUP(GroupVertices[[#This Row],[Vertex]],Vertices[],MATCH("ID",Vertices[[#Headers],[Vertex]:[Vertex Content Word Count]],0),FALSE)</f>
        <v>62</v>
      </c>
    </row>
    <row r="56" spans="1:3" ht="15">
      <c r="A56" s="78" t="s">
        <v>1420</v>
      </c>
      <c r="B56" s="84" t="s">
        <v>281</v>
      </c>
      <c r="C56" s="78">
        <f>VLOOKUP(GroupVertices[[#This Row],[Vertex]],Vertices[],MATCH("ID",Vertices[[#Headers],[Vertex]:[Vertex Content Word Count]],0),FALSE)</f>
        <v>61</v>
      </c>
    </row>
    <row r="57" spans="1:3" ht="15">
      <c r="A57" s="78" t="s">
        <v>1420</v>
      </c>
      <c r="B57" s="84" t="s">
        <v>280</v>
      </c>
      <c r="C57" s="78">
        <f>VLOOKUP(GroupVertices[[#This Row],[Vertex]],Vertices[],MATCH("ID",Vertices[[#Headers],[Vertex]:[Vertex Content Word Count]],0),FALSE)</f>
        <v>60</v>
      </c>
    </row>
    <row r="58" spans="1:3" ht="15">
      <c r="A58" s="78" t="s">
        <v>1420</v>
      </c>
      <c r="B58" s="84" t="s">
        <v>227</v>
      </c>
      <c r="C58" s="78">
        <f>VLOOKUP(GroupVertices[[#This Row],[Vertex]],Vertices[],MATCH("ID",Vertices[[#Headers],[Vertex]:[Vertex Content Word Count]],0),FALSE)</f>
        <v>29</v>
      </c>
    </row>
    <row r="59" spans="1:3" ht="15">
      <c r="A59" s="78" t="s">
        <v>1421</v>
      </c>
      <c r="B59" s="84" t="s">
        <v>242</v>
      </c>
      <c r="C59" s="78">
        <f>VLOOKUP(GroupVertices[[#This Row],[Vertex]],Vertices[],MATCH("ID",Vertices[[#Headers],[Vertex]:[Vertex Content Word Count]],0),FALSE)</f>
        <v>47</v>
      </c>
    </row>
    <row r="60" spans="1:3" ht="15">
      <c r="A60" s="78" t="s">
        <v>1421</v>
      </c>
      <c r="B60" s="84" t="s">
        <v>276</v>
      </c>
      <c r="C60" s="78">
        <f>VLOOKUP(GroupVertices[[#This Row],[Vertex]],Vertices[],MATCH("ID",Vertices[[#Headers],[Vertex]:[Vertex Content Word Count]],0),FALSE)</f>
        <v>48</v>
      </c>
    </row>
    <row r="61" spans="1:3" ht="15">
      <c r="A61" s="78" t="s">
        <v>1421</v>
      </c>
      <c r="B61" s="84" t="s">
        <v>241</v>
      </c>
      <c r="C61" s="78">
        <f>VLOOKUP(GroupVertices[[#This Row],[Vertex]],Vertices[],MATCH("ID",Vertices[[#Headers],[Vertex]:[Vertex Content Word Count]],0),FALSE)</f>
        <v>45</v>
      </c>
    </row>
    <row r="62" spans="1:3" ht="15">
      <c r="A62" s="78" t="s">
        <v>1421</v>
      </c>
      <c r="B62" s="84" t="s">
        <v>275</v>
      </c>
      <c r="C62" s="78">
        <f>VLOOKUP(GroupVertices[[#This Row],[Vertex]],Vertices[],MATCH("ID",Vertices[[#Headers],[Vertex]:[Vertex Content Word Count]],0),FALSE)</f>
        <v>46</v>
      </c>
    </row>
    <row r="63" spans="1:3" ht="15">
      <c r="A63" s="78" t="s">
        <v>1422</v>
      </c>
      <c r="B63" s="84" t="s">
        <v>257</v>
      </c>
      <c r="C63" s="78">
        <f>VLOOKUP(GroupVertices[[#This Row],[Vertex]],Vertices[],MATCH("ID",Vertices[[#Headers],[Vertex]:[Vertex Content Word Count]],0),FALSE)</f>
        <v>70</v>
      </c>
    </row>
    <row r="64" spans="1:3" ht="15">
      <c r="A64" s="78" t="s">
        <v>1422</v>
      </c>
      <c r="B64" s="84" t="s">
        <v>256</v>
      </c>
      <c r="C64" s="78">
        <f>VLOOKUP(GroupVertices[[#This Row],[Vertex]],Vertices[],MATCH("ID",Vertices[[#Headers],[Vertex]:[Vertex Content Word Count]],0),FALSE)</f>
        <v>68</v>
      </c>
    </row>
    <row r="65" spans="1:3" ht="15">
      <c r="A65" s="78" t="s">
        <v>1422</v>
      </c>
      <c r="B65" s="84" t="s">
        <v>284</v>
      </c>
      <c r="C65" s="78">
        <f>VLOOKUP(GroupVertices[[#This Row],[Vertex]],Vertices[],MATCH("ID",Vertices[[#Headers],[Vertex]:[Vertex Content Word Count]],0),FALSE)</f>
        <v>69</v>
      </c>
    </row>
    <row r="66" spans="1:3" ht="15">
      <c r="A66" s="78" t="s">
        <v>1423</v>
      </c>
      <c r="B66" s="84" t="s">
        <v>252</v>
      </c>
      <c r="C66" s="78">
        <f>VLOOKUP(GroupVertices[[#This Row],[Vertex]],Vertices[],MATCH("ID",Vertices[[#Headers],[Vertex]:[Vertex Content Word Count]],0),FALSE)</f>
        <v>63</v>
      </c>
    </row>
    <row r="67" spans="1:3" ht="15">
      <c r="A67" s="78" t="s">
        <v>1423</v>
      </c>
      <c r="B67" s="84" t="s">
        <v>253</v>
      </c>
      <c r="C67" s="78">
        <f>VLOOKUP(GroupVertices[[#This Row],[Vertex]],Vertices[],MATCH("ID",Vertices[[#Headers],[Vertex]:[Vertex Content Word Count]],0),FALSE)</f>
        <v>65</v>
      </c>
    </row>
    <row r="68" spans="1:3" ht="15">
      <c r="A68" s="78" t="s">
        <v>1423</v>
      </c>
      <c r="B68" s="84" t="s">
        <v>283</v>
      </c>
      <c r="C68" s="78">
        <f>VLOOKUP(GroupVertices[[#This Row],[Vertex]],Vertices[],MATCH("ID",Vertices[[#Headers],[Vertex]:[Vertex Content Word Count]],0),FALSE)</f>
        <v>64</v>
      </c>
    </row>
    <row r="69" spans="1:3" ht="15">
      <c r="A69" s="78" t="s">
        <v>1424</v>
      </c>
      <c r="B69" s="84" t="s">
        <v>249</v>
      </c>
      <c r="C69" s="78">
        <f>VLOOKUP(GroupVertices[[#This Row],[Vertex]],Vertices[],MATCH("ID",Vertices[[#Headers],[Vertex]:[Vertex Content Word Count]],0),FALSE)</f>
        <v>56</v>
      </c>
    </row>
    <row r="70" spans="1:3" ht="15">
      <c r="A70" s="78" t="s">
        <v>1424</v>
      </c>
      <c r="B70" s="84" t="s">
        <v>248</v>
      </c>
      <c r="C70" s="78">
        <f>VLOOKUP(GroupVertices[[#This Row],[Vertex]],Vertices[],MATCH("ID",Vertices[[#Headers],[Vertex]:[Vertex Content Word Count]],0),FALSE)</f>
        <v>55</v>
      </c>
    </row>
    <row r="71" spans="1:3" ht="15">
      <c r="A71" s="78" t="s">
        <v>1424</v>
      </c>
      <c r="B71" s="84" t="s">
        <v>247</v>
      </c>
      <c r="C71" s="78">
        <f>VLOOKUP(GroupVertices[[#This Row],[Vertex]],Vertices[],MATCH("ID",Vertices[[#Headers],[Vertex]:[Vertex Content Word Count]],0),FALSE)</f>
        <v>54</v>
      </c>
    </row>
    <row r="72" spans="1:3" ht="15">
      <c r="A72" s="78" t="s">
        <v>1425</v>
      </c>
      <c r="B72" s="84" t="s">
        <v>240</v>
      </c>
      <c r="C72" s="78">
        <f>VLOOKUP(GroupVertices[[#This Row],[Vertex]],Vertices[],MATCH("ID",Vertices[[#Headers],[Vertex]:[Vertex Content Word Count]],0),FALSE)</f>
        <v>44</v>
      </c>
    </row>
    <row r="73" spans="1:3" ht="15">
      <c r="A73" s="78" t="s">
        <v>1425</v>
      </c>
      <c r="B73" s="84" t="s">
        <v>239</v>
      </c>
      <c r="C73" s="78">
        <f>VLOOKUP(GroupVertices[[#This Row],[Vertex]],Vertices[],MATCH("ID",Vertices[[#Headers],[Vertex]:[Vertex Content Word Count]],0),FALSE)</f>
        <v>38</v>
      </c>
    </row>
    <row r="74" spans="1:3" ht="15">
      <c r="A74" s="78" t="s">
        <v>1425</v>
      </c>
      <c r="B74" s="84" t="s">
        <v>234</v>
      </c>
      <c r="C74" s="78">
        <f>VLOOKUP(GroupVertices[[#This Row],[Vertex]],Vertices[],MATCH("ID",Vertices[[#Headers],[Vertex]:[Vertex Content Word Count]],0),FALSE)</f>
        <v>37</v>
      </c>
    </row>
    <row r="75" spans="1:3" ht="15">
      <c r="A75" s="78" t="s">
        <v>1426</v>
      </c>
      <c r="B75" s="84" t="s">
        <v>223</v>
      </c>
      <c r="C75" s="78">
        <f>VLOOKUP(GroupVertices[[#This Row],[Vertex]],Vertices[],MATCH("ID",Vertices[[#Headers],[Vertex]:[Vertex Content Word Count]],0),FALSE)</f>
        <v>24</v>
      </c>
    </row>
    <row r="76" spans="1:3" ht="15">
      <c r="A76" s="78" t="s">
        <v>1426</v>
      </c>
      <c r="B76" s="84" t="s">
        <v>273</v>
      </c>
      <c r="C76" s="78">
        <f>VLOOKUP(GroupVertices[[#This Row],[Vertex]],Vertices[],MATCH("ID",Vertices[[#Headers],[Vertex]:[Vertex Content Word Count]],0),FALSE)</f>
        <v>26</v>
      </c>
    </row>
    <row r="77" spans="1:3" ht="15">
      <c r="A77" s="78" t="s">
        <v>1426</v>
      </c>
      <c r="B77" s="84" t="s">
        <v>272</v>
      </c>
      <c r="C77" s="78">
        <f>VLOOKUP(GroupVertices[[#This Row],[Vertex]],Vertices[],MATCH("ID",Vertices[[#Headers],[Vertex]:[Vertex Content Word Count]],0),FALSE)</f>
        <v>25</v>
      </c>
    </row>
    <row r="78" spans="1:3" ht="15">
      <c r="A78" s="78" t="s">
        <v>1427</v>
      </c>
      <c r="B78" s="84" t="s">
        <v>245</v>
      </c>
      <c r="C78" s="78">
        <f>VLOOKUP(GroupVertices[[#This Row],[Vertex]],Vertices[],MATCH("ID",Vertices[[#Headers],[Vertex]:[Vertex Content Word Count]],0),FALSE)</f>
        <v>51</v>
      </c>
    </row>
    <row r="79" spans="1:3" ht="15">
      <c r="A79" s="78" t="s">
        <v>1427</v>
      </c>
      <c r="B79" s="84" t="s">
        <v>277</v>
      </c>
      <c r="C79" s="78">
        <f>VLOOKUP(GroupVertices[[#This Row],[Vertex]],Vertices[],MATCH("ID",Vertices[[#Headers],[Vertex]:[Vertex Content Word Count]],0),FALSE)</f>
        <v>52</v>
      </c>
    </row>
    <row r="80" spans="1:3" ht="15">
      <c r="A80" s="78" t="s">
        <v>1428</v>
      </c>
      <c r="B80" s="84" t="s">
        <v>235</v>
      </c>
      <c r="C80" s="78">
        <f>VLOOKUP(GroupVertices[[#This Row],[Vertex]],Vertices[],MATCH("ID",Vertices[[#Headers],[Vertex]:[Vertex Content Word Count]],0),FALSE)</f>
        <v>39</v>
      </c>
    </row>
    <row r="81" spans="1:3" ht="15">
      <c r="A81" s="78" t="s">
        <v>1428</v>
      </c>
      <c r="B81" s="84" t="s">
        <v>274</v>
      </c>
      <c r="C81" s="78">
        <f>VLOOKUP(GroupVertices[[#This Row],[Vertex]],Vertices[],MATCH("ID",Vertices[[#Headers],[Vertex]:[Vertex Content Word Count]],0),FALSE)</f>
        <v>40</v>
      </c>
    </row>
    <row r="82" spans="1:3" ht="15">
      <c r="A82" s="78" t="s">
        <v>1429</v>
      </c>
      <c r="B82" s="84" t="s">
        <v>218</v>
      </c>
      <c r="C82" s="78">
        <f>VLOOKUP(GroupVertices[[#This Row],[Vertex]],Vertices[],MATCH("ID",Vertices[[#Headers],[Vertex]:[Vertex Content Word Count]],0),FALSE)</f>
        <v>18</v>
      </c>
    </row>
    <row r="83" spans="1:3" ht="15">
      <c r="A83" s="78" t="s">
        <v>1429</v>
      </c>
      <c r="B83" s="84" t="s">
        <v>217</v>
      </c>
      <c r="C83" s="78">
        <f>VLOOKUP(GroupVertices[[#This Row],[Vertex]],Vertices[],MATCH("ID",Vertices[[#Headers],[Vertex]:[Vertex Content Word Count]],0),FALSE)</f>
        <v>17</v>
      </c>
    </row>
    <row r="84" spans="1:3" ht="15">
      <c r="A84" s="78" t="s">
        <v>1430</v>
      </c>
      <c r="B84" s="84" t="s">
        <v>216</v>
      </c>
      <c r="C84" s="78">
        <f>VLOOKUP(GroupVertices[[#This Row],[Vertex]],Vertices[],MATCH("ID",Vertices[[#Headers],[Vertex]:[Vertex Content Word Count]],0),FALSE)</f>
        <v>15</v>
      </c>
    </row>
    <row r="85" spans="1:3" ht="15">
      <c r="A85" s="78" t="s">
        <v>1430</v>
      </c>
      <c r="B85" s="84" t="s">
        <v>271</v>
      </c>
      <c r="C85" s="78">
        <f>VLOOKUP(GroupVertices[[#This Row],[Vertex]],Vertices[],MATCH("ID",Vertices[[#Headers],[Vertex]:[Vertex Content Word Count]],0),FALSE)</f>
        <v>16</v>
      </c>
    </row>
    <row r="86" spans="1:3" ht="15">
      <c r="A86" s="78" t="s">
        <v>1431</v>
      </c>
      <c r="B86" s="84" t="s">
        <v>213</v>
      </c>
      <c r="C86" s="78">
        <f>VLOOKUP(GroupVertices[[#This Row],[Vertex]],Vertices[],MATCH("ID",Vertices[[#Headers],[Vertex]:[Vertex Content Word Count]],0),FALSE)</f>
        <v>10</v>
      </c>
    </row>
    <row r="87" spans="1:3" ht="15">
      <c r="A87" s="78" t="s">
        <v>1431</v>
      </c>
      <c r="B87" s="84" t="s">
        <v>270</v>
      </c>
      <c r="C87" s="78">
        <f>VLOOKUP(GroupVertices[[#This Row],[Vertex]],Vertices[],MATCH("ID",Vertices[[#Headers],[Vertex]:[Vertex Content Word Count]],0),FALSE)</f>
        <v>11</v>
      </c>
    </row>
    <row r="88" spans="1:3" ht="15">
      <c r="A88" s="78" t="s">
        <v>1432</v>
      </c>
      <c r="B88" s="84" t="s">
        <v>762</v>
      </c>
      <c r="C88" s="78">
        <f>VLOOKUP(GroupVertices[[#This Row],[Vertex]],Vertices[],MATCH("ID",Vertices[[#Headers],[Vertex]:[Vertex Content Word Count]],0),FALSE)</f>
        <v>89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1451</v>
      </c>
      <c r="B2" s="34" t="s">
        <v>1379</v>
      </c>
      <c r="D2" s="31">
        <f>MIN(Vertices[Degree])</f>
        <v>0</v>
      </c>
      <c r="E2" s="3">
        <f>COUNTIF(Vertices[Degree],"&gt;= "&amp;D2)-COUNTIF(Vertices[Degree],"&gt;="&amp;D3)</f>
        <v>0</v>
      </c>
      <c r="F2" s="37">
        <f>MIN(Vertices[In-Degree])</f>
        <v>0</v>
      </c>
      <c r="G2" s="38">
        <f>COUNTIF(Vertices[In-Degree],"&gt;= "&amp;F2)-COUNTIF(Vertices[In-Degree],"&gt;="&amp;F3)</f>
        <v>37</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75</v>
      </c>
      <c r="L2" s="37">
        <f>MIN(Vertices[Closeness Centrality])</f>
        <v>0</v>
      </c>
      <c r="M2" s="38">
        <f>COUNTIF(Vertices[Closeness Centrality],"&gt;= "&amp;L2)-COUNTIF(Vertices[Closeness Centrality],"&gt;="&amp;L3)</f>
        <v>82</v>
      </c>
      <c r="N2" s="37">
        <f>MIN(Vertices[Eigenvector Centrality])</f>
        <v>0</v>
      </c>
      <c r="O2" s="38">
        <f>COUNTIF(Vertices[Eigenvector Centrality],"&gt;= "&amp;N2)-COUNTIF(Vertices[Eigenvector Centrality],"&gt;="&amp;N3)</f>
        <v>18</v>
      </c>
      <c r="P2" s="37">
        <f>MIN(Vertices[PageRank])</f>
        <v>0</v>
      </c>
      <c r="Q2" s="38">
        <f>COUNTIF(Vertices[PageRank],"&gt;= "&amp;P2)-COUNTIF(Vertices[PageRank],"&gt;="&amp;P3)</f>
        <v>1</v>
      </c>
      <c r="R2" s="37">
        <f>MIN(Vertices[Clustering Coefficient])</f>
        <v>0</v>
      </c>
      <c r="S2" s="43">
        <f>COUNTIF(Vertices[Clustering Coefficient],"&gt;= "&amp;R2)-COUNTIF(Vertices[Clustering Coefficient],"&gt;="&amp;R3)</f>
        <v>48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0.8363636363636363</v>
      </c>
      <c r="G3" s="40">
        <f>COUNTIF(Vertices[In-Degree],"&gt;= "&amp;F3)-COUNTIF(Vertices[In-Degree],"&gt;="&amp;F4)</f>
        <v>26</v>
      </c>
      <c r="H3" s="39">
        <f aca="true" t="shared" si="3" ref="H3:H26">H2+($H$57-$H$2)/BinDivisor</f>
        <v>0.4</v>
      </c>
      <c r="I3" s="40">
        <f>COUNTIF(Vertices[Out-Degree],"&gt;= "&amp;H3)-COUNTIF(Vertices[Out-Degree],"&gt;="&amp;H4)</f>
        <v>0</v>
      </c>
      <c r="J3" s="39">
        <f aca="true" t="shared" si="4" ref="J3:J26">J2+($J$57-$J$2)/BinDivisor</f>
        <v>110.66666667272727</v>
      </c>
      <c r="K3" s="40">
        <f>COUNTIF(Vertices[Betweenness Centrality],"&gt;= "&amp;J3)-COUNTIF(Vertices[Betweenness Centrality],"&gt;="&amp;J4)</f>
        <v>9</v>
      </c>
      <c r="L3" s="39">
        <f aca="true" t="shared" si="5" ref="L3:L26">L2+($L$57-$L$2)/BinDivisor</f>
        <v>0.01818181818181818</v>
      </c>
      <c r="M3" s="40">
        <f>COUNTIF(Vertices[Closeness Centrality],"&gt;= "&amp;L3)-COUNTIF(Vertices[Closeness Centrality],"&gt;="&amp;L4)</f>
        <v>0</v>
      </c>
      <c r="N3" s="39">
        <f aca="true" t="shared" si="6" ref="N3:N26">N2+($N$57-$N$2)/BinDivisor</f>
        <v>0.0018978363636363636</v>
      </c>
      <c r="O3" s="40">
        <f>COUNTIF(Vertices[Eigenvector Centrality],"&gt;= "&amp;N3)-COUNTIF(Vertices[Eigenvector Centrality],"&gt;="&amp;N4)</f>
        <v>3</v>
      </c>
      <c r="P3" s="39">
        <f aca="true" t="shared" si="7" ref="P3:P26">P2+($P$57-$P$2)/BinDivisor</f>
        <v>0.37589758181818184</v>
      </c>
      <c r="Q3" s="40">
        <f>COUNTIF(Vertices[PageRank],"&gt;= "&amp;P3)-COUNTIF(Vertices[PageRank],"&gt;="&amp;P4)</f>
        <v>58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87</v>
      </c>
      <c r="D4" s="32">
        <f t="shared" si="1"/>
        <v>0</v>
      </c>
      <c r="E4" s="3">
        <f>COUNTIF(Vertices[Degree],"&gt;= "&amp;D4)-COUNTIF(Vertices[Degree],"&gt;="&amp;D5)</f>
        <v>0</v>
      </c>
      <c r="F4" s="37">
        <f t="shared" si="2"/>
        <v>1.6727272727272726</v>
      </c>
      <c r="G4" s="38">
        <f>COUNTIF(Vertices[In-Degree],"&gt;= "&amp;F4)-COUNTIF(Vertices[In-Degree],"&gt;="&amp;F5)</f>
        <v>15</v>
      </c>
      <c r="H4" s="37">
        <f t="shared" si="3"/>
        <v>0.8</v>
      </c>
      <c r="I4" s="38">
        <f>COUNTIF(Vertices[Out-Degree],"&gt;= "&amp;H4)-COUNTIF(Vertices[Out-Degree],"&gt;="&amp;H5)</f>
        <v>30</v>
      </c>
      <c r="J4" s="37">
        <f t="shared" si="4"/>
        <v>221.33333334545455</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0.0037956727272727272</v>
      </c>
      <c r="O4" s="38">
        <f>COUNTIF(Vertices[Eigenvector Centrality],"&gt;= "&amp;N4)-COUNTIF(Vertices[Eigenvector Centrality],"&gt;="&amp;N5)</f>
        <v>0</v>
      </c>
      <c r="P4" s="37">
        <f t="shared" si="7"/>
        <v>0.7517951636363637</v>
      </c>
      <c r="Q4" s="38">
        <f>COUNTIF(Vertices[PageRank],"&gt;= "&amp;P4)-COUNTIF(Vertices[PageRank],"&gt;="&amp;P5)</f>
        <v>16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2.509090909090909</v>
      </c>
      <c r="G5" s="40">
        <f>COUNTIF(Vertices[In-Degree],"&gt;= "&amp;F5)-COUNTIF(Vertices[In-Degree],"&gt;="&amp;F6)</f>
        <v>7</v>
      </c>
      <c r="H5" s="39">
        <f t="shared" si="3"/>
        <v>1.2000000000000002</v>
      </c>
      <c r="I5" s="40">
        <f>COUNTIF(Vertices[Out-Degree],"&gt;= "&amp;H5)-COUNTIF(Vertices[Out-Degree],"&gt;="&amp;H6)</f>
        <v>0</v>
      </c>
      <c r="J5" s="39">
        <f t="shared" si="4"/>
        <v>332.0000000181818</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0.00569350909090909</v>
      </c>
      <c r="O5" s="40">
        <f>COUNTIF(Vertices[Eigenvector Centrality],"&gt;= "&amp;N5)-COUNTIF(Vertices[Eigenvector Centrality],"&gt;="&amp;N6)</f>
        <v>0</v>
      </c>
      <c r="P5" s="39">
        <f t="shared" si="7"/>
        <v>1.1276927454545456</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116</v>
      </c>
      <c r="D6" s="32">
        <f t="shared" si="1"/>
        <v>0</v>
      </c>
      <c r="E6" s="3">
        <f>COUNTIF(Vertices[Degree],"&gt;= "&amp;D6)-COUNTIF(Vertices[Degree],"&gt;="&amp;D7)</f>
        <v>0</v>
      </c>
      <c r="F6" s="37">
        <f t="shared" si="2"/>
        <v>3.3454545454545452</v>
      </c>
      <c r="G6" s="38">
        <f>COUNTIF(Vertices[In-Degree],"&gt;= "&amp;F6)-COUNTIF(Vertices[In-Degree],"&gt;="&amp;F7)</f>
        <v>1</v>
      </c>
      <c r="H6" s="37">
        <f t="shared" si="3"/>
        <v>1.6</v>
      </c>
      <c r="I6" s="38">
        <f>COUNTIF(Vertices[Out-Degree],"&gt;= "&amp;H6)-COUNTIF(Vertices[Out-Degree],"&gt;="&amp;H7)</f>
        <v>0</v>
      </c>
      <c r="J6" s="37">
        <f t="shared" si="4"/>
        <v>442.6666666909091</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0.0075913454545454544</v>
      </c>
      <c r="O6" s="38">
        <f>COUNTIF(Vertices[Eigenvector Centrality],"&gt;= "&amp;N6)-COUNTIF(Vertices[Eigenvector Centrality],"&gt;="&amp;N7)</f>
        <v>0</v>
      </c>
      <c r="P6" s="37">
        <f t="shared" si="7"/>
        <v>1.5035903272727273</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37</v>
      </c>
      <c r="D7" s="32">
        <f t="shared" si="1"/>
        <v>0</v>
      </c>
      <c r="E7" s="3">
        <f>COUNTIF(Vertices[Degree],"&gt;= "&amp;D7)-COUNTIF(Vertices[Degree],"&gt;="&amp;D8)</f>
        <v>0</v>
      </c>
      <c r="F7" s="39">
        <f t="shared" si="2"/>
        <v>4.181818181818182</v>
      </c>
      <c r="G7" s="40">
        <f>COUNTIF(Vertices[In-Degree],"&gt;= "&amp;F7)-COUNTIF(Vertices[In-Degree],"&gt;="&amp;F8)</f>
        <v>0</v>
      </c>
      <c r="H7" s="39">
        <f t="shared" si="3"/>
        <v>2</v>
      </c>
      <c r="I7" s="40">
        <f>COUNTIF(Vertices[Out-Degree],"&gt;= "&amp;H7)-COUNTIF(Vertices[Out-Degree],"&gt;="&amp;H8)</f>
        <v>10</v>
      </c>
      <c r="J7" s="39">
        <f t="shared" si="4"/>
        <v>553.3333333636364</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0.009489181818181818</v>
      </c>
      <c r="O7" s="40">
        <f>COUNTIF(Vertices[Eigenvector Centrality],"&gt;= "&amp;N7)-COUNTIF(Vertices[Eigenvector Centrality],"&gt;="&amp;N8)</f>
        <v>23</v>
      </c>
      <c r="P7" s="39">
        <f t="shared" si="7"/>
        <v>1.8794879090909091</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153</v>
      </c>
      <c r="D8" s="32">
        <f t="shared" si="1"/>
        <v>0</v>
      </c>
      <c r="E8" s="3">
        <f>COUNTIF(Vertices[Degree],"&gt;= "&amp;D8)-COUNTIF(Vertices[Degree],"&gt;="&amp;D9)</f>
        <v>0</v>
      </c>
      <c r="F8" s="37">
        <f t="shared" si="2"/>
        <v>5.018181818181818</v>
      </c>
      <c r="G8" s="38">
        <f>COUNTIF(Vertices[In-Degree],"&gt;= "&amp;F8)-COUNTIF(Vertices[In-Degree],"&gt;="&amp;F9)</f>
        <v>0</v>
      </c>
      <c r="H8" s="37">
        <f t="shared" si="3"/>
        <v>2.4</v>
      </c>
      <c r="I8" s="38">
        <f>COUNTIF(Vertices[Out-Degree],"&gt;= "&amp;H8)-COUNTIF(Vertices[Out-Degree],"&gt;="&amp;H9)</f>
        <v>0</v>
      </c>
      <c r="J8" s="37">
        <f t="shared" si="4"/>
        <v>664.0000000363636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0.011387018181818183</v>
      </c>
      <c r="O8" s="38">
        <f>COUNTIF(Vertices[Eigenvector Centrality],"&gt;= "&amp;N8)-COUNTIF(Vertices[Eigenvector Centrality],"&gt;="&amp;N9)</f>
        <v>20</v>
      </c>
      <c r="P8" s="37">
        <f t="shared" si="7"/>
        <v>2.255385490909091</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5.854545454545454</v>
      </c>
      <c r="G9" s="40">
        <f>COUNTIF(Vertices[In-Degree],"&gt;= "&amp;F9)-COUNTIF(Vertices[In-Degree],"&gt;="&amp;F10)</f>
        <v>0</v>
      </c>
      <c r="H9" s="39">
        <f t="shared" si="3"/>
        <v>2.8</v>
      </c>
      <c r="I9" s="40">
        <f>COUNTIF(Vertices[Out-Degree],"&gt;= "&amp;H9)-COUNTIF(Vertices[Out-Degree],"&gt;="&amp;H10)</f>
        <v>7</v>
      </c>
      <c r="J9" s="39">
        <f t="shared" si="4"/>
        <v>774.6666667090909</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0.013284854545454547</v>
      </c>
      <c r="O9" s="40">
        <f>COUNTIF(Vertices[Eigenvector Centrality],"&gt;= "&amp;N9)-COUNTIF(Vertices[Eigenvector Centrality],"&gt;="&amp;N10)</f>
        <v>13</v>
      </c>
      <c r="P9" s="39">
        <f t="shared" si="7"/>
        <v>2.631283072727273</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1452</v>
      </c>
      <c r="B10" s="34">
        <v>3</v>
      </c>
      <c r="D10" s="32">
        <f t="shared" si="1"/>
        <v>0</v>
      </c>
      <c r="E10" s="3">
        <f>COUNTIF(Vertices[Degree],"&gt;= "&amp;D10)-COUNTIF(Vertices[Degree],"&gt;="&amp;D11)</f>
        <v>0</v>
      </c>
      <c r="F10" s="37">
        <f t="shared" si="2"/>
        <v>6.69090909090909</v>
      </c>
      <c r="G10" s="38">
        <f>COUNTIF(Vertices[In-Degree],"&gt;= "&amp;F10)-COUNTIF(Vertices[In-Degree],"&gt;="&amp;F11)</f>
        <v>0</v>
      </c>
      <c r="H10" s="37">
        <f t="shared" si="3"/>
        <v>3.1999999999999997</v>
      </c>
      <c r="I10" s="38">
        <f>COUNTIF(Vertices[Out-Degree],"&gt;= "&amp;H10)-COUNTIF(Vertices[Out-Degree],"&gt;="&amp;H11)</f>
        <v>0</v>
      </c>
      <c r="J10" s="37">
        <f t="shared" si="4"/>
        <v>885.3333333818182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0.01518269090909091</v>
      </c>
      <c r="O10" s="38">
        <f>COUNTIF(Vertices[Eigenvector Centrality],"&gt;= "&amp;N10)-COUNTIF(Vertices[Eigenvector Centrality],"&gt;="&amp;N11)</f>
        <v>6</v>
      </c>
      <c r="P10" s="37">
        <f t="shared" si="7"/>
        <v>3.0071806545454547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7.527272727272726</v>
      </c>
      <c r="G11" s="40">
        <f>COUNTIF(Vertices[In-Degree],"&gt;= "&amp;F11)-COUNTIF(Vertices[In-Degree],"&gt;="&amp;F12)</f>
        <v>0</v>
      </c>
      <c r="H11" s="39">
        <f t="shared" si="3"/>
        <v>3.5999999999999996</v>
      </c>
      <c r="I11" s="40">
        <f>COUNTIF(Vertices[Out-Degree],"&gt;= "&amp;H11)-COUNTIF(Vertices[Out-Degree],"&gt;="&amp;H12)</f>
        <v>0</v>
      </c>
      <c r="J11" s="39">
        <f t="shared" si="4"/>
        <v>996.0000000545455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0.017080527272727273</v>
      </c>
      <c r="O11" s="40">
        <f>COUNTIF(Vertices[Eigenvector Centrality],"&gt;= "&amp;N11)-COUNTIF(Vertices[Eigenvector Centrality],"&gt;="&amp;N12)</f>
        <v>2</v>
      </c>
      <c r="P11" s="39">
        <f t="shared" si="7"/>
        <v>3.3830782363636365</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298</v>
      </c>
      <c r="B12" s="34">
        <v>125</v>
      </c>
      <c r="D12" s="32">
        <f t="shared" si="1"/>
        <v>0</v>
      </c>
      <c r="E12" s="3">
        <f>COUNTIF(Vertices[Degree],"&gt;= "&amp;D12)-COUNTIF(Vertices[Degree],"&gt;="&amp;D13)</f>
        <v>0</v>
      </c>
      <c r="F12" s="37">
        <f t="shared" si="2"/>
        <v>8.363636363636362</v>
      </c>
      <c r="G12" s="38">
        <f>COUNTIF(Vertices[In-Degree],"&gt;= "&amp;F12)-COUNTIF(Vertices[In-Degree],"&gt;="&amp;F13)</f>
        <v>0</v>
      </c>
      <c r="H12" s="37">
        <f t="shared" si="3"/>
        <v>3.9999999999999996</v>
      </c>
      <c r="I12" s="38">
        <f>COUNTIF(Vertices[Out-Degree],"&gt;= "&amp;H12)-COUNTIF(Vertices[Out-Degree],"&gt;="&amp;H13)</f>
        <v>1</v>
      </c>
      <c r="J12" s="37">
        <f t="shared" si="4"/>
        <v>1106.6666667272727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0.018978363636363637</v>
      </c>
      <c r="O12" s="38">
        <f>COUNTIF(Vertices[Eigenvector Centrality],"&gt;= "&amp;N12)-COUNTIF(Vertices[Eigenvector Centrality],"&gt;="&amp;N13)</f>
        <v>0</v>
      </c>
      <c r="P12" s="37">
        <f t="shared" si="7"/>
        <v>3.7589758181818183</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299</v>
      </c>
      <c r="B13" s="34">
        <v>11</v>
      </c>
      <c r="D13" s="32">
        <f t="shared" si="1"/>
        <v>0</v>
      </c>
      <c r="E13" s="3">
        <f>COUNTIF(Vertices[Degree],"&gt;= "&amp;D13)-COUNTIF(Vertices[Degree],"&gt;="&amp;D14)</f>
        <v>0</v>
      </c>
      <c r="F13" s="39">
        <f t="shared" si="2"/>
        <v>9.199999999999998</v>
      </c>
      <c r="G13" s="40">
        <f>COUNTIF(Vertices[In-Degree],"&gt;= "&amp;F13)-COUNTIF(Vertices[In-Degree],"&gt;="&amp;F14)</f>
        <v>0</v>
      </c>
      <c r="H13" s="39">
        <f t="shared" si="3"/>
        <v>4.3999999999999995</v>
      </c>
      <c r="I13" s="40">
        <f>COUNTIF(Vertices[Out-Degree],"&gt;= "&amp;H13)-COUNTIF(Vertices[Out-Degree],"&gt;="&amp;H14)</f>
        <v>0</v>
      </c>
      <c r="J13" s="39">
        <f t="shared" si="4"/>
        <v>1217.3333334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0.0208762</v>
      </c>
      <c r="O13" s="40">
        <f>COUNTIF(Vertices[Eigenvector Centrality],"&gt;= "&amp;N13)-COUNTIF(Vertices[Eigenvector Centrality],"&gt;="&amp;N14)</f>
        <v>0</v>
      </c>
      <c r="P13" s="39">
        <f t="shared" si="7"/>
        <v>4.1348734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17</v>
      </c>
      <c r="D14" s="32">
        <f t="shared" si="1"/>
        <v>0</v>
      </c>
      <c r="E14" s="3">
        <f>COUNTIF(Vertices[Degree],"&gt;= "&amp;D14)-COUNTIF(Vertices[Degree],"&gt;="&amp;D15)</f>
        <v>0</v>
      </c>
      <c r="F14" s="37">
        <f t="shared" si="2"/>
        <v>10.036363636363633</v>
      </c>
      <c r="G14" s="38">
        <f>COUNTIF(Vertices[In-Degree],"&gt;= "&amp;F14)-COUNTIF(Vertices[In-Degree],"&gt;="&amp;F15)</f>
        <v>0</v>
      </c>
      <c r="H14" s="37">
        <f t="shared" si="3"/>
        <v>4.8</v>
      </c>
      <c r="I14" s="38">
        <f>COUNTIF(Vertices[Out-Degree],"&gt;= "&amp;H14)-COUNTIF(Vertices[Out-Degree],"&gt;="&amp;H15)</f>
        <v>2</v>
      </c>
      <c r="J14" s="37">
        <f t="shared" si="4"/>
        <v>1328.0000000727273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0.022774036363636365</v>
      </c>
      <c r="O14" s="38">
        <f>COUNTIF(Vertices[Eigenvector Centrality],"&gt;= "&amp;N14)-COUNTIF(Vertices[Eigenvector Centrality],"&gt;="&amp;N15)</f>
        <v>0</v>
      </c>
      <c r="P14" s="37">
        <f t="shared" si="7"/>
        <v>4.510770981818182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10.87272727272727</v>
      </c>
      <c r="G15" s="40">
        <f>COUNTIF(Vertices[In-Degree],"&gt;= "&amp;F15)-COUNTIF(Vertices[In-Degree],"&gt;="&amp;F16)</f>
        <v>0</v>
      </c>
      <c r="H15" s="39">
        <f t="shared" si="3"/>
        <v>5.2</v>
      </c>
      <c r="I15" s="40">
        <f>COUNTIF(Vertices[Out-Degree],"&gt;= "&amp;H15)-COUNTIF(Vertices[Out-Degree],"&gt;="&amp;H16)</f>
        <v>0</v>
      </c>
      <c r="J15" s="39">
        <f t="shared" si="4"/>
        <v>1438.6666667454547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0.02467187272727273</v>
      </c>
      <c r="O15" s="40">
        <f>COUNTIF(Vertices[Eigenvector Centrality],"&gt;= "&amp;N15)-COUNTIF(Vertices[Eigenvector Centrality],"&gt;="&amp;N16)</f>
        <v>0</v>
      </c>
      <c r="P15" s="39">
        <f t="shared" si="7"/>
        <v>4.8866685636363645</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17</v>
      </c>
      <c r="D16" s="32">
        <f t="shared" si="1"/>
        <v>0</v>
      </c>
      <c r="E16" s="3">
        <f>COUNTIF(Vertices[Degree],"&gt;= "&amp;D16)-COUNTIF(Vertices[Degree],"&gt;="&amp;D17)</f>
        <v>0</v>
      </c>
      <c r="F16" s="37">
        <f t="shared" si="2"/>
        <v>11.709090909090905</v>
      </c>
      <c r="G16" s="38">
        <f>COUNTIF(Vertices[In-Degree],"&gt;= "&amp;F16)-COUNTIF(Vertices[In-Degree],"&gt;="&amp;F17)</f>
        <v>0</v>
      </c>
      <c r="H16" s="37">
        <f t="shared" si="3"/>
        <v>5.6000000000000005</v>
      </c>
      <c r="I16" s="38">
        <f>COUNTIF(Vertices[Out-Degree],"&gt;= "&amp;H16)-COUNTIF(Vertices[Out-Degree],"&gt;="&amp;H17)</f>
        <v>0</v>
      </c>
      <c r="J16" s="37">
        <f t="shared" si="4"/>
        <v>1549.333333418182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0.026569709090909093</v>
      </c>
      <c r="O16" s="38">
        <f>COUNTIF(Vertices[Eigenvector Centrality],"&gt;= "&amp;N16)-COUNTIF(Vertices[Eigenvector Centrality],"&gt;="&amp;N17)</f>
        <v>0</v>
      </c>
      <c r="P16" s="37">
        <f t="shared" si="7"/>
        <v>5.262566145454547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12.545454545454541</v>
      </c>
      <c r="G17" s="40">
        <f>COUNTIF(Vertices[In-Degree],"&gt;= "&amp;F17)-COUNTIF(Vertices[In-Degree],"&gt;="&amp;F18)</f>
        <v>0</v>
      </c>
      <c r="H17" s="39">
        <f t="shared" si="3"/>
        <v>6.000000000000001</v>
      </c>
      <c r="I17" s="40">
        <f>COUNTIF(Vertices[Out-Degree],"&gt;= "&amp;H17)-COUNTIF(Vertices[Out-Degree],"&gt;="&amp;H18)</f>
        <v>1</v>
      </c>
      <c r="J17" s="39">
        <f t="shared" si="4"/>
        <v>1660.0000000909095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0.028467545454545457</v>
      </c>
      <c r="O17" s="40">
        <f>COUNTIF(Vertices[Eigenvector Centrality],"&gt;= "&amp;N17)-COUNTIF(Vertices[Eigenvector Centrality],"&gt;="&amp;N18)</f>
        <v>0</v>
      </c>
      <c r="P17" s="39">
        <f t="shared" si="7"/>
        <v>5.638463727272729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0.03389830508474576</v>
      </c>
      <c r="D18" s="32">
        <f t="shared" si="1"/>
        <v>0</v>
      </c>
      <c r="E18" s="3">
        <f>COUNTIF(Vertices[Degree],"&gt;= "&amp;D18)-COUNTIF(Vertices[Degree],"&gt;="&amp;D19)</f>
        <v>0</v>
      </c>
      <c r="F18" s="37">
        <f t="shared" si="2"/>
        <v>13.381818181818177</v>
      </c>
      <c r="G18" s="38">
        <f>COUNTIF(Vertices[In-Degree],"&gt;= "&amp;F18)-COUNTIF(Vertices[In-Degree],"&gt;="&amp;F19)</f>
        <v>0</v>
      </c>
      <c r="H18" s="37">
        <f t="shared" si="3"/>
        <v>6.400000000000001</v>
      </c>
      <c r="I18" s="38">
        <f>COUNTIF(Vertices[Out-Degree],"&gt;= "&amp;H18)-COUNTIF(Vertices[Out-Degree],"&gt;="&amp;H19)</f>
        <v>0</v>
      </c>
      <c r="J18" s="37">
        <f t="shared" si="4"/>
        <v>1770.6666667636368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0.03036538181818182</v>
      </c>
      <c r="O18" s="38">
        <f>COUNTIF(Vertices[Eigenvector Centrality],"&gt;= "&amp;N18)-COUNTIF(Vertices[Eigenvector Centrality],"&gt;="&amp;N19)</f>
        <v>0</v>
      </c>
      <c r="P18" s="37">
        <f t="shared" si="7"/>
        <v>6.014361309090911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0.06557377049180328</v>
      </c>
      <c r="D19" s="32">
        <f t="shared" si="1"/>
        <v>0</v>
      </c>
      <c r="E19" s="3">
        <f>COUNTIF(Vertices[Degree],"&gt;= "&amp;D19)-COUNTIF(Vertices[Degree],"&gt;="&amp;D20)</f>
        <v>0</v>
      </c>
      <c r="F19" s="39">
        <f t="shared" si="2"/>
        <v>14.218181818181813</v>
      </c>
      <c r="G19" s="40">
        <f>COUNTIF(Vertices[In-Degree],"&gt;= "&amp;F19)-COUNTIF(Vertices[In-Degree],"&gt;="&amp;F20)</f>
        <v>0</v>
      </c>
      <c r="H19" s="39">
        <f t="shared" si="3"/>
        <v>6.800000000000002</v>
      </c>
      <c r="I19" s="40">
        <f>COUNTIF(Vertices[Out-Degree],"&gt;= "&amp;H19)-COUNTIF(Vertices[Out-Degree],"&gt;="&amp;H20)</f>
        <v>0</v>
      </c>
      <c r="J19" s="39">
        <f t="shared" si="4"/>
        <v>1881.3333334363642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0.03226321818181818</v>
      </c>
      <c r="O19" s="40">
        <f>COUNTIF(Vertices[Eigenvector Centrality],"&gt;= "&amp;N19)-COUNTIF(Vertices[Eigenvector Centrality],"&gt;="&amp;N20)</f>
        <v>0</v>
      </c>
      <c r="P19" s="39">
        <f t="shared" si="7"/>
        <v>6.390258890909093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15.05454545454545</v>
      </c>
      <c r="G20" s="38">
        <f>COUNTIF(Vertices[In-Degree],"&gt;= "&amp;F20)-COUNTIF(Vertices[In-Degree],"&gt;="&amp;F21)</f>
        <v>0</v>
      </c>
      <c r="H20" s="37">
        <f t="shared" si="3"/>
        <v>7.200000000000002</v>
      </c>
      <c r="I20" s="38">
        <f>COUNTIF(Vertices[Out-Degree],"&gt;= "&amp;H20)-COUNTIF(Vertices[Out-Degree],"&gt;="&amp;H21)</f>
        <v>0</v>
      </c>
      <c r="J20" s="37">
        <f t="shared" si="4"/>
        <v>1992.0000001090916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0.034161054545454546</v>
      </c>
      <c r="O20" s="38">
        <f>COUNTIF(Vertices[Eigenvector Centrality],"&gt;= "&amp;N20)-COUNTIF(Vertices[Eigenvector Centrality],"&gt;="&amp;N21)</f>
        <v>1</v>
      </c>
      <c r="P20" s="37">
        <f t="shared" si="7"/>
        <v>6.766156472727276</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15.890909090909085</v>
      </c>
      <c r="G21" s="40">
        <f>COUNTIF(Vertices[In-Degree],"&gt;= "&amp;F21)-COUNTIF(Vertices[In-Degree],"&gt;="&amp;F22)</f>
        <v>0</v>
      </c>
      <c r="H21" s="39">
        <f t="shared" si="3"/>
        <v>7.600000000000002</v>
      </c>
      <c r="I21" s="40">
        <f>COUNTIF(Vertices[Out-Degree],"&gt;= "&amp;H21)-COUNTIF(Vertices[Out-Degree],"&gt;="&amp;H22)</f>
        <v>0</v>
      </c>
      <c r="J21" s="39">
        <f t="shared" si="4"/>
        <v>2102.666666781819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0.03605889090909091</v>
      </c>
      <c r="O21" s="40">
        <f>COUNTIF(Vertices[Eigenvector Centrality],"&gt;= "&amp;N21)-COUNTIF(Vertices[Eigenvector Centrality],"&gt;="&amp;N22)</f>
        <v>0</v>
      </c>
      <c r="P21" s="39">
        <f t="shared" si="7"/>
        <v>7.142054054545458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16.727272727272723</v>
      </c>
      <c r="G22" s="38">
        <f>COUNTIF(Vertices[In-Degree],"&gt;= "&amp;F22)-COUNTIF(Vertices[In-Degree],"&gt;="&amp;F23)</f>
        <v>0</v>
      </c>
      <c r="H22" s="37">
        <f t="shared" si="3"/>
        <v>8.000000000000002</v>
      </c>
      <c r="I22" s="38">
        <f>COUNTIF(Vertices[Out-Degree],"&gt;= "&amp;H22)-COUNTIF(Vertices[Out-Degree],"&gt;="&amp;H23)</f>
        <v>0</v>
      </c>
      <c r="J22" s="37">
        <f t="shared" si="4"/>
        <v>2213.3333334545464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0.037956727272727274</v>
      </c>
      <c r="O22" s="38">
        <f>COUNTIF(Vertices[Eigenvector Centrality],"&gt;= "&amp;N22)-COUNTIF(Vertices[Eigenvector Centrality],"&gt;="&amp;N23)</f>
        <v>0</v>
      </c>
      <c r="P22" s="37">
        <f t="shared" si="7"/>
        <v>7.51795163636364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81</v>
      </c>
      <c r="D23" s="32">
        <f t="shared" si="1"/>
        <v>0</v>
      </c>
      <c r="E23" s="3">
        <f>COUNTIF(Vertices[Degree],"&gt;= "&amp;D23)-COUNTIF(Vertices[Degree],"&gt;="&amp;D24)</f>
        <v>0</v>
      </c>
      <c r="F23" s="39">
        <f t="shared" si="2"/>
        <v>17.56363636363636</v>
      </c>
      <c r="G23" s="40">
        <f>COUNTIF(Vertices[In-Degree],"&gt;= "&amp;F23)-COUNTIF(Vertices[In-Degree],"&gt;="&amp;F24)</f>
        <v>0</v>
      </c>
      <c r="H23" s="39">
        <f t="shared" si="3"/>
        <v>8.400000000000002</v>
      </c>
      <c r="I23" s="40">
        <f>COUNTIF(Vertices[Out-Degree],"&gt;= "&amp;H23)-COUNTIF(Vertices[Out-Degree],"&gt;="&amp;H24)</f>
        <v>0</v>
      </c>
      <c r="J23" s="39">
        <f t="shared" si="4"/>
        <v>2324.000000127274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0.03985456363636364</v>
      </c>
      <c r="O23" s="40">
        <f>COUNTIF(Vertices[Eigenvector Centrality],"&gt;= "&amp;N23)-COUNTIF(Vertices[Eigenvector Centrality],"&gt;="&amp;N24)</f>
        <v>0</v>
      </c>
      <c r="P23" s="39">
        <f t="shared" si="7"/>
        <v>7.893849218181822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149</v>
      </c>
      <c r="D24" s="32">
        <f t="shared" si="1"/>
        <v>0</v>
      </c>
      <c r="E24" s="3">
        <f>COUNTIF(Vertices[Degree],"&gt;= "&amp;D24)-COUNTIF(Vertices[Degree],"&gt;="&amp;D25)</f>
        <v>0</v>
      </c>
      <c r="F24" s="37">
        <f t="shared" si="2"/>
        <v>18.399999999999995</v>
      </c>
      <c r="G24" s="38">
        <f>COUNTIF(Vertices[In-Degree],"&gt;= "&amp;F24)-COUNTIF(Vertices[In-Degree],"&gt;="&amp;F25)</f>
        <v>0</v>
      </c>
      <c r="H24" s="37">
        <f t="shared" si="3"/>
        <v>8.800000000000002</v>
      </c>
      <c r="I24" s="38">
        <f>COUNTIF(Vertices[Out-Degree],"&gt;= "&amp;H24)-COUNTIF(Vertices[Out-Degree],"&gt;="&amp;H25)</f>
        <v>0</v>
      </c>
      <c r="J24" s="37">
        <f t="shared" si="4"/>
        <v>2434.666666800001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0.0417524</v>
      </c>
      <c r="O24" s="38">
        <f>COUNTIF(Vertices[Eigenvector Centrality],"&gt;= "&amp;N24)-COUNTIF(Vertices[Eigenvector Centrality],"&gt;="&amp;N25)</f>
        <v>0</v>
      </c>
      <c r="P24" s="37">
        <f t="shared" si="7"/>
        <v>8.269746800000004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19.23636363636363</v>
      </c>
      <c r="G25" s="40">
        <f>COUNTIF(Vertices[In-Degree],"&gt;= "&amp;F25)-COUNTIF(Vertices[In-Degree],"&gt;="&amp;F26)</f>
        <v>0</v>
      </c>
      <c r="H25" s="39">
        <f t="shared" si="3"/>
        <v>9.200000000000003</v>
      </c>
      <c r="I25" s="40">
        <f>COUNTIF(Vertices[Out-Degree],"&gt;= "&amp;H25)-COUNTIF(Vertices[Out-Degree],"&gt;="&amp;H26)</f>
        <v>0</v>
      </c>
      <c r="J25" s="39">
        <f t="shared" si="4"/>
        <v>2545.3333334727286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0.043650236363636366</v>
      </c>
      <c r="O25" s="40">
        <f>COUNTIF(Vertices[Eigenvector Centrality],"&gt;= "&amp;N25)-COUNTIF(Vertices[Eigenvector Centrality],"&gt;="&amp;N26)</f>
        <v>0</v>
      </c>
      <c r="P25" s="39">
        <f t="shared" si="7"/>
        <v>8.645644381818185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20.072727272727267</v>
      </c>
      <c r="G26" s="38">
        <f>COUNTIF(Vertices[In-Degree],"&gt;= "&amp;F26)-COUNTIF(Vertices[In-Degree],"&gt;="&amp;F28)</f>
        <v>0</v>
      </c>
      <c r="H26" s="37">
        <f t="shared" si="3"/>
        <v>9.600000000000003</v>
      </c>
      <c r="I26" s="38">
        <f>COUNTIF(Vertices[Out-Degree],"&gt;= "&amp;H26)-COUNTIF(Vertices[Out-Degree],"&gt;="&amp;H28)</f>
        <v>0</v>
      </c>
      <c r="J26" s="37">
        <f t="shared" si="4"/>
        <v>2656.000000145456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0.04554807272727273</v>
      </c>
      <c r="O26" s="38">
        <f>COUNTIF(Vertices[Eigenvector Centrality],"&gt;= "&amp;N26)-COUNTIF(Vertices[Eigenvector Centrality],"&gt;="&amp;N28)</f>
        <v>0</v>
      </c>
      <c r="P26" s="37">
        <f t="shared" si="7"/>
        <v>9.021541963636366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2.306358</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-27</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20.909090909090903</v>
      </c>
      <c r="G28" s="40">
        <f>COUNTIF(Vertices[In-Degree],"&gt;= "&amp;F28)-COUNTIF(Vertices[In-Degree],"&gt;="&amp;F40)</f>
        <v>0</v>
      </c>
      <c r="H28" s="39">
        <f>H26+($H$57-$H$2)/BinDivisor</f>
        <v>10.000000000000004</v>
      </c>
      <c r="I28" s="40">
        <f>COUNTIF(Vertices[Out-Degree],"&gt;= "&amp;H28)-COUNTIF(Vertices[Out-Degree],"&gt;="&amp;H40)</f>
        <v>0</v>
      </c>
      <c r="J28" s="39">
        <f>J26+($J$57-$J$2)/BinDivisor</f>
        <v>2766.6666668181833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0.047445909090909094</v>
      </c>
      <c r="O28" s="40">
        <f>COUNTIF(Vertices[Eigenvector Centrality],"&gt;= "&amp;N28)-COUNTIF(Vertices[Eigenvector Centrality],"&gt;="&amp;N40)</f>
        <v>0</v>
      </c>
      <c r="P28" s="39">
        <f>P26+($P$57-$P$2)/BinDivisor</f>
        <v>9.397439545454548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0.016305800588078054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1453</v>
      </c>
      <c r="B30" s="34">
        <v>0.409105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1454</v>
      </c>
      <c r="B32" s="34" t="s">
        <v>1455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21.74545454545454</v>
      </c>
      <c r="G40" s="38">
        <f>COUNTIF(Vertices[In-Degree],"&gt;= "&amp;F40)-COUNTIF(Vertices[In-Degree],"&gt;="&amp;F41)</f>
        <v>0</v>
      </c>
      <c r="H40" s="37">
        <f>H28+($H$57-$H$2)/BinDivisor</f>
        <v>10.400000000000004</v>
      </c>
      <c r="I40" s="38">
        <f>COUNTIF(Vertices[Out-Degree],"&gt;= "&amp;H40)-COUNTIF(Vertices[Out-Degree],"&gt;="&amp;H41)</f>
        <v>0</v>
      </c>
      <c r="J40" s="37">
        <f>J28+($J$57-$J$2)/BinDivisor</f>
        <v>2877.3333334909107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0.04934374545454546</v>
      </c>
      <c r="O40" s="38">
        <f>COUNTIF(Vertices[Eigenvector Centrality],"&gt;= "&amp;N40)-COUNTIF(Vertices[Eigenvector Centrality],"&gt;="&amp;N41)</f>
        <v>0</v>
      </c>
      <c r="P40" s="37">
        <f>P28+($P$57-$P$2)/BinDivisor</f>
        <v>9.773337127272729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22.581818181818175</v>
      </c>
      <c r="G41" s="40">
        <f>COUNTIF(Vertices[In-Degree],"&gt;= "&amp;F41)-COUNTIF(Vertices[In-Degree],"&gt;="&amp;F42)</f>
        <v>0</v>
      </c>
      <c r="H41" s="39">
        <f aca="true" t="shared" si="12" ref="H41:H56">H40+($H$57-$H$2)/BinDivisor</f>
        <v>10.800000000000004</v>
      </c>
      <c r="I41" s="40">
        <f>COUNTIF(Vertices[Out-Degree],"&gt;= "&amp;H41)-COUNTIF(Vertices[Out-Degree],"&gt;="&amp;H42)</f>
        <v>0</v>
      </c>
      <c r="J41" s="39">
        <f aca="true" t="shared" si="13" ref="J41:J56">J40+($J$57-$J$2)/BinDivisor</f>
        <v>2988.000000163638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0.05124158181818182</v>
      </c>
      <c r="O41" s="40">
        <f>COUNTIF(Vertices[Eigenvector Centrality],"&gt;= "&amp;N41)-COUNTIF(Vertices[Eigenvector Centrality],"&gt;="&amp;N42)</f>
        <v>0</v>
      </c>
      <c r="P41" s="39">
        <f aca="true" t="shared" si="16" ref="P41:P56">P40+($P$57-$P$2)/BinDivisor</f>
        <v>10.14923470909091</v>
      </c>
      <c r="Q41" s="40">
        <f>COUNTIF(Vertices[PageRank],"&gt;= "&amp;P41)-COUNTIF(Vertices[PageRank],"&gt;="&amp;P42)</f>
        <v>0</v>
      </c>
      <c r="R41" s="39">
        <f aca="true" t="shared" si="17" ref="R41:R56">R40+($R$57-$R$2)/BinDivisor</f>
        <v>0.490909090909091</v>
      </c>
      <c r="S41" s="44">
        <f>COUNTIF(Vertices[Clustering Coefficient],"&gt;= "&amp;R41)-COUNTIF(Vertices[Clustering Coefficient],"&gt;="&amp;R42)</f>
        <v>19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23.41818181818181</v>
      </c>
      <c r="G42" s="38">
        <f>COUNTIF(Vertices[In-Degree],"&gt;= "&amp;F42)-COUNTIF(Vertices[In-Degree],"&gt;="&amp;F43)</f>
        <v>0</v>
      </c>
      <c r="H42" s="37">
        <f t="shared" si="12"/>
        <v>11.200000000000005</v>
      </c>
      <c r="I42" s="38">
        <f>COUNTIF(Vertices[Out-Degree],"&gt;= "&amp;H42)-COUNTIF(Vertices[Out-Degree],"&gt;="&amp;H43)</f>
        <v>0</v>
      </c>
      <c r="J42" s="37">
        <f t="shared" si="13"/>
        <v>3098.6666668363655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0.053139418181818186</v>
      </c>
      <c r="O42" s="38">
        <f>COUNTIF(Vertices[Eigenvector Centrality],"&gt;= "&amp;N42)-COUNTIF(Vertices[Eigenvector Centrality],"&gt;="&amp;N43)</f>
        <v>0</v>
      </c>
      <c r="P42" s="37">
        <f t="shared" si="16"/>
        <v>10.525132290909092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24.254545454545447</v>
      </c>
      <c r="G43" s="40">
        <f>COUNTIF(Vertices[In-Degree],"&gt;= "&amp;F43)-COUNTIF(Vertices[In-Degree],"&gt;="&amp;F44)</f>
        <v>0</v>
      </c>
      <c r="H43" s="39">
        <f t="shared" si="12"/>
        <v>11.600000000000005</v>
      </c>
      <c r="I43" s="40">
        <f>COUNTIF(Vertices[Out-Degree],"&gt;= "&amp;H43)-COUNTIF(Vertices[Out-Degree],"&gt;="&amp;H44)</f>
        <v>0</v>
      </c>
      <c r="J43" s="39">
        <f t="shared" si="13"/>
        <v>3209.333333509093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0.05503725454545455</v>
      </c>
      <c r="O43" s="40">
        <f>COUNTIF(Vertices[Eigenvector Centrality],"&gt;= "&amp;N43)-COUNTIF(Vertices[Eigenvector Centrality],"&gt;="&amp;N44)</f>
        <v>0</v>
      </c>
      <c r="P43" s="39">
        <f t="shared" si="16"/>
        <v>10.901029872727273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25.090909090909083</v>
      </c>
      <c r="G44" s="38">
        <f>COUNTIF(Vertices[In-Degree],"&gt;= "&amp;F44)-COUNTIF(Vertices[In-Degree],"&gt;="&amp;F45)</f>
        <v>0</v>
      </c>
      <c r="H44" s="37">
        <f t="shared" si="12"/>
        <v>12.000000000000005</v>
      </c>
      <c r="I44" s="38">
        <f>COUNTIF(Vertices[Out-Degree],"&gt;= "&amp;H44)-COUNTIF(Vertices[Out-Degree],"&gt;="&amp;H45)</f>
        <v>0</v>
      </c>
      <c r="J44" s="37">
        <f t="shared" si="13"/>
        <v>3320.0000001818203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0.056935090909090914</v>
      </c>
      <c r="O44" s="38">
        <f>COUNTIF(Vertices[Eigenvector Centrality],"&gt;= "&amp;N44)-COUNTIF(Vertices[Eigenvector Centrality],"&gt;="&amp;N45)</f>
        <v>0</v>
      </c>
      <c r="P44" s="37">
        <f t="shared" si="16"/>
        <v>11.276927454545454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25.92727272727272</v>
      </c>
      <c r="G45" s="40">
        <f>COUNTIF(Vertices[In-Degree],"&gt;= "&amp;F45)-COUNTIF(Vertices[In-Degree],"&gt;="&amp;F46)</f>
        <v>0</v>
      </c>
      <c r="H45" s="39">
        <f t="shared" si="12"/>
        <v>12.400000000000006</v>
      </c>
      <c r="I45" s="40">
        <f>COUNTIF(Vertices[Out-Degree],"&gt;= "&amp;H45)-COUNTIF(Vertices[Out-Degree],"&gt;="&amp;H46)</f>
        <v>0</v>
      </c>
      <c r="J45" s="39">
        <f t="shared" si="13"/>
        <v>3430.6666668545477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0.05883292727272728</v>
      </c>
      <c r="O45" s="40">
        <f>COUNTIF(Vertices[Eigenvector Centrality],"&gt;= "&amp;N45)-COUNTIF(Vertices[Eigenvector Centrality],"&gt;="&amp;N46)</f>
        <v>0</v>
      </c>
      <c r="P45" s="39">
        <f t="shared" si="16"/>
        <v>11.652825036363636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26.763636363636355</v>
      </c>
      <c r="G46" s="38">
        <f>COUNTIF(Vertices[In-Degree],"&gt;= "&amp;F46)-COUNTIF(Vertices[In-Degree],"&gt;="&amp;F47)</f>
        <v>0</v>
      </c>
      <c r="H46" s="37">
        <f t="shared" si="12"/>
        <v>12.800000000000006</v>
      </c>
      <c r="I46" s="38">
        <f>COUNTIF(Vertices[Out-Degree],"&gt;= "&amp;H46)-COUNTIF(Vertices[Out-Degree],"&gt;="&amp;H47)</f>
        <v>0</v>
      </c>
      <c r="J46" s="37">
        <f t="shared" si="13"/>
        <v>3541.333333527275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0.06073076363636364</v>
      </c>
      <c r="O46" s="38">
        <f>COUNTIF(Vertices[Eigenvector Centrality],"&gt;= "&amp;N46)-COUNTIF(Vertices[Eigenvector Centrality],"&gt;="&amp;N47)</f>
        <v>0</v>
      </c>
      <c r="P46" s="37">
        <f t="shared" si="16"/>
        <v>12.028722618181817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27.59999999999999</v>
      </c>
      <c r="G47" s="40">
        <f>COUNTIF(Vertices[In-Degree],"&gt;= "&amp;F47)-COUNTIF(Vertices[In-Degree],"&gt;="&amp;F48)</f>
        <v>0</v>
      </c>
      <c r="H47" s="39">
        <f t="shared" si="12"/>
        <v>13.200000000000006</v>
      </c>
      <c r="I47" s="40">
        <f>COUNTIF(Vertices[Out-Degree],"&gt;= "&amp;H47)-COUNTIF(Vertices[Out-Degree],"&gt;="&amp;H48)</f>
        <v>0</v>
      </c>
      <c r="J47" s="39">
        <f t="shared" si="13"/>
        <v>3652.0000002000024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0.0626286</v>
      </c>
      <c r="O47" s="40">
        <f>COUNTIF(Vertices[Eigenvector Centrality],"&gt;= "&amp;N47)-COUNTIF(Vertices[Eigenvector Centrality],"&gt;="&amp;N48)</f>
        <v>0</v>
      </c>
      <c r="P47" s="39">
        <f t="shared" si="16"/>
        <v>12.404620199999998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28.436363636363627</v>
      </c>
      <c r="G48" s="38">
        <f>COUNTIF(Vertices[In-Degree],"&gt;= "&amp;F48)-COUNTIF(Vertices[In-Degree],"&gt;="&amp;F49)</f>
        <v>0</v>
      </c>
      <c r="H48" s="37">
        <f t="shared" si="12"/>
        <v>13.600000000000007</v>
      </c>
      <c r="I48" s="38">
        <f>COUNTIF(Vertices[Out-Degree],"&gt;= "&amp;H48)-COUNTIF(Vertices[Out-Degree],"&gt;="&amp;H49)</f>
        <v>0</v>
      </c>
      <c r="J48" s="37">
        <f t="shared" si="13"/>
        <v>3762.66666687273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0.06452643636363636</v>
      </c>
      <c r="O48" s="38">
        <f>COUNTIF(Vertices[Eigenvector Centrality],"&gt;= "&amp;N48)-COUNTIF(Vertices[Eigenvector Centrality],"&gt;="&amp;N49)</f>
        <v>0</v>
      </c>
      <c r="P48" s="37">
        <f t="shared" si="16"/>
        <v>12.78051778181818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29.272727272727263</v>
      </c>
      <c r="G49" s="40">
        <f>COUNTIF(Vertices[In-Degree],"&gt;= "&amp;F49)-COUNTIF(Vertices[In-Degree],"&gt;="&amp;F50)</f>
        <v>0</v>
      </c>
      <c r="H49" s="39">
        <f t="shared" si="12"/>
        <v>14.000000000000007</v>
      </c>
      <c r="I49" s="40">
        <f>COUNTIF(Vertices[Out-Degree],"&gt;= "&amp;H49)-COUNTIF(Vertices[Out-Degree],"&gt;="&amp;H50)</f>
        <v>1</v>
      </c>
      <c r="J49" s="39">
        <f t="shared" si="13"/>
        <v>3873.333333545457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0.06642427272727272</v>
      </c>
      <c r="O49" s="40">
        <f>COUNTIF(Vertices[Eigenvector Centrality],"&gt;= "&amp;N49)-COUNTIF(Vertices[Eigenvector Centrality],"&gt;="&amp;N50)</f>
        <v>0</v>
      </c>
      <c r="P49" s="39">
        <f t="shared" si="16"/>
        <v>13.156415363636361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30.1090909090909</v>
      </c>
      <c r="G50" s="38">
        <f>COUNTIF(Vertices[In-Degree],"&gt;= "&amp;F50)-COUNTIF(Vertices[In-Degree],"&gt;="&amp;F51)</f>
        <v>0</v>
      </c>
      <c r="H50" s="37">
        <f t="shared" si="12"/>
        <v>14.400000000000007</v>
      </c>
      <c r="I50" s="38">
        <f>COUNTIF(Vertices[Out-Degree],"&gt;= "&amp;H50)-COUNTIF(Vertices[Out-Degree],"&gt;="&amp;H51)</f>
        <v>0</v>
      </c>
      <c r="J50" s="37">
        <f t="shared" si="13"/>
        <v>3984.0000002181846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0.06832210909090908</v>
      </c>
      <c r="O50" s="38">
        <f>COUNTIF(Vertices[Eigenvector Centrality],"&gt;= "&amp;N50)-COUNTIF(Vertices[Eigenvector Centrality],"&gt;="&amp;N51)</f>
        <v>0</v>
      </c>
      <c r="P50" s="37">
        <f t="shared" si="16"/>
        <v>13.532312945454542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30.945454545454535</v>
      </c>
      <c r="G51" s="40">
        <f>COUNTIF(Vertices[In-Degree],"&gt;= "&amp;F51)-COUNTIF(Vertices[In-Degree],"&gt;="&amp;F52)</f>
        <v>0</v>
      </c>
      <c r="H51" s="39">
        <f t="shared" si="12"/>
        <v>14.800000000000008</v>
      </c>
      <c r="I51" s="40">
        <f>COUNTIF(Vertices[Out-Degree],"&gt;= "&amp;H51)-COUNTIF(Vertices[Out-Degree],"&gt;="&amp;H52)</f>
        <v>0</v>
      </c>
      <c r="J51" s="39">
        <f t="shared" si="13"/>
        <v>4094.666666890912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0.07021994545454543</v>
      </c>
      <c r="O51" s="40">
        <f>COUNTIF(Vertices[Eigenvector Centrality],"&gt;= "&amp;N51)-COUNTIF(Vertices[Eigenvector Centrality],"&gt;="&amp;N52)</f>
        <v>0</v>
      </c>
      <c r="P51" s="39">
        <f t="shared" si="16"/>
        <v>13.908210527272724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31.78181818181817</v>
      </c>
      <c r="G52" s="38">
        <f>COUNTIF(Vertices[In-Degree],"&gt;= "&amp;F52)-COUNTIF(Vertices[In-Degree],"&gt;="&amp;F53)</f>
        <v>0</v>
      </c>
      <c r="H52" s="37">
        <f t="shared" si="12"/>
        <v>15.200000000000008</v>
      </c>
      <c r="I52" s="38">
        <f>COUNTIF(Vertices[Out-Degree],"&gt;= "&amp;H52)-COUNTIF(Vertices[Out-Degree],"&gt;="&amp;H53)</f>
        <v>0</v>
      </c>
      <c r="J52" s="37">
        <f t="shared" si="13"/>
        <v>4205.333333563639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0.07211778181818179</v>
      </c>
      <c r="O52" s="38">
        <f>COUNTIF(Vertices[Eigenvector Centrality],"&gt;= "&amp;N52)-COUNTIF(Vertices[Eigenvector Centrality],"&gt;="&amp;N53)</f>
        <v>0</v>
      </c>
      <c r="P52" s="37">
        <f t="shared" si="16"/>
        <v>14.284108109090905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32.61818181818181</v>
      </c>
      <c r="G53" s="40">
        <f>COUNTIF(Vertices[In-Degree],"&gt;= "&amp;F53)-COUNTIF(Vertices[In-Degree],"&gt;="&amp;F54)</f>
        <v>0</v>
      </c>
      <c r="H53" s="39">
        <f t="shared" si="12"/>
        <v>15.600000000000009</v>
      </c>
      <c r="I53" s="40">
        <f>COUNTIF(Vertices[Out-Degree],"&gt;= "&amp;H53)-COUNTIF(Vertices[Out-Degree],"&gt;="&amp;H54)</f>
        <v>0</v>
      </c>
      <c r="J53" s="39">
        <f t="shared" si="13"/>
        <v>4316.000000236366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0.07401561818181815</v>
      </c>
      <c r="O53" s="40">
        <f>COUNTIF(Vertices[Eigenvector Centrality],"&gt;= "&amp;N53)-COUNTIF(Vertices[Eigenvector Centrality],"&gt;="&amp;N54)</f>
        <v>0</v>
      </c>
      <c r="P53" s="39">
        <f t="shared" si="16"/>
        <v>14.660005690909086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33.454545454545446</v>
      </c>
      <c r="G54" s="38">
        <f>COUNTIF(Vertices[In-Degree],"&gt;= "&amp;F54)-COUNTIF(Vertices[In-Degree],"&gt;="&amp;F55)</f>
        <v>0</v>
      </c>
      <c r="H54" s="37">
        <f t="shared" si="12"/>
        <v>16.000000000000007</v>
      </c>
      <c r="I54" s="38">
        <f>COUNTIF(Vertices[Out-Degree],"&gt;= "&amp;H54)-COUNTIF(Vertices[Out-Degree],"&gt;="&amp;H55)</f>
        <v>0</v>
      </c>
      <c r="J54" s="37">
        <f t="shared" si="13"/>
        <v>4426.666666909093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0.0759134545454545</v>
      </c>
      <c r="O54" s="38">
        <f>COUNTIF(Vertices[Eigenvector Centrality],"&gt;= "&amp;N54)-COUNTIF(Vertices[Eigenvector Centrality],"&gt;="&amp;N55)</f>
        <v>0</v>
      </c>
      <c r="P54" s="37">
        <f t="shared" si="16"/>
        <v>15.035903272727268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34.29090909090908</v>
      </c>
      <c r="G55" s="40">
        <f>COUNTIF(Vertices[In-Degree],"&gt;= "&amp;F55)-COUNTIF(Vertices[In-Degree],"&gt;="&amp;F56)</f>
        <v>0</v>
      </c>
      <c r="H55" s="39">
        <f t="shared" si="12"/>
        <v>16.400000000000006</v>
      </c>
      <c r="I55" s="40">
        <f>COUNTIF(Vertices[Out-Degree],"&gt;= "&amp;H55)-COUNTIF(Vertices[Out-Degree],"&gt;="&amp;H56)</f>
        <v>0</v>
      </c>
      <c r="J55" s="39">
        <f t="shared" si="13"/>
        <v>4537.33333358182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0.07781129090909086</v>
      </c>
      <c r="O55" s="40">
        <f>COUNTIF(Vertices[Eigenvector Centrality],"&gt;= "&amp;N55)-COUNTIF(Vertices[Eigenvector Centrality],"&gt;="&amp;N56)</f>
        <v>0</v>
      </c>
      <c r="P55" s="39">
        <f t="shared" si="16"/>
        <v>15.411800854545449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35.12727272727272</v>
      </c>
      <c r="G56" s="38">
        <f>COUNTIF(Vertices[In-Degree],"&gt;= "&amp;F56)-COUNTIF(Vertices[In-Degree],"&gt;="&amp;F57)</f>
        <v>0</v>
      </c>
      <c r="H56" s="37">
        <f t="shared" si="12"/>
        <v>16.800000000000004</v>
      </c>
      <c r="I56" s="38">
        <f>COUNTIF(Vertices[Out-Degree],"&gt;= "&amp;H56)-COUNTIF(Vertices[Out-Degree],"&gt;="&amp;H57)</f>
        <v>0</v>
      </c>
      <c r="J56" s="37">
        <f t="shared" si="13"/>
        <v>4648.000000254547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0.07970912727272722</v>
      </c>
      <c r="O56" s="38">
        <f>COUNTIF(Vertices[Eigenvector Centrality],"&gt;= "&amp;N56)-COUNTIF(Vertices[Eigenvector Centrality],"&gt;="&amp;N57)</f>
        <v>0</v>
      </c>
      <c r="P56" s="37">
        <f t="shared" si="16"/>
        <v>15.78769843636363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46</v>
      </c>
      <c r="G57" s="42">
        <f>COUNTIF(Vertices[In-Degree],"&gt;= "&amp;F57)-COUNTIF(Vertices[In-Degree],"&gt;="&amp;F58)</f>
        <v>1</v>
      </c>
      <c r="H57" s="41">
        <f>MAX(Vertices[Out-Degree])</f>
        <v>22</v>
      </c>
      <c r="I57" s="42">
        <f>COUNTIF(Vertices[Out-Degree],"&gt;= "&amp;H57)-COUNTIF(Vertices[Out-Degree],"&gt;="&amp;H58)</f>
        <v>1</v>
      </c>
      <c r="J57" s="41">
        <f>MAX(Vertices[Betweenness Centrality])</f>
        <v>6086.666667</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0.104381</v>
      </c>
      <c r="O57" s="42">
        <f>COUNTIF(Vertices[Eigenvector Centrality],"&gt;= "&amp;N57)-COUNTIF(Vertices[Eigenvector Centrality],"&gt;="&amp;N58)</f>
        <v>1</v>
      </c>
      <c r="P57" s="41">
        <f>MAX(Vertices[PageRank])</f>
        <v>20.674367</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46</v>
      </c>
    </row>
    <row r="71" spans="1:2" ht="15">
      <c r="A71" s="33" t="s">
        <v>90</v>
      </c>
      <c r="B71" s="47">
        <f>_xlfn.IFERROR(AVERAGE(Vertices[In-Degree]),NoMetricMessage)</f>
        <v>1.4597701149425288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22</v>
      </c>
    </row>
    <row r="85" spans="1:2" ht="15">
      <c r="A85" s="33" t="s">
        <v>96</v>
      </c>
      <c r="B85" s="47">
        <f>_xlfn.IFERROR(AVERAGE(Vertices[Out-Degree]),NoMetricMessage)</f>
        <v>1.4597701149425288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6086.666667</v>
      </c>
    </row>
    <row r="99" spans="1:2" ht="15">
      <c r="A99" s="33" t="s">
        <v>102</v>
      </c>
      <c r="B99" s="47">
        <f>_xlfn.IFERROR(AVERAGE(Vertices[Betweenness Centrality]),NoMetricMessage)</f>
        <v>99.70114942528735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0.041507149425287417</v>
      </c>
    </row>
    <row r="114" spans="1:2" ht="15">
      <c r="A114" s="33" t="s">
        <v>109</v>
      </c>
      <c r="B114" s="47">
        <f>_xlfn.IFERROR(MEDIAN(Vertices[Closeness Centrality]),NoMetricMessage)</f>
        <v>0.005747</v>
      </c>
    </row>
    <row r="125" spans="1:2" ht="15">
      <c r="A125" s="33" t="s">
        <v>112</v>
      </c>
      <c r="B125" s="47">
        <f>IF(COUNT(Vertices[Eigenvector Centrality])&gt;0,N2,NoMetricMessage)</f>
        <v>0</v>
      </c>
    </row>
    <row r="126" spans="1:2" ht="15">
      <c r="A126" s="33" t="s">
        <v>113</v>
      </c>
      <c r="B126" s="47">
        <f>IF(COUNT(Vertices[Eigenvector Centrality])&gt;0,N57,NoMetricMessage)</f>
        <v>0.104381</v>
      </c>
    </row>
    <row r="127" spans="1:2" ht="15">
      <c r="A127" s="33" t="s">
        <v>114</v>
      </c>
      <c r="B127" s="47">
        <f>_xlfn.IFERROR(AVERAGE(Vertices[Eigenvector Centrality]),NoMetricMessage)</f>
        <v>0.011494218390804604</v>
      </c>
    </row>
    <row r="128" spans="1:2" ht="15">
      <c r="A128" s="33" t="s">
        <v>115</v>
      </c>
      <c r="B128" s="47">
        <f>_xlfn.IFERROR(MEDIAN(Vertices[Eigenvector Centrality]),NoMetricMessage)</f>
        <v>0.011329</v>
      </c>
    </row>
    <row r="139" spans="1:2" ht="15">
      <c r="A139" s="33" t="s">
        <v>140</v>
      </c>
      <c r="B139" s="47">
        <f>IF(COUNT(Vertices[PageRank])&gt;0,P2,NoMetricMessage)</f>
        <v>0</v>
      </c>
    </row>
    <row r="140" spans="1:2" ht="15">
      <c r="A140" s="33" t="s">
        <v>141</v>
      </c>
      <c r="B140" s="47">
        <f>IF(COUNT(Vertices[PageRank])&gt;0,P57,NoMetricMessage)</f>
        <v>20.674367</v>
      </c>
    </row>
    <row r="141" spans="1:2" ht="15">
      <c r="A141" s="33" t="s">
        <v>142</v>
      </c>
      <c r="B141" s="47">
        <f>_xlfn.IFERROR(AVERAGE(Vertices[PageRank]),NoMetricMessage)</f>
        <v>0.988499965517242</v>
      </c>
    </row>
    <row r="142" spans="1:2" ht="15">
      <c r="A142" s="33" t="s">
        <v>143</v>
      </c>
      <c r="B142" s="47">
        <f>_xlfn.IFERROR(MEDIAN(Vertices[PageRank]),NoMetricMessage)</f>
        <v>0.652263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0.2357422231344645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1381</v>
      </c>
      <c r="K7" s="13" t="s">
        <v>1382</v>
      </c>
    </row>
    <row r="8" spans="1:11" ht="409.5">
      <c r="A8"/>
      <c r="B8">
        <v>2</v>
      </c>
      <c r="C8">
        <v>2</v>
      </c>
      <c r="D8" t="s">
        <v>61</v>
      </c>
      <c r="E8" t="s">
        <v>61</v>
      </c>
      <c r="H8" t="s">
        <v>73</v>
      </c>
      <c r="J8" t="s">
        <v>1383</v>
      </c>
      <c r="K8" s="13" t="s">
        <v>1384</v>
      </c>
    </row>
    <row r="9" spans="1:11" ht="409.5">
      <c r="A9"/>
      <c r="B9">
        <v>3</v>
      </c>
      <c r="C9">
        <v>4</v>
      </c>
      <c r="D9" t="s">
        <v>62</v>
      </c>
      <c r="E9" t="s">
        <v>62</v>
      </c>
      <c r="H9" t="s">
        <v>74</v>
      </c>
      <c r="J9" t="s">
        <v>1385</v>
      </c>
      <c r="K9" s="13" t="s">
        <v>1386</v>
      </c>
    </row>
    <row r="10" spans="1:11" ht="409.5">
      <c r="A10"/>
      <c r="B10">
        <v>4</v>
      </c>
      <c r="D10" t="s">
        <v>63</v>
      </c>
      <c r="E10" t="s">
        <v>63</v>
      </c>
      <c r="H10" t="s">
        <v>75</v>
      </c>
      <c r="J10" t="s">
        <v>1387</v>
      </c>
      <c r="K10" s="13" t="s">
        <v>1388</v>
      </c>
    </row>
    <row r="11" spans="1:11" ht="15">
      <c r="A11"/>
      <c r="B11">
        <v>5</v>
      </c>
      <c r="D11" t="s">
        <v>46</v>
      </c>
      <c r="E11">
        <v>1</v>
      </c>
      <c r="H11" t="s">
        <v>76</v>
      </c>
      <c r="J11" t="s">
        <v>1389</v>
      </c>
      <c r="K11" t="s">
        <v>1390</v>
      </c>
    </row>
    <row r="12" spans="1:11" ht="15">
      <c r="A12"/>
      <c r="B12"/>
      <c r="D12" t="s">
        <v>64</v>
      </c>
      <c r="E12">
        <v>2</v>
      </c>
      <c r="H12">
        <v>0</v>
      </c>
      <c r="J12" t="s">
        <v>1391</v>
      </c>
      <c r="K12" t="s">
        <v>1392</v>
      </c>
    </row>
    <row r="13" spans="1:11" ht="15">
      <c r="A13"/>
      <c r="B13"/>
      <c r="D13">
        <v>1</v>
      </c>
      <c r="E13">
        <v>3</v>
      </c>
      <c r="H13">
        <v>1</v>
      </c>
      <c r="J13" t="s">
        <v>1393</v>
      </c>
      <c r="K13" t="s">
        <v>1394</v>
      </c>
    </row>
    <row r="14" spans="4:11" ht="15">
      <c r="D14">
        <v>2</v>
      </c>
      <c r="E14">
        <v>4</v>
      </c>
      <c r="H14">
        <v>2</v>
      </c>
      <c r="J14" t="s">
        <v>1395</v>
      </c>
      <c r="K14" t="s">
        <v>1396</v>
      </c>
    </row>
    <row r="15" spans="4:11" ht="15">
      <c r="D15">
        <v>3</v>
      </c>
      <c r="E15">
        <v>5</v>
      </c>
      <c r="H15">
        <v>3</v>
      </c>
      <c r="J15" t="s">
        <v>1397</v>
      </c>
      <c r="K15" t="s">
        <v>1398</v>
      </c>
    </row>
    <row r="16" spans="4:11" ht="15">
      <c r="D16">
        <v>4</v>
      </c>
      <c r="E16">
        <v>6</v>
      </c>
      <c r="H16">
        <v>4</v>
      </c>
      <c r="J16" t="s">
        <v>1399</v>
      </c>
      <c r="K16" t="s">
        <v>1400</v>
      </c>
    </row>
    <row r="17" spans="4:11" ht="15">
      <c r="D17">
        <v>5</v>
      </c>
      <c r="E17">
        <v>7</v>
      </c>
      <c r="H17">
        <v>5</v>
      </c>
      <c r="J17" t="s">
        <v>1401</v>
      </c>
      <c r="K17" t="s">
        <v>1402</v>
      </c>
    </row>
    <row r="18" spans="4:11" ht="15">
      <c r="D18">
        <v>6</v>
      </c>
      <c r="E18">
        <v>8</v>
      </c>
      <c r="H18">
        <v>6</v>
      </c>
      <c r="J18" t="s">
        <v>1403</v>
      </c>
      <c r="K18" t="s">
        <v>1404</v>
      </c>
    </row>
    <row r="19" spans="4:11" ht="15">
      <c r="D19">
        <v>7</v>
      </c>
      <c r="E19">
        <v>9</v>
      </c>
      <c r="H19">
        <v>7</v>
      </c>
      <c r="J19" t="s">
        <v>1405</v>
      </c>
      <c r="K19" t="s">
        <v>1406</v>
      </c>
    </row>
    <row r="20" spans="4:11" ht="15">
      <c r="D20">
        <v>8</v>
      </c>
      <c r="H20">
        <v>8</v>
      </c>
      <c r="J20" t="s">
        <v>1407</v>
      </c>
      <c r="K20" t="s">
        <v>1408</v>
      </c>
    </row>
    <row r="21" spans="4:11" ht="409.5">
      <c r="D21">
        <v>9</v>
      </c>
      <c r="H21">
        <v>9</v>
      </c>
      <c r="J21" t="s">
        <v>1409</v>
      </c>
      <c r="K21" s="13" t="s">
        <v>1410</v>
      </c>
    </row>
    <row r="22" spans="4:11" ht="409.5">
      <c r="D22">
        <v>10</v>
      </c>
      <c r="J22" t="s">
        <v>1411</v>
      </c>
      <c r="K22" s="13" t="s">
        <v>1412</v>
      </c>
    </row>
    <row r="23" spans="4:11" ht="409.5">
      <c r="D23">
        <v>11</v>
      </c>
      <c r="J23" t="s">
        <v>1413</v>
      </c>
      <c r="K23" s="13" t="s">
        <v>1414</v>
      </c>
    </row>
    <row r="24" spans="10:11" ht="409.5">
      <c r="J24" t="s">
        <v>1415</v>
      </c>
      <c r="K24" s="13" t="s">
        <v>2125</v>
      </c>
    </row>
    <row r="25" spans="10:11" ht="15">
      <c r="J25" t="s">
        <v>1416</v>
      </c>
      <c r="K25" t="b">
        <v>0</v>
      </c>
    </row>
    <row r="26" spans="10:11" ht="15">
      <c r="J26" t="s">
        <v>2123</v>
      </c>
      <c r="K26" t="s">
        <v>2124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1448</v>
      </c>
      <c r="B2" s="116" t="s">
        <v>1449</v>
      </c>
      <c r="C2" s="117" t="s">
        <v>1450</v>
      </c>
    </row>
    <row r="3" spans="1:3" ht="15">
      <c r="A3" s="115" t="s">
        <v>1418</v>
      </c>
      <c r="B3" s="115" t="s">
        <v>1418</v>
      </c>
      <c r="C3" s="34">
        <v>65</v>
      </c>
    </row>
    <row r="4" spans="1:3" ht="15">
      <c r="A4" s="115" t="s">
        <v>1418</v>
      </c>
      <c r="B4" s="115" t="s">
        <v>1419</v>
      </c>
      <c r="C4" s="34">
        <v>14</v>
      </c>
    </row>
    <row r="5" spans="1:3" ht="15">
      <c r="A5" s="115" t="s">
        <v>1419</v>
      </c>
      <c r="B5" s="115" t="s">
        <v>1418</v>
      </c>
      <c r="C5" s="34">
        <v>2</v>
      </c>
    </row>
    <row r="6" spans="1:3" ht="15">
      <c r="A6" s="115" t="s">
        <v>1419</v>
      </c>
      <c r="B6" s="115" t="s">
        <v>1419</v>
      </c>
      <c r="C6" s="34">
        <v>25</v>
      </c>
    </row>
    <row r="7" spans="1:3" ht="15">
      <c r="A7" s="115" t="s">
        <v>1420</v>
      </c>
      <c r="B7" s="115" t="s">
        <v>1418</v>
      </c>
      <c r="C7" s="34">
        <v>4</v>
      </c>
    </row>
    <row r="8" spans="1:3" ht="15">
      <c r="A8" s="115" t="s">
        <v>1420</v>
      </c>
      <c r="B8" s="115" t="s">
        <v>1420</v>
      </c>
      <c r="C8" s="34">
        <v>5</v>
      </c>
    </row>
    <row r="9" spans="1:3" ht="15">
      <c r="A9" s="115" t="s">
        <v>1421</v>
      </c>
      <c r="B9" s="115" t="s">
        <v>1418</v>
      </c>
      <c r="C9" s="34">
        <v>2</v>
      </c>
    </row>
    <row r="10" spans="1:3" ht="15">
      <c r="A10" s="115" t="s">
        <v>1421</v>
      </c>
      <c r="B10" s="115" t="s">
        <v>1421</v>
      </c>
      <c r="C10" s="34">
        <v>5</v>
      </c>
    </row>
    <row r="11" spans="1:3" ht="15">
      <c r="A11" s="115" t="s">
        <v>1422</v>
      </c>
      <c r="B11" s="115" t="s">
        <v>1418</v>
      </c>
      <c r="C11" s="34">
        <v>2</v>
      </c>
    </row>
    <row r="12" spans="1:3" ht="15">
      <c r="A12" s="115" t="s">
        <v>1422</v>
      </c>
      <c r="B12" s="115" t="s">
        <v>1422</v>
      </c>
      <c r="C12" s="34">
        <v>3</v>
      </c>
    </row>
    <row r="13" spans="1:3" ht="15">
      <c r="A13" s="115" t="s">
        <v>1423</v>
      </c>
      <c r="B13" s="115" t="s">
        <v>1418</v>
      </c>
      <c r="C13" s="34">
        <v>2</v>
      </c>
    </row>
    <row r="14" spans="1:3" ht="15">
      <c r="A14" s="115" t="s">
        <v>1423</v>
      </c>
      <c r="B14" s="115" t="s">
        <v>1423</v>
      </c>
      <c r="C14" s="34">
        <v>2</v>
      </c>
    </row>
    <row r="15" spans="1:3" ht="15">
      <c r="A15" s="115" t="s">
        <v>1424</v>
      </c>
      <c r="B15" s="115" t="s">
        <v>1424</v>
      </c>
      <c r="C15" s="34">
        <v>3</v>
      </c>
    </row>
    <row r="16" spans="1:3" ht="15">
      <c r="A16" s="115" t="s">
        <v>1425</v>
      </c>
      <c r="B16" s="115" t="s">
        <v>1418</v>
      </c>
      <c r="C16" s="34">
        <v>3</v>
      </c>
    </row>
    <row r="17" spans="1:3" ht="15">
      <c r="A17" s="115" t="s">
        <v>1425</v>
      </c>
      <c r="B17" s="115" t="s">
        <v>1425</v>
      </c>
      <c r="C17" s="34">
        <v>2</v>
      </c>
    </row>
    <row r="18" spans="1:3" ht="15">
      <c r="A18" s="115" t="s">
        <v>1426</v>
      </c>
      <c r="B18" s="115" t="s">
        <v>1418</v>
      </c>
      <c r="C18" s="34">
        <v>2</v>
      </c>
    </row>
    <row r="19" spans="1:3" ht="15">
      <c r="A19" s="115" t="s">
        <v>1426</v>
      </c>
      <c r="B19" s="115" t="s">
        <v>1426</v>
      </c>
      <c r="C19" s="34">
        <v>2</v>
      </c>
    </row>
    <row r="20" spans="1:3" ht="15">
      <c r="A20" s="115" t="s">
        <v>1427</v>
      </c>
      <c r="B20" s="115" t="s">
        <v>1418</v>
      </c>
      <c r="C20" s="34">
        <v>1</v>
      </c>
    </row>
    <row r="21" spans="1:3" ht="15">
      <c r="A21" s="115" t="s">
        <v>1427</v>
      </c>
      <c r="B21" s="115" t="s">
        <v>1427</v>
      </c>
      <c r="C21" s="34">
        <v>1</v>
      </c>
    </row>
    <row r="22" spans="1:3" ht="15">
      <c r="A22" s="115" t="s">
        <v>1428</v>
      </c>
      <c r="B22" s="115" t="s">
        <v>1428</v>
      </c>
      <c r="C22" s="34">
        <v>1</v>
      </c>
    </row>
    <row r="23" spans="1:3" ht="15">
      <c r="A23" s="115" t="s">
        <v>1429</v>
      </c>
      <c r="B23" s="115" t="s">
        <v>1418</v>
      </c>
      <c r="C23" s="34">
        <v>2</v>
      </c>
    </row>
    <row r="24" spans="1:3" ht="15">
      <c r="A24" s="115" t="s">
        <v>1429</v>
      </c>
      <c r="B24" s="115" t="s">
        <v>1429</v>
      </c>
      <c r="C24" s="34">
        <v>1</v>
      </c>
    </row>
    <row r="25" spans="1:3" ht="15">
      <c r="A25" s="115" t="s">
        <v>1430</v>
      </c>
      <c r="B25" s="115" t="s">
        <v>1418</v>
      </c>
      <c r="C25" s="34">
        <v>1</v>
      </c>
    </row>
    <row r="26" spans="1:3" ht="15">
      <c r="A26" s="115" t="s">
        <v>1430</v>
      </c>
      <c r="B26" s="115" t="s">
        <v>1430</v>
      </c>
      <c r="C26" s="34">
        <v>1</v>
      </c>
    </row>
    <row r="27" spans="1:3" ht="15">
      <c r="A27" s="115" t="s">
        <v>1431</v>
      </c>
      <c r="B27" s="115" t="s">
        <v>1418</v>
      </c>
      <c r="C27" s="34">
        <v>1</v>
      </c>
    </row>
    <row r="28" spans="1:3" ht="15">
      <c r="A28" s="115" t="s">
        <v>1431</v>
      </c>
      <c r="B28" s="115" t="s">
        <v>1431</v>
      </c>
      <c r="C28"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1456</v>
      </c>
      <c r="B1" s="13" t="s">
        <v>1458</v>
      </c>
      <c r="C1" s="13" t="s">
        <v>1459</v>
      </c>
      <c r="D1" s="13" t="s">
        <v>1462</v>
      </c>
      <c r="E1" s="13" t="s">
        <v>1461</v>
      </c>
      <c r="F1" s="13" t="s">
        <v>1464</v>
      </c>
      <c r="G1" s="13" t="s">
        <v>1463</v>
      </c>
      <c r="H1" s="13" t="s">
        <v>1466</v>
      </c>
      <c r="I1" s="78" t="s">
        <v>1465</v>
      </c>
      <c r="J1" s="78" t="s">
        <v>1468</v>
      </c>
      <c r="K1" s="13" t="s">
        <v>1467</v>
      </c>
      <c r="L1" s="13" t="s">
        <v>1470</v>
      </c>
      <c r="M1" s="13" t="s">
        <v>1469</v>
      </c>
      <c r="N1" s="13" t="s">
        <v>1472</v>
      </c>
      <c r="O1" s="13" t="s">
        <v>1471</v>
      </c>
      <c r="P1" s="13" t="s">
        <v>1474</v>
      </c>
      <c r="Q1" s="78" t="s">
        <v>1473</v>
      </c>
      <c r="R1" s="78" t="s">
        <v>1476</v>
      </c>
      <c r="S1" s="13" t="s">
        <v>1475</v>
      </c>
      <c r="T1" s="13" t="s">
        <v>1478</v>
      </c>
      <c r="U1" s="13" t="s">
        <v>1477</v>
      </c>
      <c r="V1" s="13" t="s">
        <v>1481</v>
      </c>
    </row>
    <row r="2" spans="1:22" ht="15">
      <c r="A2" s="83" t="s">
        <v>387</v>
      </c>
      <c r="B2" s="78">
        <v>5</v>
      </c>
      <c r="C2" s="83" t="s">
        <v>387</v>
      </c>
      <c r="D2" s="78">
        <v>5</v>
      </c>
      <c r="E2" s="83" t="s">
        <v>407</v>
      </c>
      <c r="F2" s="78">
        <v>1</v>
      </c>
      <c r="G2" s="83" t="s">
        <v>408</v>
      </c>
      <c r="H2" s="78">
        <v>1</v>
      </c>
      <c r="I2" s="78"/>
      <c r="J2" s="78"/>
      <c r="K2" s="83" t="s">
        <v>412</v>
      </c>
      <c r="L2" s="78">
        <v>1</v>
      </c>
      <c r="M2" s="83" t="s">
        <v>409</v>
      </c>
      <c r="N2" s="78">
        <v>1</v>
      </c>
      <c r="O2" s="83" t="s">
        <v>404</v>
      </c>
      <c r="P2" s="78">
        <v>1</v>
      </c>
      <c r="Q2" s="78"/>
      <c r="R2" s="78"/>
      <c r="S2" s="83" t="s">
        <v>394</v>
      </c>
      <c r="T2" s="78">
        <v>1</v>
      </c>
      <c r="U2" s="83" t="s">
        <v>1479</v>
      </c>
      <c r="V2" s="78">
        <v>1</v>
      </c>
    </row>
    <row r="3" spans="1:22" ht="15">
      <c r="A3" s="83" t="s">
        <v>411</v>
      </c>
      <c r="B3" s="78">
        <v>2</v>
      </c>
      <c r="C3" s="83" t="s">
        <v>411</v>
      </c>
      <c r="D3" s="78">
        <v>2</v>
      </c>
      <c r="E3" s="83" t="s">
        <v>406</v>
      </c>
      <c r="F3" s="78">
        <v>1</v>
      </c>
      <c r="G3" s="78"/>
      <c r="H3" s="78"/>
      <c r="I3" s="78"/>
      <c r="J3" s="78"/>
      <c r="K3" s="78"/>
      <c r="L3" s="78"/>
      <c r="M3" s="78"/>
      <c r="N3" s="78"/>
      <c r="O3" s="78"/>
      <c r="P3" s="78"/>
      <c r="Q3" s="78"/>
      <c r="R3" s="78"/>
      <c r="S3" s="83" t="s">
        <v>395</v>
      </c>
      <c r="T3" s="78">
        <v>1</v>
      </c>
      <c r="U3" s="83" t="s">
        <v>1480</v>
      </c>
      <c r="V3" s="78">
        <v>1</v>
      </c>
    </row>
    <row r="4" spans="1:22" ht="15">
      <c r="A4" s="83" t="s">
        <v>429</v>
      </c>
      <c r="B4" s="78">
        <v>1</v>
      </c>
      <c r="C4" s="83" t="s">
        <v>429</v>
      </c>
      <c r="D4" s="78">
        <v>1</v>
      </c>
      <c r="E4" s="83" t="s">
        <v>405</v>
      </c>
      <c r="F4" s="78">
        <v>1</v>
      </c>
      <c r="G4" s="78"/>
      <c r="H4" s="78"/>
      <c r="I4" s="78"/>
      <c r="J4" s="78"/>
      <c r="K4" s="78"/>
      <c r="L4" s="78"/>
      <c r="M4" s="78"/>
      <c r="N4" s="78"/>
      <c r="O4" s="78"/>
      <c r="P4" s="78"/>
      <c r="Q4" s="78"/>
      <c r="R4" s="78"/>
      <c r="S4" s="78"/>
      <c r="T4" s="78"/>
      <c r="U4" s="78"/>
      <c r="V4" s="78"/>
    </row>
    <row r="5" spans="1:22" ht="15">
      <c r="A5" s="83" t="s">
        <v>421</v>
      </c>
      <c r="B5" s="78">
        <v>1</v>
      </c>
      <c r="C5" s="83" t="s">
        <v>417</v>
      </c>
      <c r="D5" s="78">
        <v>1</v>
      </c>
      <c r="E5" s="78"/>
      <c r="F5" s="78"/>
      <c r="G5" s="78"/>
      <c r="H5" s="78"/>
      <c r="I5" s="78"/>
      <c r="J5" s="78"/>
      <c r="K5" s="78"/>
      <c r="L5" s="78"/>
      <c r="M5" s="78"/>
      <c r="N5" s="78"/>
      <c r="O5" s="78"/>
      <c r="P5" s="78"/>
      <c r="Q5" s="78"/>
      <c r="R5" s="78"/>
      <c r="S5" s="78"/>
      <c r="T5" s="78"/>
      <c r="U5" s="78"/>
      <c r="V5" s="78"/>
    </row>
    <row r="6" spans="1:22" ht="15">
      <c r="A6" s="83" t="s">
        <v>420</v>
      </c>
      <c r="B6" s="78">
        <v>1</v>
      </c>
      <c r="C6" s="83" t="s">
        <v>422</v>
      </c>
      <c r="D6" s="78">
        <v>1</v>
      </c>
      <c r="E6" s="78"/>
      <c r="F6" s="78"/>
      <c r="G6" s="78"/>
      <c r="H6" s="78"/>
      <c r="I6" s="78"/>
      <c r="J6" s="78"/>
      <c r="K6" s="78"/>
      <c r="L6" s="78"/>
      <c r="M6" s="78"/>
      <c r="N6" s="78"/>
      <c r="O6" s="78"/>
      <c r="P6" s="78"/>
      <c r="Q6" s="78"/>
      <c r="R6" s="78"/>
      <c r="S6" s="78"/>
      <c r="T6" s="78"/>
      <c r="U6" s="78"/>
      <c r="V6" s="78"/>
    </row>
    <row r="7" spans="1:22" ht="15">
      <c r="A7" s="83" t="s">
        <v>419</v>
      </c>
      <c r="B7" s="78">
        <v>1</v>
      </c>
      <c r="C7" s="83" t="s">
        <v>423</v>
      </c>
      <c r="D7" s="78">
        <v>1</v>
      </c>
      <c r="E7" s="78"/>
      <c r="F7" s="78"/>
      <c r="G7" s="78"/>
      <c r="H7" s="78"/>
      <c r="I7" s="78"/>
      <c r="J7" s="78"/>
      <c r="K7" s="78"/>
      <c r="L7" s="78"/>
      <c r="M7" s="78"/>
      <c r="N7" s="78"/>
      <c r="O7" s="78"/>
      <c r="P7" s="78"/>
      <c r="Q7" s="78"/>
      <c r="R7" s="78"/>
      <c r="S7" s="78"/>
      <c r="T7" s="78"/>
      <c r="U7" s="78"/>
      <c r="V7" s="78"/>
    </row>
    <row r="8" spans="1:22" ht="15">
      <c r="A8" s="83" t="s">
        <v>1457</v>
      </c>
      <c r="B8" s="78">
        <v>1</v>
      </c>
      <c r="C8" s="83" t="s">
        <v>424</v>
      </c>
      <c r="D8" s="78">
        <v>1</v>
      </c>
      <c r="E8" s="78"/>
      <c r="F8" s="78"/>
      <c r="G8" s="78"/>
      <c r="H8" s="78"/>
      <c r="I8" s="78"/>
      <c r="J8" s="78"/>
      <c r="K8" s="78"/>
      <c r="L8" s="78"/>
      <c r="M8" s="78"/>
      <c r="N8" s="78"/>
      <c r="O8" s="78"/>
      <c r="P8" s="78"/>
      <c r="Q8" s="78"/>
      <c r="R8" s="78"/>
      <c r="S8" s="78"/>
      <c r="T8" s="78"/>
      <c r="U8" s="78"/>
      <c r="V8" s="78"/>
    </row>
    <row r="9" spans="1:22" ht="15">
      <c r="A9" s="83" t="s">
        <v>417</v>
      </c>
      <c r="B9" s="78">
        <v>1</v>
      </c>
      <c r="C9" s="83" t="s">
        <v>425</v>
      </c>
      <c r="D9" s="78">
        <v>1</v>
      </c>
      <c r="E9" s="78"/>
      <c r="F9" s="78"/>
      <c r="G9" s="78"/>
      <c r="H9" s="78"/>
      <c r="I9" s="78"/>
      <c r="J9" s="78"/>
      <c r="K9" s="78"/>
      <c r="L9" s="78"/>
      <c r="M9" s="78"/>
      <c r="N9" s="78"/>
      <c r="O9" s="78"/>
      <c r="P9" s="78"/>
      <c r="Q9" s="78"/>
      <c r="R9" s="78"/>
      <c r="S9" s="78"/>
      <c r="T9" s="78"/>
      <c r="U9" s="78"/>
      <c r="V9" s="78"/>
    </row>
    <row r="10" spans="1:22" ht="15">
      <c r="A10" s="83" t="s">
        <v>416</v>
      </c>
      <c r="B10" s="78">
        <v>1</v>
      </c>
      <c r="C10" s="83" t="s">
        <v>426</v>
      </c>
      <c r="D10" s="78">
        <v>1</v>
      </c>
      <c r="E10" s="78"/>
      <c r="F10" s="78"/>
      <c r="G10" s="78"/>
      <c r="H10" s="78"/>
      <c r="I10" s="78"/>
      <c r="J10" s="78"/>
      <c r="K10" s="78"/>
      <c r="L10" s="78"/>
      <c r="M10" s="78"/>
      <c r="N10" s="78"/>
      <c r="O10" s="78"/>
      <c r="P10" s="78"/>
      <c r="Q10" s="78"/>
      <c r="R10" s="78"/>
      <c r="S10" s="78"/>
      <c r="T10" s="78"/>
      <c r="U10" s="78"/>
      <c r="V10" s="78"/>
    </row>
    <row r="11" spans="1:22" ht="15">
      <c r="A11" s="83" t="s">
        <v>415</v>
      </c>
      <c r="B11" s="78">
        <v>1</v>
      </c>
      <c r="C11" s="83" t="s">
        <v>1460</v>
      </c>
      <c r="D11" s="78">
        <v>1</v>
      </c>
      <c r="E11" s="78"/>
      <c r="F11" s="78"/>
      <c r="G11" s="78"/>
      <c r="H11" s="78"/>
      <c r="I11" s="78"/>
      <c r="J11" s="78"/>
      <c r="K11" s="78"/>
      <c r="L11" s="78"/>
      <c r="M11" s="78"/>
      <c r="N11" s="78"/>
      <c r="O11" s="78"/>
      <c r="P11" s="78"/>
      <c r="Q11" s="78"/>
      <c r="R11" s="78"/>
      <c r="S11" s="78"/>
      <c r="T11" s="78"/>
      <c r="U11" s="78"/>
      <c r="V11" s="78"/>
    </row>
    <row r="14" spans="1:22" ht="15" customHeight="1">
      <c r="A14" s="13" t="s">
        <v>1486</v>
      </c>
      <c r="B14" s="13" t="s">
        <v>1458</v>
      </c>
      <c r="C14" s="13" t="s">
        <v>1489</v>
      </c>
      <c r="D14" s="13" t="s">
        <v>1462</v>
      </c>
      <c r="E14" s="13" t="s">
        <v>1490</v>
      </c>
      <c r="F14" s="13" t="s">
        <v>1464</v>
      </c>
      <c r="G14" s="13" t="s">
        <v>1491</v>
      </c>
      <c r="H14" s="13" t="s">
        <v>1466</v>
      </c>
      <c r="I14" s="78" t="s">
        <v>1492</v>
      </c>
      <c r="J14" s="78" t="s">
        <v>1468</v>
      </c>
      <c r="K14" s="13" t="s">
        <v>1493</v>
      </c>
      <c r="L14" s="13" t="s">
        <v>1470</v>
      </c>
      <c r="M14" s="13" t="s">
        <v>1494</v>
      </c>
      <c r="N14" s="13" t="s">
        <v>1472</v>
      </c>
      <c r="O14" s="13" t="s">
        <v>1495</v>
      </c>
      <c r="P14" s="13" t="s">
        <v>1474</v>
      </c>
      <c r="Q14" s="78" t="s">
        <v>1496</v>
      </c>
      <c r="R14" s="78" t="s">
        <v>1476</v>
      </c>
      <c r="S14" s="13" t="s">
        <v>1497</v>
      </c>
      <c r="T14" s="13" t="s">
        <v>1478</v>
      </c>
      <c r="U14" s="13" t="s">
        <v>1498</v>
      </c>
      <c r="V14" s="13" t="s">
        <v>1481</v>
      </c>
    </row>
    <row r="15" spans="1:22" ht="15">
      <c r="A15" s="78" t="s">
        <v>433</v>
      </c>
      <c r="B15" s="78">
        <v>22</v>
      </c>
      <c r="C15" s="78" t="s">
        <v>433</v>
      </c>
      <c r="D15" s="78">
        <v>15</v>
      </c>
      <c r="E15" s="78" t="s">
        <v>433</v>
      </c>
      <c r="F15" s="78">
        <v>2</v>
      </c>
      <c r="G15" s="78" t="s">
        <v>433</v>
      </c>
      <c r="H15" s="78">
        <v>1</v>
      </c>
      <c r="I15" s="78"/>
      <c r="J15" s="78"/>
      <c r="K15" s="78" t="s">
        <v>431</v>
      </c>
      <c r="L15" s="78">
        <v>1</v>
      </c>
      <c r="M15" s="78" t="s">
        <v>433</v>
      </c>
      <c r="N15" s="78">
        <v>1</v>
      </c>
      <c r="O15" s="78" t="s">
        <v>433</v>
      </c>
      <c r="P15" s="78">
        <v>1</v>
      </c>
      <c r="Q15" s="78"/>
      <c r="R15" s="78"/>
      <c r="S15" s="78" t="s">
        <v>431</v>
      </c>
      <c r="T15" s="78">
        <v>2</v>
      </c>
      <c r="U15" s="78" t="s">
        <v>1487</v>
      </c>
      <c r="V15" s="78">
        <v>1</v>
      </c>
    </row>
    <row r="16" spans="1:22" ht="15">
      <c r="A16" s="78" t="s">
        <v>430</v>
      </c>
      <c r="B16" s="78">
        <v>13</v>
      </c>
      <c r="C16" s="78" t="s">
        <v>430</v>
      </c>
      <c r="D16" s="78">
        <v>12</v>
      </c>
      <c r="E16" s="78" t="s">
        <v>431</v>
      </c>
      <c r="F16" s="78">
        <v>1</v>
      </c>
      <c r="G16" s="78"/>
      <c r="H16" s="78"/>
      <c r="I16" s="78"/>
      <c r="J16" s="78"/>
      <c r="K16" s="78"/>
      <c r="L16" s="78"/>
      <c r="M16" s="78"/>
      <c r="N16" s="78"/>
      <c r="O16" s="78"/>
      <c r="P16" s="78"/>
      <c r="Q16" s="78"/>
      <c r="R16" s="78"/>
      <c r="S16" s="78"/>
      <c r="T16" s="78"/>
      <c r="U16" s="78" t="s">
        <v>433</v>
      </c>
      <c r="V16" s="78">
        <v>1</v>
      </c>
    </row>
    <row r="17" spans="1:22" ht="15">
      <c r="A17" s="78" t="s">
        <v>431</v>
      </c>
      <c r="B17" s="78">
        <v>13</v>
      </c>
      <c r="C17" s="78" t="s">
        <v>431</v>
      </c>
      <c r="D17" s="78">
        <v>9</v>
      </c>
      <c r="E17" s="78"/>
      <c r="F17" s="78"/>
      <c r="G17" s="78"/>
      <c r="H17" s="78"/>
      <c r="I17" s="78"/>
      <c r="J17" s="78"/>
      <c r="K17" s="78"/>
      <c r="L17" s="78"/>
      <c r="M17" s="78"/>
      <c r="N17" s="78"/>
      <c r="O17" s="78"/>
      <c r="P17" s="78"/>
      <c r="Q17" s="78"/>
      <c r="R17" s="78"/>
      <c r="S17" s="78"/>
      <c r="T17" s="78"/>
      <c r="U17" s="78"/>
      <c r="V17" s="78"/>
    </row>
    <row r="18" spans="1:22" ht="15">
      <c r="A18" s="78" t="s">
        <v>1487</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1488</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1502</v>
      </c>
      <c r="B22" s="13" t="s">
        <v>1458</v>
      </c>
      <c r="C22" s="13" t="s">
        <v>1513</v>
      </c>
      <c r="D22" s="13" t="s">
        <v>1462</v>
      </c>
      <c r="E22" s="78" t="s">
        <v>1514</v>
      </c>
      <c r="F22" s="78" t="s">
        <v>1464</v>
      </c>
      <c r="G22" s="13" t="s">
        <v>1515</v>
      </c>
      <c r="H22" s="13" t="s">
        <v>1466</v>
      </c>
      <c r="I22" s="78" t="s">
        <v>1520</v>
      </c>
      <c r="J22" s="78" t="s">
        <v>1468</v>
      </c>
      <c r="K22" s="13" t="s">
        <v>1521</v>
      </c>
      <c r="L22" s="13" t="s">
        <v>1470</v>
      </c>
      <c r="M22" s="78" t="s">
        <v>1522</v>
      </c>
      <c r="N22" s="78" t="s">
        <v>1472</v>
      </c>
      <c r="O22" s="13" t="s">
        <v>1523</v>
      </c>
      <c r="P22" s="13" t="s">
        <v>1474</v>
      </c>
      <c r="Q22" s="13" t="s">
        <v>1524</v>
      </c>
      <c r="R22" s="13" t="s">
        <v>1476</v>
      </c>
      <c r="S22" s="13" t="s">
        <v>1525</v>
      </c>
      <c r="T22" s="13" t="s">
        <v>1478</v>
      </c>
      <c r="U22" s="78" t="s">
        <v>1526</v>
      </c>
      <c r="V22" s="78" t="s">
        <v>1481</v>
      </c>
    </row>
    <row r="23" spans="1:22" ht="15">
      <c r="A23" s="78" t="s">
        <v>1503</v>
      </c>
      <c r="B23" s="78">
        <v>11</v>
      </c>
      <c r="C23" s="78" t="s">
        <v>1503</v>
      </c>
      <c r="D23" s="78">
        <v>11</v>
      </c>
      <c r="E23" s="78"/>
      <c r="F23" s="78"/>
      <c r="G23" s="78" t="s">
        <v>450</v>
      </c>
      <c r="H23" s="78">
        <v>3</v>
      </c>
      <c r="I23" s="78"/>
      <c r="J23" s="78"/>
      <c r="K23" s="78" t="s">
        <v>451</v>
      </c>
      <c r="L23" s="78">
        <v>1</v>
      </c>
      <c r="M23" s="78"/>
      <c r="N23" s="78"/>
      <c r="O23" s="78" t="s">
        <v>446</v>
      </c>
      <c r="P23" s="78">
        <v>3</v>
      </c>
      <c r="Q23" s="78" t="s">
        <v>444</v>
      </c>
      <c r="R23" s="78">
        <v>2</v>
      </c>
      <c r="S23" s="78" t="s">
        <v>440</v>
      </c>
      <c r="T23" s="78">
        <v>1</v>
      </c>
      <c r="U23" s="78"/>
      <c r="V23" s="78"/>
    </row>
    <row r="24" spans="1:22" ht="15">
      <c r="A24" s="78" t="s">
        <v>1504</v>
      </c>
      <c r="B24" s="78">
        <v>11</v>
      </c>
      <c r="C24" s="78" t="s">
        <v>1504</v>
      </c>
      <c r="D24" s="78">
        <v>11</v>
      </c>
      <c r="E24" s="78"/>
      <c r="F24" s="78"/>
      <c r="G24" s="78" t="s">
        <v>1516</v>
      </c>
      <c r="H24" s="78">
        <v>2</v>
      </c>
      <c r="I24" s="78"/>
      <c r="J24" s="78"/>
      <c r="K24" s="78"/>
      <c r="L24" s="78"/>
      <c r="M24" s="78"/>
      <c r="N24" s="78"/>
      <c r="O24" s="78"/>
      <c r="P24" s="78"/>
      <c r="Q24" s="78"/>
      <c r="R24" s="78"/>
      <c r="S24" s="78"/>
      <c r="T24" s="78"/>
      <c r="U24" s="78"/>
      <c r="V24" s="78"/>
    </row>
    <row r="25" spans="1:22" ht="15">
      <c r="A25" s="78" t="s">
        <v>1505</v>
      </c>
      <c r="B25" s="78">
        <v>11</v>
      </c>
      <c r="C25" s="78" t="s">
        <v>1505</v>
      </c>
      <c r="D25" s="78">
        <v>11</v>
      </c>
      <c r="E25" s="78"/>
      <c r="F25" s="78"/>
      <c r="G25" s="78" t="s">
        <v>1517</v>
      </c>
      <c r="H25" s="78">
        <v>1</v>
      </c>
      <c r="I25" s="78"/>
      <c r="J25" s="78"/>
      <c r="K25" s="78"/>
      <c r="L25" s="78"/>
      <c r="M25" s="78"/>
      <c r="N25" s="78"/>
      <c r="O25" s="78"/>
      <c r="P25" s="78"/>
      <c r="Q25" s="78"/>
      <c r="R25" s="78"/>
      <c r="S25" s="78"/>
      <c r="T25" s="78"/>
      <c r="U25" s="78"/>
      <c r="V25" s="78"/>
    </row>
    <row r="26" spans="1:22" ht="15">
      <c r="A26" s="78" t="s">
        <v>1506</v>
      </c>
      <c r="B26" s="78">
        <v>10</v>
      </c>
      <c r="C26" s="78" t="s">
        <v>1506</v>
      </c>
      <c r="D26" s="78">
        <v>10</v>
      </c>
      <c r="E26" s="78"/>
      <c r="F26" s="78"/>
      <c r="G26" s="78" t="s">
        <v>282</v>
      </c>
      <c r="H26" s="78">
        <v>1</v>
      </c>
      <c r="I26" s="78"/>
      <c r="J26" s="78"/>
      <c r="K26" s="78"/>
      <c r="L26" s="78"/>
      <c r="M26" s="78"/>
      <c r="N26" s="78"/>
      <c r="O26" s="78"/>
      <c r="P26" s="78"/>
      <c r="Q26" s="78"/>
      <c r="R26" s="78"/>
      <c r="S26" s="78"/>
      <c r="T26" s="78"/>
      <c r="U26" s="78"/>
      <c r="V26" s="78"/>
    </row>
    <row r="27" spans="1:22" ht="15">
      <c r="A27" s="78" t="s">
        <v>1507</v>
      </c>
      <c r="B27" s="78">
        <v>7</v>
      </c>
      <c r="C27" s="78" t="s">
        <v>1507</v>
      </c>
      <c r="D27" s="78">
        <v>7</v>
      </c>
      <c r="E27" s="78"/>
      <c r="F27" s="78"/>
      <c r="G27" s="78" t="s">
        <v>1518</v>
      </c>
      <c r="H27" s="78">
        <v>1</v>
      </c>
      <c r="I27" s="78"/>
      <c r="J27" s="78"/>
      <c r="K27" s="78"/>
      <c r="L27" s="78"/>
      <c r="M27" s="78"/>
      <c r="N27" s="78"/>
      <c r="O27" s="78"/>
      <c r="P27" s="78"/>
      <c r="Q27" s="78"/>
      <c r="R27" s="78"/>
      <c r="S27" s="78"/>
      <c r="T27" s="78"/>
      <c r="U27" s="78"/>
      <c r="V27" s="78"/>
    </row>
    <row r="28" spans="1:22" ht="15">
      <c r="A28" s="78" t="s">
        <v>1508</v>
      </c>
      <c r="B28" s="78">
        <v>7</v>
      </c>
      <c r="C28" s="78" t="s">
        <v>1508</v>
      </c>
      <c r="D28" s="78">
        <v>7</v>
      </c>
      <c r="E28" s="78"/>
      <c r="F28" s="78"/>
      <c r="G28" s="78" t="s">
        <v>281</v>
      </c>
      <c r="H28" s="78">
        <v>1</v>
      </c>
      <c r="I28" s="78"/>
      <c r="J28" s="78"/>
      <c r="K28" s="78"/>
      <c r="L28" s="78"/>
      <c r="M28" s="78"/>
      <c r="N28" s="78"/>
      <c r="O28" s="78"/>
      <c r="P28" s="78"/>
      <c r="Q28" s="78"/>
      <c r="R28" s="78"/>
      <c r="S28" s="78"/>
      <c r="T28" s="78"/>
      <c r="U28" s="78"/>
      <c r="V28" s="78"/>
    </row>
    <row r="29" spans="1:22" ht="15">
      <c r="A29" s="78" t="s">
        <v>1509</v>
      </c>
      <c r="B29" s="78">
        <v>6</v>
      </c>
      <c r="C29" s="78" t="s">
        <v>1510</v>
      </c>
      <c r="D29" s="78">
        <v>6</v>
      </c>
      <c r="E29" s="78"/>
      <c r="F29" s="78"/>
      <c r="G29" s="78" t="s">
        <v>280</v>
      </c>
      <c r="H29" s="78">
        <v>1</v>
      </c>
      <c r="I29" s="78"/>
      <c r="J29" s="78"/>
      <c r="K29" s="78"/>
      <c r="L29" s="78"/>
      <c r="M29" s="78"/>
      <c r="N29" s="78"/>
      <c r="O29" s="78"/>
      <c r="P29" s="78"/>
      <c r="Q29" s="78"/>
      <c r="R29" s="78"/>
      <c r="S29" s="78"/>
      <c r="T29" s="78"/>
      <c r="U29" s="78"/>
      <c r="V29" s="78"/>
    </row>
    <row r="30" spans="1:22" ht="15">
      <c r="A30" s="78" t="s">
        <v>1510</v>
      </c>
      <c r="B30" s="78">
        <v>6</v>
      </c>
      <c r="C30" s="78" t="s">
        <v>1509</v>
      </c>
      <c r="D30" s="78">
        <v>6</v>
      </c>
      <c r="E30" s="78"/>
      <c r="F30" s="78"/>
      <c r="G30" s="78" t="s">
        <v>259</v>
      </c>
      <c r="H30" s="78">
        <v>1</v>
      </c>
      <c r="I30" s="78"/>
      <c r="J30" s="78"/>
      <c r="K30" s="78"/>
      <c r="L30" s="78"/>
      <c r="M30" s="78"/>
      <c r="N30" s="78"/>
      <c r="O30" s="78"/>
      <c r="P30" s="78"/>
      <c r="Q30" s="78"/>
      <c r="R30" s="78"/>
      <c r="S30" s="78"/>
      <c r="T30" s="78"/>
      <c r="U30" s="78"/>
      <c r="V30" s="78"/>
    </row>
    <row r="31" spans="1:22" ht="15">
      <c r="A31" s="78" t="s">
        <v>1511</v>
      </c>
      <c r="B31" s="78">
        <v>5</v>
      </c>
      <c r="C31" s="78" t="s">
        <v>1511</v>
      </c>
      <c r="D31" s="78">
        <v>5</v>
      </c>
      <c r="E31" s="78"/>
      <c r="F31" s="78"/>
      <c r="G31" s="78" t="s">
        <v>1519</v>
      </c>
      <c r="H31" s="78">
        <v>1</v>
      </c>
      <c r="I31" s="78"/>
      <c r="J31" s="78"/>
      <c r="K31" s="78"/>
      <c r="L31" s="78"/>
      <c r="M31" s="78"/>
      <c r="N31" s="78"/>
      <c r="O31" s="78"/>
      <c r="P31" s="78"/>
      <c r="Q31" s="78"/>
      <c r="R31" s="78"/>
      <c r="S31" s="78"/>
      <c r="T31" s="78"/>
      <c r="U31" s="78"/>
      <c r="V31" s="78"/>
    </row>
    <row r="32" spans="1:22" ht="15">
      <c r="A32" s="78" t="s">
        <v>1512</v>
      </c>
      <c r="B32" s="78">
        <v>5</v>
      </c>
      <c r="C32" s="78" t="s">
        <v>1512</v>
      </c>
      <c r="D32" s="78">
        <v>5</v>
      </c>
      <c r="E32" s="78"/>
      <c r="F32" s="78"/>
      <c r="G32" s="78"/>
      <c r="H32" s="78"/>
      <c r="I32" s="78"/>
      <c r="J32" s="78"/>
      <c r="K32" s="78"/>
      <c r="L32" s="78"/>
      <c r="M32" s="78"/>
      <c r="N32" s="78"/>
      <c r="O32" s="78"/>
      <c r="P32" s="78"/>
      <c r="Q32" s="78"/>
      <c r="R32" s="78"/>
      <c r="S32" s="78"/>
      <c r="T32" s="78"/>
      <c r="U32" s="78"/>
      <c r="V32" s="78"/>
    </row>
    <row r="35" spans="1:22" ht="15" customHeight="1">
      <c r="A35" s="13" t="s">
        <v>1531</v>
      </c>
      <c r="B35" s="13" t="s">
        <v>1458</v>
      </c>
      <c r="C35" s="13" t="s">
        <v>1541</v>
      </c>
      <c r="D35" s="13" t="s">
        <v>1462</v>
      </c>
      <c r="E35" s="13" t="s">
        <v>1544</v>
      </c>
      <c r="F35" s="13" t="s">
        <v>1464</v>
      </c>
      <c r="G35" s="13" t="s">
        <v>1550</v>
      </c>
      <c r="H35" s="13" t="s">
        <v>1466</v>
      </c>
      <c r="I35" s="13" t="s">
        <v>1557</v>
      </c>
      <c r="J35" s="13" t="s">
        <v>1468</v>
      </c>
      <c r="K35" s="13" t="s">
        <v>1561</v>
      </c>
      <c r="L35" s="13" t="s">
        <v>1470</v>
      </c>
      <c r="M35" s="13" t="s">
        <v>1569</v>
      </c>
      <c r="N35" s="13" t="s">
        <v>1472</v>
      </c>
      <c r="O35" s="13" t="s">
        <v>1570</v>
      </c>
      <c r="P35" s="13" t="s">
        <v>1474</v>
      </c>
      <c r="Q35" s="13" t="s">
        <v>1581</v>
      </c>
      <c r="R35" s="13" t="s">
        <v>1476</v>
      </c>
      <c r="S35" s="13" t="s">
        <v>1589</v>
      </c>
      <c r="T35" s="13" t="s">
        <v>1478</v>
      </c>
      <c r="U35" s="13" t="s">
        <v>1596</v>
      </c>
      <c r="V35" s="13" t="s">
        <v>1481</v>
      </c>
    </row>
    <row r="36" spans="1:22" ht="15">
      <c r="A36" s="84" t="s">
        <v>1532</v>
      </c>
      <c r="B36" s="84">
        <v>121</v>
      </c>
      <c r="C36" s="84" t="s">
        <v>259</v>
      </c>
      <c r="D36" s="84">
        <v>36</v>
      </c>
      <c r="E36" s="84" t="s">
        <v>266</v>
      </c>
      <c r="F36" s="84">
        <v>4</v>
      </c>
      <c r="G36" s="84" t="s">
        <v>259</v>
      </c>
      <c r="H36" s="84">
        <v>5</v>
      </c>
      <c r="I36" s="84" t="s">
        <v>1558</v>
      </c>
      <c r="J36" s="84">
        <v>2</v>
      </c>
      <c r="K36" s="84" t="s">
        <v>1562</v>
      </c>
      <c r="L36" s="84">
        <v>2</v>
      </c>
      <c r="M36" s="84" t="s">
        <v>259</v>
      </c>
      <c r="N36" s="84">
        <v>2</v>
      </c>
      <c r="O36" s="84" t="s">
        <v>1571</v>
      </c>
      <c r="P36" s="84">
        <v>5</v>
      </c>
      <c r="Q36" s="84" t="s">
        <v>259</v>
      </c>
      <c r="R36" s="84">
        <v>3</v>
      </c>
      <c r="S36" s="84" t="s">
        <v>1590</v>
      </c>
      <c r="T36" s="84">
        <v>2</v>
      </c>
      <c r="U36" s="84" t="s">
        <v>1597</v>
      </c>
      <c r="V36" s="84">
        <v>2</v>
      </c>
    </row>
    <row r="37" spans="1:22" ht="15">
      <c r="A37" s="84" t="s">
        <v>1533</v>
      </c>
      <c r="B37" s="84">
        <v>17</v>
      </c>
      <c r="C37" s="84" t="s">
        <v>1537</v>
      </c>
      <c r="D37" s="84">
        <v>15</v>
      </c>
      <c r="E37" s="84" t="s">
        <v>279</v>
      </c>
      <c r="F37" s="84">
        <v>3</v>
      </c>
      <c r="G37" s="84" t="s">
        <v>1551</v>
      </c>
      <c r="H37" s="84">
        <v>5</v>
      </c>
      <c r="I37" s="84" t="s">
        <v>1559</v>
      </c>
      <c r="J37" s="84">
        <v>2</v>
      </c>
      <c r="K37" s="84" t="s">
        <v>1563</v>
      </c>
      <c r="L37" s="84">
        <v>2</v>
      </c>
      <c r="M37" s="84"/>
      <c r="N37" s="84"/>
      <c r="O37" s="84" t="s">
        <v>1572</v>
      </c>
      <c r="P37" s="84">
        <v>3</v>
      </c>
      <c r="Q37" s="84" t="s">
        <v>239</v>
      </c>
      <c r="R37" s="84">
        <v>2</v>
      </c>
      <c r="S37" s="84" t="s">
        <v>259</v>
      </c>
      <c r="T37" s="84">
        <v>2</v>
      </c>
      <c r="U37" s="84"/>
      <c r="V37" s="84"/>
    </row>
    <row r="38" spans="1:22" ht="15">
      <c r="A38" s="84" t="s">
        <v>1534</v>
      </c>
      <c r="B38" s="84">
        <v>0</v>
      </c>
      <c r="C38" s="84" t="s">
        <v>1539</v>
      </c>
      <c r="D38" s="84">
        <v>13</v>
      </c>
      <c r="E38" s="84" t="s">
        <v>1545</v>
      </c>
      <c r="F38" s="84">
        <v>2</v>
      </c>
      <c r="G38" s="84" t="s">
        <v>1552</v>
      </c>
      <c r="H38" s="84">
        <v>4</v>
      </c>
      <c r="I38" s="84" t="s">
        <v>1539</v>
      </c>
      <c r="J38" s="84">
        <v>2</v>
      </c>
      <c r="K38" s="84" t="s">
        <v>1564</v>
      </c>
      <c r="L38" s="84">
        <v>2</v>
      </c>
      <c r="M38" s="84"/>
      <c r="N38" s="84"/>
      <c r="O38" s="84" t="s">
        <v>1573</v>
      </c>
      <c r="P38" s="84">
        <v>3</v>
      </c>
      <c r="Q38" s="84" t="s">
        <v>444</v>
      </c>
      <c r="R38" s="84">
        <v>2</v>
      </c>
      <c r="S38" s="84" t="s">
        <v>1591</v>
      </c>
      <c r="T38" s="84">
        <v>2</v>
      </c>
      <c r="U38" s="84"/>
      <c r="V38" s="84"/>
    </row>
    <row r="39" spans="1:22" ht="15">
      <c r="A39" s="84" t="s">
        <v>1535</v>
      </c>
      <c r="B39" s="84">
        <v>1849</v>
      </c>
      <c r="C39" s="84" t="s">
        <v>1538</v>
      </c>
      <c r="D39" s="84">
        <v>13</v>
      </c>
      <c r="E39" s="84" t="s">
        <v>1546</v>
      </c>
      <c r="F39" s="84">
        <v>2</v>
      </c>
      <c r="G39" s="84" t="s">
        <v>1516</v>
      </c>
      <c r="H39" s="84">
        <v>3</v>
      </c>
      <c r="I39" s="84" t="s">
        <v>1560</v>
      </c>
      <c r="J39" s="84">
        <v>2</v>
      </c>
      <c r="K39" s="84" t="s">
        <v>1565</v>
      </c>
      <c r="L39" s="84">
        <v>2</v>
      </c>
      <c r="M39" s="84"/>
      <c r="N39" s="84"/>
      <c r="O39" s="84" t="s">
        <v>1574</v>
      </c>
      <c r="P39" s="84">
        <v>3</v>
      </c>
      <c r="Q39" s="84" t="s">
        <v>1582</v>
      </c>
      <c r="R39" s="84">
        <v>2</v>
      </c>
      <c r="S39" s="84" t="s">
        <v>1592</v>
      </c>
      <c r="T39" s="84">
        <v>2</v>
      </c>
      <c r="U39" s="84"/>
      <c r="V39" s="84"/>
    </row>
    <row r="40" spans="1:22" ht="15">
      <c r="A40" s="84" t="s">
        <v>1536</v>
      </c>
      <c r="B40" s="84">
        <v>1987</v>
      </c>
      <c r="C40" s="84" t="s">
        <v>1540</v>
      </c>
      <c r="D40" s="84">
        <v>12</v>
      </c>
      <c r="E40" s="84" t="s">
        <v>1547</v>
      </c>
      <c r="F40" s="84">
        <v>2</v>
      </c>
      <c r="G40" s="84" t="s">
        <v>1519</v>
      </c>
      <c r="H40" s="84">
        <v>3</v>
      </c>
      <c r="I40" s="84" t="s">
        <v>1546</v>
      </c>
      <c r="J40" s="84">
        <v>2</v>
      </c>
      <c r="K40" s="84" t="s">
        <v>259</v>
      </c>
      <c r="L40" s="84">
        <v>2</v>
      </c>
      <c r="M40" s="84"/>
      <c r="N40" s="84"/>
      <c r="O40" s="84" t="s">
        <v>1575</v>
      </c>
      <c r="P40" s="84">
        <v>3</v>
      </c>
      <c r="Q40" s="84" t="s">
        <v>1583</v>
      </c>
      <c r="R40" s="84">
        <v>2</v>
      </c>
      <c r="S40" s="84" t="s">
        <v>1593</v>
      </c>
      <c r="T40" s="84">
        <v>2</v>
      </c>
      <c r="U40" s="84"/>
      <c r="V40" s="84"/>
    </row>
    <row r="41" spans="1:22" ht="15">
      <c r="A41" s="84" t="s">
        <v>259</v>
      </c>
      <c r="B41" s="84">
        <v>59</v>
      </c>
      <c r="C41" s="84" t="s">
        <v>1542</v>
      </c>
      <c r="D41" s="84">
        <v>12</v>
      </c>
      <c r="E41" s="84" t="s">
        <v>1548</v>
      </c>
      <c r="F41" s="84">
        <v>2</v>
      </c>
      <c r="G41" s="84" t="s">
        <v>450</v>
      </c>
      <c r="H41" s="84">
        <v>3</v>
      </c>
      <c r="I41" s="84" t="s">
        <v>259</v>
      </c>
      <c r="J41" s="84">
        <v>2</v>
      </c>
      <c r="K41" s="84" t="s">
        <v>1566</v>
      </c>
      <c r="L41" s="84">
        <v>2</v>
      </c>
      <c r="M41" s="84"/>
      <c r="N41" s="84"/>
      <c r="O41" s="84" t="s">
        <v>1576</v>
      </c>
      <c r="P41" s="84">
        <v>3</v>
      </c>
      <c r="Q41" s="84" t="s">
        <v>1584</v>
      </c>
      <c r="R41" s="84">
        <v>2</v>
      </c>
      <c r="S41" s="84" t="s">
        <v>1594</v>
      </c>
      <c r="T41" s="84">
        <v>2</v>
      </c>
      <c r="U41" s="84"/>
      <c r="V41" s="84"/>
    </row>
    <row r="42" spans="1:22" ht="15">
      <c r="A42" s="84" t="s">
        <v>1537</v>
      </c>
      <c r="B42" s="84">
        <v>19</v>
      </c>
      <c r="C42" s="84" t="s">
        <v>1543</v>
      </c>
      <c r="D42" s="84">
        <v>11</v>
      </c>
      <c r="E42" s="84" t="s">
        <v>1549</v>
      </c>
      <c r="F42" s="84">
        <v>2</v>
      </c>
      <c r="G42" s="84" t="s">
        <v>1553</v>
      </c>
      <c r="H42" s="84">
        <v>3</v>
      </c>
      <c r="I42" s="84" t="s">
        <v>276</v>
      </c>
      <c r="J42" s="84">
        <v>2</v>
      </c>
      <c r="K42" s="84" t="s">
        <v>1537</v>
      </c>
      <c r="L42" s="84">
        <v>2</v>
      </c>
      <c r="M42" s="84"/>
      <c r="N42" s="84"/>
      <c r="O42" s="84" t="s">
        <v>1577</v>
      </c>
      <c r="P42" s="84">
        <v>3</v>
      </c>
      <c r="Q42" s="84" t="s">
        <v>1585</v>
      </c>
      <c r="R42" s="84">
        <v>2</v>
      </c>
      <c r="S42" s="84" t="s">
        <v>1595</v>
      </c>
      <c r="T42" s="84">
        <v>2</v>
      </c>
      <c r="U42" s="84"/>
      <c r="V42" s="84"/>
    </row>
    <row r="43" spans="1:22" ht="15">
      <c r="A43" s="84" t="s">
        <v>1538</v>
      </c>
      <c r="B43" s="84">
        <v>17</v>
      </c>
      <c r="C43" s="84" t="s">
        <v>1503</v>
      </c>
      <c r="D43" s="84">
        <v>11</v>
      </c>
      <c r="E43" s="84" t="s">
        <v>269</v>
      </c>
      <c r="F43" s="84">
        <v>2</v>
      </c>
      <c r="G43" s="84" t="s">
        <v>1554</v>
      </c>
      <c r="H43" s="84">
        <v>3</v>
      </c>
      <c r="I43" s="84" t="s">
        <v>275</v>
      </c>
      <c r="J43" s="84">
        <v>2</v>
      </c>
      <c r="K43" s="84" t="s">
        <v>1567</v>
      </c>
      <c r="L43" s="84">
        <v>2</v>
      </c>
      <c r="M43" s="84"/>
      <c r="N43" s="84"/>
      <c r="O43" s="84" t="s">
        <v>1578</v>
      </c>
      <c r="P43" s="84">
        <v>3</v>
      </c>
      <c r="Q43" s="84" t="s">
        <v>1586</v>
      </c>
      <c r="R43" s="84">
        <v>2</v>
      </c>
      <c r="S43" s="84" t="s">
        <v>1540</v>
      </c>
      <c r="T43" s="84">
        <v>2</v>
      </c>
      <c r="U43" s="84"/>
      <c r="V43" s="84"/>
    </row>
    <row r="44" spans="1:22" ht="15">
      <c r="A44" s="84" t="s">
        <v>1539</v>
      </c>
      <c r="B44" s="84">
        <v>15</v>
      </c>
      <c r="C44" s="84" t="s">
        <v>1504</v>
      </c>
      <c r="D44" s="84">
        <v>11</v>
      </c>
      <c r="E44" s="84" t="s">
        <v>268</v>
      </c>
      <c r="F44" s="84">
        <v>2</v>
      </c>
      <c r="G44" s="84" t="s">
        <v>1555</v>
      </c>
      <c r="H44" s="84">
        <v>3</v>
      </c>
      <c r="I44" s="84"/>
      <c r="J44" s="84"/>
      <c r="K44" s="84" t="s">
        <v>284</v>
      </c>
      <c r="L44" s="84">
        <v>2</v>
      </c>
      <c r="M44" s="84"/>
      <c r="N44" s="84"/>
      <c r="O44" s="84" t="s">
        <v>1579</v>
      </c>
      <c r="P44" s="84">
        <v>3</v>
      </c>
      <c r="Q44" s="84" t="s">
        <v>1587</v>
      </c>
      <c r="R44" s="84">
        <v>2</v>
      </c>
      <c r="S44" s="84"/>
      <c r="T44" s="84"/>
      <c r="U44" s="84"/>
      <c r="V44" s="84"/>
    </row>
    <row r="45" spans="1:22" ht="15">
      <c r="A45" s="84" t="s">
        <v>1540</v>
      </c>
      <c r="B45" s="84">
        <v>14</v>
      </c>
      <c r="C45" s="84" t="s">
        <v>1505</v>
      </c>
      <c r="D45" s="84">
        <v>11</v>
      </c>
      <c r="E45" s="84" t="s">
        <v>267</v>
      </c>
      <c r="F45" s="84">
        <v>2</v>
      </c>
      <c r="G45" s="84" t="s">
        <v>1556</v>
      </c>
      <c r="H45" s="84">
        <v>3</v>
      </c>
      <c r="I45" s="84"/>
      <c r="J45" s="84"/>
      <c r="K45" s="84" t="s">
        <v>1568</v>
      </c>
      <c r="L45" s="84">
        <v>2</v>
      </c>
      <c r="M45" s="84"/>
      <c r="N45" s="84"/>
      <c r="O45" s="84" t="s">
        <v>1580</v>
      </c>
      <c r="P45" s="84">
        <v>3</v>
      </c>
      <c r="Q45" s="84" t="s">
        <v>1588</v>
      </c>
      <c r="R45" s="84">
        <v>2</v>
      </c>
      <c r="S45" s="84"/>
      <c r="T45" s="84"/>
      <c r="U45" s="84"/>
      <c r="V45" s="84"/>
    </row>
    <row r="48" spans="1:22" ht="15" customHeight="1">
      <c r="A48" s="13" t="s">
        <v>1609</v>
      </c>
      <c r="B48" s="13" t="s">
        <v>1458</v>
      </c>
      <c r="C48" s="13" t="s">
        <v>1620</v>
      </c>
      <c r="D48" s="13" t="s">
        <v>1462</v>
      </c>
      <c r="E48" s="13" t="s">
        <v>1621</v>
      </c>
      <c r="F48" s="13" t="s">
        <v>1464</v>
      </c>
      <c r="G48" s="13" t="s">
        <v>1632</v>
      </c>
      <c r="H48" s="13" t="s">
        <v>1466</v>
      </c>
      <c r="I48" s="13" t="s">
        <v>1643</v>
      </c>
      <c r="J48" s="13" t="s">
        <v>1468</v>
      </c>
      <c r="K48" s="13" t="s">
        <v>1651</v>
      </c>
      <c r="L48" s="13" t="s">
        <v>1470</v>
      </c>
      <c r="M48" s="78" t="s">
        <v>1662</v>
      </c>
      <c r="N48" s="78" t="s">
        <v>1472</v>
      </c>
      <c r="O48" s="13" t="s">
        <v>1663</v>
      </c>
      <c r="P48" s="13" t="s">
        <v>1474</v>
      </c>
      <c r="Q48" s="13" t="s">
        <v>1674</v>
      </c>
      <c r="R48" s="13" t="s">
        <v>1476</v>
      </c>
      <c r="S48" s="13" t="s">
        <v>1685</v>
      </c>
      <c r="T48" s="13" t="s">
        <v>1478</v>
      </c>
      <c r="U48" s="78" t="s">
        <v>1688</v>
      </c>
      <c r="V48" s="78" t="s">
        <v>1481</v>
      </c>
    </row>
    <row r="49" spans="1:22" ht="15">
      <c r="A49" s="84" t="s">
        <v>1610</v>
      </c>
      <c r="B49" s="84">
        <v>11</v>
      </c>
      <c r="C49" s="84" t="s">
        <v>1610</v>
      </c>
      <c r="D49" s="84">
        <v>11</v>
      </c>
      <c r="E49" s="84" t="s">
        <v>1622</v>
      </c>
      <c r="F49" s="84">
        <v>2</v>
      </c>
      <c r="G49" s="84" t="s">
        <v>1633</v>
      </c>
      <c r="H49" s="84">
        <v>3</v>
      </c>
      <c r="I49" s="84" t="s">
        <v>1644</v>
      </c>
      <c r="J49" s="84">
        <v>2</v>
      </c>
      <c r="K49" s="84" t="s">
        <v>1652</v>
      </c>
      <c r="L49" s="84">
        <v>2</v>
      </c>
      <c r="M49" s="84"/>
      <c r="N49" s="84"/>
      <c r="O49" s="84" t="s">
        <v>1664</v>
      </c>
      <c r="P49" s="84">
        <v>3</v>
      </c>
      <c r="Q49" s="84" t="s">
        <v>1675</v>
      </c>
      <c r="R49" s="84">
        <v>2</v>
      </c>
      <c r="S49" s="84" t="s">
        <v>1686</v>
      </c>
      <c r="T49" s="84">
        <v>2</v>
      </c>
      <c r="U49" s="84"/>
      <c r="V49" s="84"/>
    </row>
    <row r="50" spans="1:22" ht="15">
      <c r="A50" s="84" t="s">
        <v>1611</v>
      </c>
      <c r="B50" s="84">
        <v>11</v>
      </c>
      <c r="C50" s="84" t="s">
        <v>1612</v>
      </c>
      <c r="D50" s="84">
        <v>11</v>
      </c>
      <c r="E50" s="84" t="s">
        <v>1623</v>
      </c>
      <c r="F50" s="84">
        <v>2</v>
      </c>
      <c r="G50" s="84" t="s">
        <v>1634</v>
      </c>
      <c r="H50" s="84">
        <v>2</v>
      </c>
      <c r="I50" s="84" t="s">
        <v>1645</v>
      </c>
      <c r="J50" s="84">
        <v>2</v>
      </c>
      <c r="K50" s="84" t="s">
        <v>1653</v>
      </c>
      <c r="L50" s="84">
        <v>2</v>
      </c>
      <c r="M50" s="84"/>
      <c r="N50" s="84"/>
      <c r="O50" s="84" t="s">
        <v>1665</v>
      </c>
      <c r="P50" s="84">
        <v>3</v>
      </c>
      <c r="Q50" s="84" t="s">
        <v>1676</v>
      </c>
      <c r="R50" s="84">
        <v>2</v>
      </c>
      <c r="S50" s="84" t="s">
        <v>1687</v>
      </c>
      <c r="T50" s="84">
        <v>2</v>
      </c>
      <c r="U50" s="84"/>
      <c r="V50" s="84"/>
    </row>
    <row r="51" spans="1:22" ht="15">
      <c r="A51" s="84" t="s">
        <v>1612</v>
      </c>
      <c r="B51" s="84">
        <v>11</v>
      </c>
      <c r="C51" s="84" t="s">
        <v>1611</v>
      </c>
      <c r="D51" s="84">
        <v>11</v>
      </c>
      <c r="E51" s="84" t="s">
        <v>1624</v>
      </c>
      <c r="F51" s="84">
        <v>2</v>
      </c>
      <c r="G51" s="84" t="s">
        <v>1635</v>
      </c>
      <c r="H51" s="84">
        <v>2</v>
      </c>
      <c r="I51" s="84" t="s">
        <v>1646</v>
      </c>
      <c r="J51" s="84">
        <v>2</v>
      </c>
      <c r="K51" s="84" t="s">
        <v>1654</v>
      </c>
      <c r="L51" s="84">
        <v>2</v>
      </c>
      <c r="M51" s="84"/>
      <c r="N51" s="84"/>
      <c r="O51" s="84" t="s">
        <v>1666</v>
      </c>
      <c r="P51" s="84">
        <v>3</v>
      </c>
      <c r="Q51" s="84" t="s">
        <v>1677</v>
      </c>
      <c r="R51" s="84">
        <v>2</v>
      </c>
      <c r="S51" s="84"/>
      <c r="T51" s="84"/>
      <c r="U51" s="84"/>
      <c r="V51" s="84"/>
    </row>
    <row r="52" spans="1:22" ht="15">
      <c r="A52" s="84" t="s">
        <v>1613</v>
      </c>
      <c r="B52" s="84">
        <v>10</v>
      </c>
      <c r="C52" s="84" t="s">
        <v>1619</v>
      </c>
      <c r="D52" s="84">
        <v>10</v>
      </c>
      <c r="E52" s="84" t="s">
        <v>1625</v>
      </c>
      <c r="F52" s="84">
        <v>2</v>
      </c>
      <c r="G52" s="84" t="s">
        <v>1636</v>
      </c>
      <c r="H52" s="84">
        <v>2</v>
      </c>
      <c r="I52" s="84" t="s">
        <v>1647</v>
      </c>
      <c r="J52" s="84">
        <v>2</v>
      </c>
      <c r="K52" s="84" t="s">
        <v>1655</v>
      </c>
      <c r="L52" s="84">
        <v>2</v>
      </c>
      <c r="M52" s="84"/>
      <c r="N52" s="84"/>
      <c r="O52" s="84" t="s">
        <v>1667</v>
      </c>
      <c r="P52" s="84">
        <v>3</v>
      </c>
      <c r="Q52" s="84" t="s">
        <v>1678</v>
      </c>
      <c r="R52" s="84">
        <v>2</v>
      </c>
      <c r="S52" s="84"/>
      <c r="T52" s="84"/>
      <c r="U52" s="84"/>
      <c r="V52" s="84"/>
    </row>
    <row r="53" spans="1:22" ht="15">
      <c r="A53" s="84" t="s">
        <v>1614</v>
      </c>
      <c r="B53" s="84">
        <v>10</v>
      </c>
      <c r="C53" s="84" t="s">
        <v>1613</v>
      </c>
      <c r="D53" s="84">
        <v>10</v>
      </c>
      <c r="E53" s="84" t="s">
        <v>1626</v>
      </c>
      <c r="F53" s="84">
        <v>2</v>
      </c>
      <c r="G53" s="84" t="s">
        <v>1637</v>
      </c>
      <c r="H53" s="84">
        <v>2</v>
      </c>
      <c r="I53" s="84" t="s">
        <v>1648</v>
      </c>
      <c r="J53" s="84">
        <v>2</v>
      </c>
      <c r="K53" s="84" t="s">
        <v>1656</v>
      </c>
      <c r="L53" s="84">
        <v>2</v>
      </c>
      <c r="M53" s="84"/>
      <c r="N53" s="84"/>
      <c r="O53" s="84" t="s">
        <v>1668</v>
      </c>
      <c r="P53" s="84">
        <v>3</v>
      </c>
      <c r="Q53" s="84" t="s">
        <v>1679</v>
      </c>
      <c r="R53" s="84">
        <v>2</v>
      </c>
      <c r="S53" s="84"/>
      <c r="T53" s="84"/>
      <c r="U53" s="84"/>
      <c r="V53" s="84"/>
    </row>
    <row r="54" spans="1:22" ht="15">
      <c r="A54" s="84" t="s">
        <v>1615</v>
      </c>
      <c r="B54" s="84">
        <v>10</v>
      </c>
      <c r="C54" s="84" t="s">
        <v>1614</v>
      </c>
      <c r="D54" s="84">
        <v>10</v>
      </c>
      <c r="E54" s="84" t="s">
        <v>1627</v>
      </c>
      <c r="F54" s="84">
        <v>2</v>
      </c>
      <c r="G54" s="84" t="s">
        <v>1638</v>
      </c>
      <c r="H54" s="84">
        <v>2</v>
      </c>
      <c r="I54" s="84" t="s">
        <v>1649</v>
      </c>
      <c r="J54" s="84">
        <v>2</v>
      </c>
      <c r="K54" s="84" t="s">
        <v>1657</v>
      </c>
      <c r="L54" s="84">
        <v>2</v>
      </c>
      <c r="M54" s="84"/>
      <c r="N54" s="84"/>
      <c r="O54" s="84" t="s">
        <v>1669</v>
      </c>
      <c r="P54" s="84">
        <v>3</v>
      </c>
      <c r="Q54" s="84" t="s">
        <v>1680</v>
      </c>
      <c r="R54" s="84">
        <v>2</v>
      </c>
      <c r="S54" s="84"/>
      <c r="T54" s="84"/>
      <c r="U54" s="84"/>
      <c r="V54" s="84"/>
    </row>
    <row r="55" spans="1:22" ht="15">
      <c r="A55" s="84" t="s">
        <v>1616</v>
      </c>
      <c r="B55" s="84">
        <v>10</v>
      </c>
      <c r="C55" s="84" t="s">
        <v>1615</v>
      </c>
      <c r="D55" s="84">
        <v>10</v>
      </c>
      <c r="E55" s="84" t="s">
        <v>1628</v>
      </c>
      <c r="F55" s="84">
        <v>2</v>
      </c>
      <c r="G55" s="84" t="s">
        <v>1639</v>
      </c>
      <c r="H55" s="84">
        <v>2</v>
      </c>
      <c r="I55" s="84" t="s">
        <v>1650</v>
      </c>
      <c r="J55" s="84">
        <v>2</v>
      </c>
      <c r="K55" s="84" t="s">
        <v>1658</v>
      </c>
      <c r="L55" s="84">
        <v>2</v>
      </c>
      <c r="M55" s="84"/>
      <c r="N55" s="84"/>
      <c r="O55" s="84" t="s">
        <v>1670</v>
      </c>
      <c r="P55" s="84">
        <v>3</v>
      </c>
      <c r="Q55" s="84" t="s">
        <v>1681</v>
      </c>
      <c r="R55" s="84">
        <v>2</v>
      </c>
      <c r="S55" s="84"/>
      <c r="T55" s="84"/>
      <c r="U55" s="84"/>
      <c r="V55" s="84"/>
    </row>
    <row r="56" spans="1:22" ht="15">
      <c r="A56" s="84" t="s">
        <v>1617</v>
      </c>
      <c r="B56" s="84">
        <v>10</v>
      </c>
      <c r="C56" s="84" t="s">
        <v>1616</v>
      </c>
      <c r="D56" s="84">
        <v>10</v>
      </c>
      <c r="E56" s="84" t="s">
        <v>1629</v>
      </c>
      <c r="F56" s="84">
        <v>2</v>
      </c>
      <c r="G56" s="84" t="s">
        <v>1640</v>
      </c>
      <c r="H56" s="84">
        <v>2</v>
      </c>
      <c r="I56" s="84"/>
      <c r="J56" s="84"/>
      <c r="K56" s="84" t="s">
        <v>1659</v>
      </c>
      <c r="L56" s="84">
        <v>2</v>
      </c>
      <c r="M56" s="84"/>
      <c r="N56" s="84"/>
      <c r="O56" s="84" t="s">
        <v>1671</v>
      </c>
      <c r="P56" s="84">
        <v>3</v>
      </c>
      <c r="Q56" s="84" t="s">
        <v>1682</v>
      </c>
      <c r="R56" s="84">
        <v>2</v>
      </c>
      <c r="S56" s="84"/>
      <c r="T56" s="84"/>
      <c r="U56" s="84"/>
      <c r="V56" s="84"/>
    </row>
    <row r="57" spans="1:22" ht="15">
      <c r="A57" s="84" t="s">
        <v>1618</v>
      </c>
      <c r="B57" s="84">
        <v>10</v>
      </c>
      <c r="C57" s="84" t="s">
        <v>1617</v>
      </c>
      <c r="D57" s="84">
        <v>10</v>
      </c>
      <c r="E57" s="84" t="s">
        <v>1630</v>
      </c>
      <c r="F57" s="84">
        <v>2</v>
      </c>
      <c r="G57" s="84" t="s">
        <v>1641</v>
      </c>
      <c r="H57" s="84">
        <v>2</v>
      </c>
      <c r="I57" s="84"/>
      <c r="J57" s="84"/>
      <c r="K57" s="84" t="s">
        <v>1660</v>
      </c>
      <c r="L57" s="84">
        <v>2</v>
      </c>
      <c r="M57" s="84"/>
      <c r="N57" s="84"/>
      <c r="O57" s="84" t="s">
        <v>1672</v>
      </c>
      <c r="P57" s="84">
        <v>3</v>
      </c>
      <c r="Q57" s="84" t="s">
        <v>1683</v>
      </c>
      <c r="R57" s="84">
        <v>2</v>
      </c>
      <c r="S57" s="84"/>
      <c r="T57" s="84"/>
      <c r="U57" s="84"/>
      <c r="V57" s="84"/>
    </row>
    <row r="58" spans="1:22" ht="15">
      <c r="A58" s="84" t="s">
        <v>1619</v>
      </c>
      <c r="B58" s="84">
        <v>10</v>
      </c>
      <c r="C58" s="84" t="s">
        <v>1618</v>
      </c>
      <c r="D58" s="84">
        <v>10</v>
      </c>
      <c r="E58" s="84" t="s">
        <v>1631</v>
      </c>
      <c r="F58" s="84">
        <v>2</v>
      </c>
      <c r="G58" s="84" t="s">
        <v>1642</v>
      </c>
      <c r="H58" s="84">
        <v>2</v>
      </c>
      <c r="I58" s="84"/>
      <c r="J58" s="84"/>
      <c r="K58" s="84" t="s">
        <v>1661</v>
      </c>
      <c r="L58" s="84">
        <v>2</v>
      </c>
      <c r="M58" s="84"/>
      <c r="N58" s="84"/>
      <c r="O58" s="84" t="s">
        <v>1673</v>
      </c>
      <c r="P58" s="84">
        <v>3</v>
      </c>
      <c r="Q58" s="84" t="s">
        <v>1684</v>
      </c>
      <c r="R58" s="84">
        <v>2</v>
      </c>
      <c r="S58" s="84"/>
      <c r="T58" s="84"/>
      <c r="U58" s="84"/>
      <c r="V58" s="84"/>
    </row>
    <row r="61" spans="1:22" ht="15" customHeight="1">
      <c r="A61" s="13" t="s">
        <v>1699</v>
      </c>
      <c r="B61" s="13" t="s">
        <v>1458</v>
      </c>
      <c r="C61" s="13" t="s">
        <v>1701</v>
      </c>
      <c r="D61" s="13" t="s">
        <v>1462</v>
      </c>
      <c r="E61" s="78" t="s">
        <v>1702</v>
      </c>
      <c r="F61" s="78" t="s">
        <v>1464</v>
      </c>
      <c r="G61" s="78" t="s">
        <v>1706</v>
      </c>
      <c r="H61" s="78" t="s">
        <v>1466</v>
      </c>
      <c r="I61" s="78" t="s">
        <v>1708</v>
      </c>
      <c r="J61" s="78" t="s">
        <v>1468</v>
      </c>
      <c r="K61" s="78" t="s">
        <v>1710</v>
      </c>
      <c r="L61" s="78" t="s">
        <v>1470</v>
      </c>
      <c r="M61" s="13" t="s">
        <v>1712</v>
      </c>
      <c r="N61" s="13" t="s">
        <v>1472</v>
      </c>
      <c r="O61" s="78" t="s">
        <v>1714</v>
      </c>
      <c r="P61" s="78" t="s">
        <v>1474</v>
      </c>
      <c r="Q61" s="13" t="s">
        <v>1716</v>
      </c>
      <c r="R61" s="13" t="s">
        <v>1476</v>
      </c>
      <c r="S61" s="78" t="s">
        <v>1718</v>
      </c>
      <c r="T61" s="78" t="s">
        <v>1478</v>
      </c>
      <c r="U61" s="78" t="s">
        <v>1720</v>
      </c>
      <c r="V61" s="78" t="s">
        <v>1481</v>
      </c>
    </row>
    <row r="62" spans="1:22" ht="15">
      <c r="A62" s="78" t="s">
        <v>225</v>
      </c>
      <c r="B62" s="78">
        <v>2</v>
      </c>
      <c r="C62" s="78" t="s">
        <v>225</v>
      </c>
      <c r="D62" s="78">
        <v>2</v>
      </c>
      <c r="E62" s="78"/>
      <c r="F62" s="78"/>
      <c r="G62" s="78"/>
      <c r="H62" s="78"/>
      <c r="I62" s="78"/>
      <c r="J62" s="78"/>
      <c r="K62" s="78"/>
      <c r="L62" s="78"/>
      <c r="M62" s="78" t="s">
        <v>253</v>
      </c>
      <c r="N62" s="78">
        <v>1</v>
      </c>
      <c r="O62" s="78"/>
      <c r="P62" s="78"/>
      <c r="Q62" s="78" t="s">
        <v>239</v>
      </c>
      <c r="R62" s="78">
        <v>1</v>
      </c>
      <c r="S62" s="78"/>
      <c r="T62" s="78"/>
      <c r="U62" s="78"/>
      <c r="V62" s="78"/>
    </row>
    <row r="63" spans="1:22" ht="15">
      <c r="A63" s="78" t="s">
        <v>296</v>
      </c>
      <c r="B63" s="78">
        <v>1</v>
      </c>
      <c r="C63" s="78" t="s">
        <v>258</v>
      </c>
      <c r="D63" s="78">
        <v>1</v>
      </c>
      <c r="E63" s="78"/>
      <c r="F63" s="78"/>
      <c r="G63" s="78"/>
      <c r="H63" s="78"/>
      <c r="I63" s="78"/>
      <c r="J63" s="78"/>
      <c r="K63" s="78"/>
      <c r="L63" s="78"/>
      <c r="M63" s="78"/>
      <c r="N63" s="78"/>
      <c r="O63" s="78"/>
      <c r="P63" s="78"/>
      <c r="Q63" s="78"/>
      <c r="R63" s="78"/>
      <c r="S63" s="78"/>
      <c r="T63" s="78"/>
      <c r="U63" s="78"/>
      <c r="V63" s="78"/>
    </row>
    <row r="64" spans="1:22" ht="15">
      <c r="A64" s="78" t="s">
        <v>260</v>
      </c>
      <c r="B64" s="78">
        <v>1</v>
      </c>
      <c r="C64" s="78" t="s">
        <v>260</v>
      </c>
      <c r="D64" s="78">
        <v>1</v>
      </c>
      <c r="E64" s="78"/>
      <c r="F64" s="78"/>
      <c r="G64" s="78"/>
      <c r="H64" s="78"/>
      <c r="I64" s="78"/>
      <c r="J64" s="78"/>
      <c r="K64" s="78"/>
      <c r="L64" s="78"/>
      <c r="M64" s="78"/>
      <c r="N64" s="78"/>
      <c r="O64" s="78"/>
      <c r="P64" s="78"/>
      <c r="Q64" s="78"/>
      <c r="R64" s="78"/>
      <c r="S64" s="78"/>
      <c r="T64" s="78"/>
      <c r="U64" s="78"/>
      <c r="V64" s="78"/>
    </row>
    <row r="65" spans="1:22" ht="15">
      <c r="A65" s="78" t="s">
        <v>258</v>
      </c>
      <c r="B65" s="78">
        <v>1</v>
      </c>
      <c r="C65" s="78" t="s">
        <v>296</v>
      </c>
      <c r="D65" s="78">
        <v>1</v>
      </c>
      <c r="E65" s="78"/>
      <c r="F65" s="78"/>
      <c r="G65" s="78"/>
      <c r="H65" s="78"/>
      <c r="I65" s="78"/>
      <c r="J65" s="78"/>
      <c r="K65" s="78"/>
      <c r="L65" s="78"/>
      <c r="M65" s="78"/>
      <c r="N65" s="78"/>
      <c r="O65" s="78"/>
      <c r="P65" s="78"/>
      <c r="Q65" s="78"/>
      <c r="R65" s="78"/>
      <c r="S65" s="78"/>
      <c r="T65" s="78"/>
      <c r="U65" s="78"/>
      <c r="V65" s="78"/>
    </row>
    <row r="66" spans="1:22" ht="15">
      <c r="A66" s="78" t="s">
        <v>259</v>
      </c>
      <c r="B66" s="78">
        <v>1</v>
      </c>
      <c r="C66" s="78" t="s">
        <v>259</v>
      </c>
      <c r="D66" s="78">
        <v>1</v>
      </c>
      <c r="E66" s="78"/>
      <c r="F66" s="78"/>
      <c r="G66" s="78"/>
      <c r="H66" s="78"/>
      <c r="I66" s="78"/>
      <c r="J66" s="78"/>
      <c r="K66" s="78"/>
      <c r="L66" s="78"/>
      <c r="M66" s="78"/>
      <c r="N66" s="78"/>
      <c r="O66" s="78"/>
      <c r="P66" s="78"/>
      <c r="Q66" s="78"/>
      <c r="R66" s="78"/>
      <c r="S66" s="78"/>
      <c r="T66" s="78"/>
      <c r="U66" s="78"/>
      <c r="V66" s="78"/>
    </row>
    <row r="67" spans="1:22" ht="15">
      <c r="A67" s="78" t="s">
        <v>253</v>
      </c>
      <c r="B67" s="78">
        <v>1</v>
      </c>
      <c r="C67" s="78" t="s">
        <v>226</v>
      </c>
      <c r="D67" s="78">
        <v>1</v>
      </c>
      <c r="E67" s="78"/>
      <c r="F67" s="78"/>
      <c r="G67" s="78"/>
      <c r="H67" s="78"/>
      <c r="I67" s="78"/>
      <c r="J67" s="78"/>
      <c r="K67" s="78"/>
      <c r="L67" s="78"/>
      <c r="M67" s="78"/>
      <c r="N67" s="78"/>
      <c r="O67" s="78"/>
      <c r="P67" s="78"/>
      <c r="Q67" s="78"/>
      <c r="R67" s="78"/>
      <c r="S67" s="78"/>
      <c r="T67" s="78"/>
      <c r="U67" s="78"/>
      <c r="V67" s="78"/>
    </row>
    <row r="68" spans="1:22" ht="15">
      <c r="A68" s="78" t="s">
        <v>239</v>
      </c>
      <c r="B68" s="78">
        <v>1</v>
      </c>
      <c r="C68" s="78" t="s">
        <v>224</v>
      </c>
      <c r="D68" s="78">
        <v>1</v>
      </c>
      <c r="E68" s="78"/>
      <c r="F68" s="78"/>
      <c r="G68" s="78"/>
      <c r="H68" s="78"/>
      <c r="I68" s="78"/>
      <c r="J68" s="78"/>
      <c r="K68" s="78"/>
      <c r="L68" s="78"/>
      <c r="M68" s="78"/>
      <c r="N68" s="78"/>
      <c r="O68" s="78"/>
      <c r="P68" s="78"/>
      <c r="Q68" s="78"/>
      <c r="R68" s="78"/>
      <c r="S68" s="78"/>
      <c r="T68" s="78"/>
      <c r="U68" s="78"/>
      <c r="V68" s="78"/>
    </row>
    <row r="69" spans="1:22" ht="15">
      <c r="A69" s="78" t="s">
        <v>226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224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270</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1700</v>
      </c>
      <c r="B74" s="13" t="s">
        <v>1458</v>
      </c>
      <c r="C74" s="13" t="s">
        <v>1703</v>
      </c>
      <c r="D74" s="13" t="s">
        <v>1462</v>
      </c>
      <c r="E74" s="13" t="s">
        <v>1705</v>
      </c>
      <c r="F74" s="13" t="s">
        <v>1464</v>
      </c>
      <c r="G74" s="13" t="s">
        <v>1707</v>
      </c>
      <c r="H74" s="13" t="s">
        <v>1466</v>
      </c>
      <c r="I74" s="13" t="s">
        <v>1709</v>
      </c>
      <c r="J74" s="13" t="s">
        <v>1468</v>
      </c>
      <c r="K74" s="13" t="s">
        <v>1711</v>
      </c>
      <c r="L74" s="13" t="s">
        <v>1470</v>
      </c>
      <c r="M74" s="13" t="s">
        <v>1713</v>
      </c>
      <c r="N74" s="13" t="s">
        <v>1472</v>
      </c>
      <c r="O74" s="13" t="s">
        <v>1715</v>
      </c>
      <c r="P74" s="13" t="s">
        <v>1474</v>
      </c>
      <c r="Q74" s="13" t="s">
        <v>1717</v>
      </c>
      <c r="R74" s="13" t="s">
        <v>1476</v>
      </c>
      <c r="S74" s="13" t="s">
        <v>1719</v>
      </c>
      <c r="T74" s="13" t="s">
        <v>1478</v>
      </c>
      <c r="U74" s="13" t="s">
        <v>1721</v>
      </c>
      <c r="V74" s="13" t="s">
        <v>1481</v>
      </c>
    </row>
    <row r="75" spans="1:22" ht="15">
      <c r="A75" s="78" t="s">
        <v>259</v>
      </c>
      <c r="B75" s="78">
        <v>56</v>
      </c>
      <c r="C75" s="78" t="s">
        <v>259</v>
      </c>
      <c r="D75" s="78">
        <v>34</v>
      </c>
      <c r="E75" s="78" t="s">
        <v>266</v>
      </c>
      <c r="F75" s="78">
        <v>4</v>
      </c>
      <c r="G75" s="78" t="s">
        <v>259</v>
      </c>
      <c r="H75" s="78">
        <v>4</v>
      </c>
      <c r="I75" s="78" t="s">
        <v>259</v>
      </c>
      <c r="J75" s="78">
        <v>2</v>
      </c>
      <c r="K75" s="78" t="s">
        <v>259</v>
      </c>
      <c r="L75" s="78">
        <v>2</v>
      </c>
      <c r="M75" s="78" t="s">
        <v>259</v>
      </c>
      <c r="N75" s="78">
        <v>2</v>
      </c>
      <c r="O75" s="78" t="s">
        <v>248</v>
      </c>
      <c r="P75" s="78">
        <v>2</v>
      </c>
      <c r="Q75" s="78" t="s">
        <v>259</v>
      </c>
      <c r="R75" s="78">
        <v>3</v>
      </c>
      <c r="S75" s="78" t="s">
        <v>259</v>
      </c>
      <c r="T75" s="78">
        <v>2</v>
      </c>
      <c r="U75" s="78" t="s">
        <v>259</v>
      </c>
      <c r="V75" s="78">
        <v>1</v>
      </c>
    </row>
    <row r="76" spans="1:22" ht="15">
      <c r="A76" s="78" t="s">
        <v>266</v>
      </c>
      <c r="B76" s="78">
        <v>5</v>
      </c>
      <c r="C76" s="78" t="s">
        <v>285</v>
      </c>
      <c r="D76" s="78">
        <v>2</v>
      </c>
      <c r="E76" s="78" t="s">
        <v>279</v>
      </c>
      <c r="F76" s="78">
        <v>3</v>
      </c>
      <c r="G76" s="78" t="s">
        <v>282</v>
      </c>
      <c r="H76" s="78">
        <v>1</v>
      </c>
      <c r="I76" s="78" t="s">
        <v>276</v>
      </c>
      <c r="J76" s="78">
        <v>2</v>
      </c>
      <c r="K76" s="78" t="s">
        <v>284</v>
      </c>
      <c r="L76" s="78">
        <v>2</v>
      </c>
      <c r="M76" s="78" t="s">
        <v>283</v>
      </c>
      <c r="N76" s="78">
        <v>1</v>
      </c>
      <c r="O76" s="78"/>
      <c r="P76" s="78"/>
      <c r="Q76" s="78" t="s">
        <v>239</v>
      </c>
      <c r="R76" s="78">
        <v>1</v>
      </c>
      <c r="S76" s="78" t="s">
        <v>273</v>
      </c>
      <c r="T76" s="78">
        <v>1</v>
      </c>
      <c r="U76" s="78" t="s">
        <v>277</v>
      </c>
      <c r="V76" s="78">
        <v>1</v>
      </c>
    </row>
    <row r="77" spans="1:22" ht="15">
      <c r="A77" s="78" t="s">
        <v>279</v>
      </c>
      <c r="B77" s="78">
        <v>4</v>
      </c>
      <c r="C77" s="78" t="s">
        <v>297</v>
      </c>
      <c r="D77" s="78">
        <v>1</v>
      </c>
      <c r="E77" s="78" t="s">
        <v>269</v>
      </c>
      <c r="F77" s="78">
        <v>2</v>
      </c>
      <c r="G77" s="78" t="s">
        <v>281</v>
      </c>
      <c r="H77" s="78">
        <v>1</v>
      </c>
      <c r="I77" s="78" t="s">
        <v>275</v>
      </c>
      <c r="J77" s="78">
        <v>2</v>
      </c>
      <c r="K77" s="78" t="s">
        <v>256</v>
      </c>
      <c r="L77" s="78">
        <v>1</v>
      </c>
      <c r="M77" s="78"/>
      <c r="N77" s="78"/>
      <c r="O77" s="78"/>
      <c r="P77" s="78"/>
      <c r="Q77" s="78"/>
      <c r="R77" s="78"/>
      <c r="S77" s="78" t="s">
        <v>272</v>
      </c>
      <c r="T77" s="78">
        <v>1</v>
      </c>
      <c r="U77" s="78"/>
      <c r="V77" s="78"/>
    </row>
    <row r="78" spans="1:22" ht="15">
      <c r="A78" s="78" t="s">
        <v>269</v>
      </c>
      <c r="B78" s="78">
        <v>3</v>
      </c>
      <c r="C78" s="78" t="s">
        <v>1704</v>
      </c>
      <c r="D78" s="78">
        <v>1</v>
      </c>
      <c r="E78" s="78" t="s">
        <v>268</v>
      </c>
      <c r="F78" s="78">
        <v>2</v>
      </c>
      <c r="G78" s="78" t="s">
        <v>280</v>
      </c>
      <c r="H78" s="78">
        <v>1</v>
      </c>
      <c r="I78" s="78" t="s">
        <v>241</v>
      </c>
      <c r="J78" s="78">
        <v>1</v>
      </c>
      <c r="K78" s="78"/>
      <c r="L78" s="78"/>
      <c r="M78" s="78"/>
      <c r="N78" s="78"/>
      <c r="O78" s="78"/>
      <c r="P78" s="78"/>
      <c r="Q78" s="78"/>
      <c r="R78" s="78"/>
      <c r="S78" s="78"/>
      <c r="T78" s="78"/>
      <c r="U78" s="78"/>
      <c r="V78" s="78"/>
    </row>
    <row r="79" spans="1:22" ht="15">
      <c r="A79" s="78" t="s">
        <v>268</v>
      </c>
      <c r="B79" s="78">
        <v>3</v>
      </c>
      <c r="C79" s="78" t="s">
        <v>269</v>
      </c>
      <c r="D79" s="78">
        <v>1</v>
      </c>
      <c r="E79" s="78" t="s">
        <v>267</v>
      </c>
      <c r="F79" s="78">
        <v>2</v>
      </c>
      <c r="G79" s="78" t="s">
        <v>251</v>
      </c>
      <c r="H79" s="78">
        <v>1</v>
      </c>
      <c r="I79" s="78"/>
      <c r="J79" s="78"/>
      <c r="K79" s="78"/>
      <c r="L79" s="78"/>
      <c r="M79" s="78"/>
      <c r="N79" s="78"/>
      <c r="O79" s="78"/>
      <c r="P79" s="78"/>
      <c r="Q79" s="78"/>
      <c r="R79" s="78"/>
      <c r="S79" s="78"/>
      <c r="T79" s="78"/>
      <c r="U79" s="78"/>
      <c r="V79" s="78"/>
    </row>
    <row r="80" spans="1:22" ht="15">
      <c r="A80" s="78" t="s">
        <v>267</v>
      </c>
      <c r="B80" s="78">
        <v>3</v>
      </c>
      <c r="C80" s="78" t="s">
        <v>268</v>
      </c>
      <c r="D80" s="78">
        <v>1</v>
      </c>
      <c r="E80" s="78" t="s">
        <v>265</v>
      </c>
      <c r="F80" s="78">
        <v>2</v>
      </c>
      <c r="G80" s="78"/>
      <c r="H80" s="78"/>
      <c r="I80" s="78"/>
      <c r="J80" s="78"/>
      <c r="K80" s="78"/>
      <c r="L80" s="78"/>
      <c r="M80" s="78"/>
      <c r="N80" s="78"/>
      <c r="O80" s="78"/>
      <c r="P80" s="78"/>
      <c r="Q80" s="78"/>
      <c r="R80" s="78"/>
      <c r="S80" s="78"/>
      <c r="T80" s="78"/>
      <c r="U80" s="78"/>
      <c r="V80" s="78"/>
    </row>
    <row r="81" spans="1:22" ht="15">
      <c r="A81" s="78" t="s">
        <v>265</v>
      </c>
      <c r="B81" s="78">
        <v>3</v>
      </c>
      <c r="C81" s="78" t="s">
        <v>267</v>
      </c>
      <c r="D81" s="78">
        <v>1</v>
      </c>
      <c r="E81" s="78" t="s">
        <v>259</v>
      </c>
      <c r="F81" s="78">
        <v>2</v>
      </c>
      <c r="G81" s="78"/>
      <c r="H81" s="78"/>
      <c r="I81" s="78"/>
      <c r="J81" s="78"/>
      <c r="K81" s="78"/>
      <c r="L81" s="78"/>
      <c r="M81" s="78"/>
      <c r="N81" s="78"/>
      <c r="O81" s="78"/>
      <c r="P81" s="78"/>
      <c r="Q81" s="78"/>
      <c r="R81" s="78"/>
      <c r="S81" s="78"/>
      <c r="T81" s="78"/>
      <c r="U81" s="78"/>
      <c r="V81" s="78"/>
    </row>
    <row r="82" spans="1:22" ht="15">
      <c r="A82" s="78" t="s">
        <v>292</v>
      </c>
      <c r="B82" s="78">
        <v>2</v>
      </c>
      <c r="C82" s="78" t="s">
        <v>266</v>
      </c>
      <c r="D82" s="78">
        <v>1</v>
      </c>
      <c r="E82" s="78" t="s">
        <v>292</v>
      </c>
      <c r="F82" s="78">
        <v>1</v>
      </c>
      <c r="G82" s="78"/>
      <c r="H82" s="78"/>
      <c r="I82" s="78"/>
      <c r="J82" s="78"/>
      <c r="K82" s="78"/>
      <c r="L82" s="78"/>
      <c r="M82" s="78"/>
      <c r="N82" s="78"/>
      <c r="O82" s="78"/>
      <c r="P82" s="78"/>
      <c r="Q82" s="78"/>
      <c r="R82" s="78"/>
      <c r="S82" s="78"/>
      <c r="T82" s="78"/>
      <c r="U82" s="78"/>
      <c r="V82" s="78"/>
    </row>
    <row r="83" spans="1:22" ht="15">
      <c r="A83" s="78" t="s">
        <v>291</v>
      </c>
      <c r="B83" s="78">
        <v>2</v>
      </c>
      <c r="C83" s="78" t="s">
        <v>265</v>
      </c>
      <c r="D83" s="78">
        <v>1</v>
      </c>
      <c r="E83" s="78" t="s">
        <v>291</v>
      </c>
      <c r="F83" s="78">
        <v>1</v>
      </c>
      <c r="G83" s="78"/>
      <c r="H83" s="78"/>
      <c r="I83" s="78"/>
      <c r="J83" s="78"/>
      <c r="K83" s="78"/>
      <c r="L83" s="78"/>
      <c r="M83" s="78"/>
      <c r="N83" s="78"/>
      <c r="O83" s="78"/>
      <c r="P83" s="78"/>
      <c r="Q83" s="78"/>
      <c r="R83" s="78"/>
      <c r="S83" s="78"/>
      <c r="T83" s="78"/>
      <c r="U83" s="78"/>
      <c r="V83" s="78"/>
    </row>
    <row r="84" spans="1:22" ht="15">
      <c r="A84" s="78" t="s">
        <v>290</v>
      </c>
      <c r="B84" s="78">
        <v>2</v>
      </c>
      <c r="C84" s="78" t="s">
        <v>292</v>
      </c>
      <c r="D84" s="78">
        <v>1</v>
      </c>
      <c r="E84" s="78" t="s">
        <v>290</v>
      </c>
      <c r="F84" s="78">
        <v>1</v>
      </c>
      <c r="G84" s="78"/>
      <c r="H84" s="78"/>
      <c r="I84" s="78"/>
      <c r="J84" s="78"/>
      <c r="K84" s="78"/>
      <c r="L84" s="78"/>
      <c r="M84" s="78"/>
      <c r="N84" s="78"/>
      <c r="O84" s="78"/>
      <c r="P84" s="78"/>
      <c r="Q84" s="78"/>
      <c r="R84" s="78"/>
      <c r="S84" s="78"/>
      <c r="T84" s="78"/>
      <c r="U84" s="78"/>
      <c r="V84" s="78"/>
    </row>
    <row r="87" spans="1:22" ht="15" customHeight="1">
      <c r="A87" s="13" t="s">
        <v>1736</v>
      </c>
      <c r="B87" s="13" t="s">
        <v>1458</v>
      </c>
      <c r="C87" s="13" t="s">
        <v>1737</v>
      </c>
      <c r="D87" s="13" t="s">
        <v>1462</v>
      </c>
      <c r="E87" s="13" t="s">
        <v>1738</v>
      </c>
      <c r="F87" s="13" t="s">
        <v>1464</v>
      </c>
      <c r="G87" s="13" t="s">
        <v>1739</v>
      </c>
      <c r="H87" s="13" t="s">
        <v>1466</v>
      </c>
      <c r="I87" s="13" t="s">
        <v>1740</v>
      </c>
      <c r="J87" s="13" t="s">
        <v>1468</v>
      </c>
      <c r="K87" s="13" t="s">
        <v>1741</v>
      </c>
      <c r="L87" s="13" t="s">
        <v>1470</v>
      </c>
      <c r="M87" s="13" t="s">
        <v>1742</v>
      </c>
      <c r="N87" s="13" t="s">
        <v>1472</v>
      </c>
      <c r="O87" s="13" t="s">
        <v>1743</v>
      </c>
      <c r="P87" s="13" t="s">
        <v>1474</v>
      </c>
      <c r="Q87" s="13" t="s">
        <v>1744</v>
      </c>
      <c r="R87" s="13" t="s">
        <v>1476</v>
      </c>
      <c r="S87" s="13" t="s">
        <v>1745</v>
      </c>
      <c r="T87" s="13" t="s">
        <v>1478</v>
      </c>
      <c r="U87" s="13" t="s">
        <v>1746</v>
      </c>
      <c r="V87" s="13" t="s">
        <v>1481</v>
      </c>
    </row>
    <row r="88" spans="1:22" ht="15">
      <c r="A88" s="114" t="s">
        <v>273</v>
      </c>
      <c r="B88" s="78">
        <v>158018</v>
      </c>
      <c r="C88" s="114" t="s">
        <v>232</v>
      </c>
      <c r="D88" s="78">
        <v>134246</v>
      </c>
      <c r="E88" s="114" t="s">
        <v>269</v>
      </c>
      <c r="F88" s="78">
        <v>83804</v>
      </c>
      <c r="G88" s="114" t="s">
        <v>227</v>
      </c>
      <c r="H88" s="78">
        <v>54415</v>
      </c>
      <c r="I88" s="114" t="s">
        <v>242</v>
      </c>
      <c r="J88" s="78">
        <v>35050</v>
      </c>
      <c r="K88" s="114" t="s">
        <v>256</v>
      </c>
      <c r="L88" s="78">
        <v>14998</v>
      </c>
      <c r="M88" s="114" t="s">
        <v>253</v>
      </c>
      <c r="N88" s="78">
        <v>14847</v>
      </c>
      <c r="O88" s="114" t="s">
        <v>248</v>
      </c>
      <c r="P88" s="78">
        <v>13477</v>
      </c>
      <c r="Q88" s="114" t="s">
        <v>239</v>
      </c>
      <c r="R88" s="78">
        <v>7712</v>
      </c>
      <c r="S88" s="114" t="s">
        <v>273</v>
      </c>
      <c r="T88" s="78">
        <v>158018</v>
      </c>
      <c r="U88" s="114" t="s">
        <v>245</v>
      </c>
      <c r="V88" s="78">
        <v>3288</v>
      </c>
    </row>
    <row r="89" spans="1:22" ht="15">
      <c r="A89" s="114" t="s">
        <v>232</v>
      </c>
      <c r="B89" s="78">
        <v>134246</v>
      </c>
      <c r="C89" s="114" t="s">
        <v>262</v>
      </c>
      <c r="D89" s="78">
        <v>51659</v>
      </c>
      <c r="E89" s="114" t="s">
        <v>290</v>
      </c>
      <c r="F89" s="78">
        <v>21562</v>
      </c>
      <c r="G89" s="114" t="s">
        <v>251</v>
      </c>
      <c r="H89" s="78">
        <v>19758</v>
      </c>
      <c r="I89" s="114" t="s">
        <v>276</v>
      </c>
      <c r="J89" s="78">
        <v>34150</v>
      </c>
      <c r="K89" s="114" t="s">
        <v>284</v>
      </c>
      <c r="L89" s="78">
        <v>9176</v>
      </c>
      <c r="M89" s="114" t="s">
        <v>252</v>
      </c>
      <c r="N89" s="78">
        <v>1727</v>
      </c>
      <c r="O89" s="114" t="s">
        <v>247</v>
      </c>
      <c r="P89" s="78">
        <v>8006</v>
      </c>
      <c r="Q89" s="114" t="s">
        <v>240</v>
      </c>
      <c r="R89" s="78">
        <v>780</v>
      </c>
      <c r="S89" s="114" t="s">
        <v>223</v>
      </c>
      <c r="T89" s="78">
        <v>204</v>
      </c>
      <c r="U89" s="114" t="s">
        <v>277</v>
      </c>
      <c r="V89" s="78">
        <v>1537</v>
      </c>
    </row>
    <row r="90" spans="1:22" ht="15">
      <c r="A90" s="114" t="s">
        <v>269</v>
      </c>
      <c r="B90" s="78">
        <v>83804</v>
      </c>
      <c r="C90" s="114" t="s">
        <v>224</v>
      </c>
      <c r="D90" s="78">
        <v>27951</v>
      </c>
      <c r="E90" s="114" t="s">
        <v>291</v>
      </c>
      <c r="F90" s="78">
        <v>7070</v>
      </c>
      <c r="G90" s="114" t="s">
        <v>280</v>
      </c>
      <c r="H90" s="78">
        <v>2671</v>
      </c>
      <c r="I90" s="114" t="s">
        <v>241</v>
      </c>
      <c r="J90" s="78">
        <v>6168</v>
      </c>
      <c r="K90" s="114" t="s">
        <v>257</v>
      </c>
      <c r="L90" s="78">
        <v>2939</v>
      </c>
      <c r="M90" s="114" t="s">
        <v>283</v>
      </c>
      <c r="N90" s="78">
        <v>222</v>
      </c>
      <c r="O90" s="114" t="s">
        <v>249</v>
      </c>
      <c r="P90" s="78">
        <v>393</v>
      </c>
      <c r="Q90" s="114" t="s">
        <v>234</v>
      </c>
      <c r="R90" s="78">
        <v>6</v>
      </c>
      <c r="S90" s="114" t="s">
        <v>272</v>
      </c>
      <c r="T90" s="78">
        <v>59</v>
      </c>
      <c r="U90" s="114"/>
      <c r="V90" s="78"/>
    </row>
    <row r="91" spans="1:22" ht="15">
      <c r="A91" s="114" t="s">
        <v>227</v>
      </c>
      <c r="B91" s="78">
        <v>54415</v>
      </c>
      <c r="C91" s="114" t="s">
        <v>295</v>
      </c>
      <c r="D91" s="78">
        <v>22546</v>
      </c>
      <c r="E91" s="114" t="s">
        <v>268</v>
      </c>
      <c r="F91" s="78">
        <v>5037</v>
      </c>
      <c r="G91" s="114" t="s">
        <v>282</v>
      </c>
      <c r="H91" s="78">
        <v>1600</v>
      </c>
      <c r="I91" s="114" t="s">
        <v>275</v>
      </c>
      <c r="J91" s="78">
        <v>131</v>
      </c>
      <c r="K91" s="114"/>
      <c r="L91" s="78"/>
      <c r="M91" s="114"/>
      <c r="N91" s="78"/>
      <c r="O91" s="114"/>
      <c r="P91" s="78"/>
      <c r="Q91" s="114"/>
      <c r="R91" s="78"/>
      <c r="S91" s="114"/>
      <c r="T91" s="78"/>
      <c r="U91" s="114"/>
      <c r="V91" s="78"/>
    </row>
    <row r="92" spans="1:22" ht="15">
      <c r="A92" s="114" t="s">
        <v>262</v>
      </c>
      <c r="B92" s="78">
        <v>51659</v>
      </c>
      <c r="C92" s="114" t="s">
        <v>255</v>
      </c>
      <c r="D92" s="78">
        <v>20601</v>
      </c>
      <c r="E92" s="114" t="s">
        <v>260</v>
      </c>
      <c r="F92" s="78">
        <v>4692</v>
      </c>
      <c r="G92" s="114" t="s">
        <v>281</v>
      </c>
      <c r="H92" s="78">
        <v>138</v>
      </c>
      <c r="I92" s="114"/>
      <c r="J92" s="78"/>
      <c r="K92" s="114"/>
      <c r="L92" s="78"/>
      <c r="M92" s="114"/>
      <c r="N92" s="78"/>
      <c r="O92" s="114"/>
      <c r="P92" s="78"/>
      <c r="Q92" s="114"/>
      <c r="R92" s="78"/>
      <c r="S92" s="114"/>
      <c r="T92" s="78"/>
      <c r="U92" s="114"/>
      <c r="V92" s="78"/>
    </row>
    <row r="93" spans="1:22" ht="15">
      <c r="A93" s="114" t="s">
        <v>271</v>
      </c>
      <c r="B93" s="78">
        <v>48641</v>
      </c>
      <c r="C93" s="114" t="s">
        <v>296</v>
      </c>
      <c r="D93" s="78">
        <v>13140</v>
      </c>
      <c r="E93" s="114" t="s">
        <v>289</v>
      </c>
      <c r="F93" s="78">
        <v>4598</v>
      </c>
      <c r="G93" s="114"/>
      <c r="H93" s="78"/>
      <c r="I93" s="114"/>
      <c r="J93" s="78"/>
      <c r="K93" s="114"/>
      <c r="L93" s="78"/>
      <c r="M93" s="114"/>
      <c r="N93" s="78"/>
      <c r="O93" s="114"/>
      <c r="P93" s="78"/>
      <c r="Q93" s="114"/>
      <c r="R93" s="78"/>
      <c r="S93" s="114"/>
      <c r="T93" s="78"/>
      <c r="U93" s="114"/>
      <c r="V93" s="78"/>
    </row>
    <row r="94" spans="1:22" ht="15">
      <c r="A94" s="114" t="s">
        <v>242</v>
      </c>
      <c r="B94" s="78">
        <v>35050</v>
      </c>
      <c r="C94" s="114" t="s">
        <v>264</v>
      </c>
      <c r="D94" s="78">
        <v>12818</v>
      </c>
      <c r="E94" s="114" t="s">
        <v>278</v>
      </c>
      <c r="F94" s="78">
        <v>4442</v>
      </c>
      <c r="G94" s="114"/>
      <c r="H94" s="78"/>
      <c r="I94" s="114"/>
      <c r="J94" s="78"/>
      <c r="K94" s="114"/>
      <c r="L94" s="78"/>
      <c r="M94" s="114"/>
      <c r="N94" s="78"/>
      <c r="O94" s="114"/>
      <c r="P94" s="78"/>
      <c r="Q94" s="114"/>
      <c r="R94" s="78"/>
      <c r="S94" s="114"/>
      <c r="T94" s="78"/>
      <c r="U94" s="114"/>
      <c r="V94" s="78"/>
    </row>
    <row r="95" spans="1:22" ht="15">
      <c r="A95" s="114" t="s">
        <v>276</v>
      </c>
      <c r="B95" s="78">
        <v>34150</v>
      </c>
      <c r="C95" s="114" t="s">
        <v>238</v>
      </c>
      <c r="D95" s="78">
        <v>10830</v>
      </c>
      <c r="E95" s="114" t="s">
        <v>279</v>
      </c>
      <c r="F95" s="78">
        <v>3646</v>
      </c>
      <c r="G95" s="114"/>
      <c r="H95" s="78"/>
      <c r="I95" s="114"/>
      <c r="J95" s="78"/>
      <c r="K95" s="114"/>
      <c r="L95" s="78"/>
      <c r="M95" s="114"/>
      <c r="N95" s="78"/>
      <c r="O95" s="114"/>
      <c r="P95" s="78"/>
      <c r="Q95" s="114"/>
      <c r="R95" s="78"/>
      <c r="S95" s="114"/>
      <c r="T95" s="78"/>
      <c r="U95" s="114"/>
      <c r="V95" s="78"/>
    </row>
    <row r="96" spans="1:22" ht="15">
      <c r="A96" s="114" t="s">
        <v>224</v>
      </c>
      <c r="B96" s="78">
        <v>27951</v>
      </c>
      <c r="C96" s="114" t="s">
        <v>244</v>
      </c>
      <c r="D96" s="78">
        <v>10416</v>
      </c>
      <c r="E96" s="114" t="s">
        <v>266</v>
      </c>
      <c r="F96" s="78">
        <v>3217</v>
      </c>
      <c r="G96" s="114"/>
      <c r="H96" s="78"/>
      <c r="I96" s="114"/>
      <c r="J96" s="78"/>
      <c r="K96" s="114"/>
      <c r="L96" s="78"/>
      <c r="M96" s="114"/>
      <c r="N96" s="78"/>
      <c r="O96" s="114"/>
      <c r="P96" s="78"/>
      <c r="Q96" s="114"/>
      <c r="R96" s="78"/>
      <c r="S96" s="114"/>
      <c r="T96" s="78"/>
      <c r="U96" s="114"/>
      <c r="V96" s="78"/>
    </row>
    <row r="97" spans="1:22" ht="15">
      <c r="A97" s="114" t="s">
        <v>295</v>
      </c>
      <c r="B97" s="78">
        <v>22546</v>
      </c>
      <c r="C97" s="114" t="s">
        <v>225</v>
      </c>
      <c r="D97" s="78">
        <v>9173</v>
      </c>
      <c r="E97" s="114" t="s">
        <v>288</v>
      </c>
      <c r="F97" s="78">
        <v>1591</v>
      </c>
      <c r="G97" s="114"/>
      <c r="H97" s="78"/>
      <c r="I97" s="114"/>
      <c r="J97" s="78"/>
      <c r="K97" s="114"/>
      <c r="L97" s="78"/>
      <c r="M97" s="114"/>
      <c r="N97" s="78"/>
      <c r="O97" s="114"/>
      <c r="P97" s="78"/>
      <c r="Q97" s="114"/>
      <c r="R97" s="78"/>
      <c r="S97" s="114"/>
      <c r="T97" s="78"/>
      <c r="U97" s="114"/>
      <c r="V97" s="78"/>
    </row>
  </sheetData>
  <hyperlinks>
    <hyperlink ref="A2" r:id="rId1" display="https://milkandeggs.com/"/>
    <hyperlink ref="A3" r:id="rId2" display="https://milkandeggs.com/collections/vegan"/>
    <hyperlink ref="A4" r:id="rId3" display="https://twitter.com/i/web/status/1086422723121827840"/>
    <hyperlink ref="A5" r:id="rId4" display="https://twitter.com/i/web/status/1086405181841915904"/>
    <hyperlink ref="A6" r:id="rId5" display="https://twitter.com/i/web/status/1086066111798480898"/>
    <hyperlink ref="A7" r:id="rId6" display="https://twitter.com/i/web/status/1085634733780975628"/>
    <hyperlink ref="A8" r:id="rId7" display="https://milkandeggs.com/?smile_referral_code=MHCOxY26&amp;st_intent=st%3Areferrals%3Acustomer-offers%3AMHCOxY26&amp;utm_campaign=smileio_referrals&amp;utm_medium=referral_url"/>
    <hyperlink ref="A9" r:id="rId8" display="https://instagram.com/milkandeggscom"/>
    <hyperlink ref="A10" r:id="rId9" display="https://milkandeggs.com/pages/search-results-page?q=harmless+harvest"/>
    <hyperlink ref="A11" r:id="rId10" display="https://twitter.com/i/web/status/1083816153775030272"/>
    <hyperlink ref="C2" r:id="rId11" display="https://milkandeggs.com/"/>
    <hyperlink ref="C3" r:id="rId12" display="https://milkandeggs.com/collections/vegan"/>
    <hyperlink ref="C4" r:id="rId13" display="https://twitter.com/i/web/status/1086422723121827840"/>
    <hyperlink ref="C5" r:id="rId14" display="https://instagram.com/milkandeggscom"/>
    <hyperlink ref="C6" r:id="rId15" display="http://milkandeggs.com/?utm_source=social&amp;utm_medium=influencer&amp;utm_campaign=milkandeggscom"/>
    <hyperlink ref="C7" r:id="rId16" display="https://milkandeggs.com/products/organic-cleanse-fruit-and-veggie-12-lb-box"/>
    <hyperlink ref="C8" r:id="rId17" display="https://twitter.com/i/web/status/1084510557514940417"/>
    <hyperlink ref="C9" r:id="rId18" display="https://twitter.com/i/web/status/1084933399880630272"/>
    <hyperlink ref="C10" r:id="rId19" display="https://twitter.com/i/web/status/1085341019216990208"/>
    <hyperlink ref="C11" r:id="rId20" display="https://twitter.com/i/web/status/1086050710192615424"/>
    <hyperlink ref="E2" r:id="rId21" display="https://twitter.com/i/web/status/1085956095439486977"/>
    <hyperlink ref="E3" r:id="rId22" display="https://twitter.com/i/web/status/1084998549320990722"/>
    <hyperlink ref="E4" r:id="rId23" display="https://www.instagram.com/p/BsT18oFnG-Q/?utm_source=ig_twitter_share&amp;igshid=1jxxqw0bz5x5m"/>
    <hyperlink ref="G2" r:id="rId24" display="https://twitter.com/i/web/status/1086012834209660928"/>
    <hyperlink ref="K2" r:id="rId25" display="https://www.instagram.com/p/BsyStR_g_Ur/?utm_source=ig_twitter_share&amp;igshid=1qpxtyq9e9fn5"/>
    <hyperlink ref="M2" r:id="rId26" display="https://twitter.com/i/web/status/1085990451365187585"/>
    <hyperlink ref="O2" r:id="rId27" display="https://twitter.com/i/web/status/1085773555332235264"/>
    <hyperlink ref="S2" r:id="rId28" display="https://www.instagram.com/p/BsW1i0RgHBE/?utm_source=ig_twitter_share&amp;igshid=1a04ous9i1o63"/>
    <hyperlink ref="S3" r:id="rId29" display="https://www.instagram.com/p/BsZHBESAlHR/?utm_source=ig_twitter_share&amp;igshid=6ktau19ksfcd"/>
    <hyperlink ref="U2" r:id="rId30" display="http://www.missmisschelle.com/blog/2019/1/15/healthy-recipes-for-a-healthy-lifestyle"/>
    <hyperlink ref="U3" r:id="rId31" display="https://twitter.com/i/web/status/1085258234934378496"/>
  </hyperlinks>
  <printOptions/>
  <pageMargins left="0.7" right="0.7" top="0.75" bottom="0.75" header="0.3" footer="0.3"/>
  <pageSetup orientation="portrait" paperSize="9"/>
  <tableParts>
    <tablePart r:id="rId32"/>
    <tablePart r:id="rId39"/>
    <tablePart r:id="rId37"/>
    <tablePart r:id="rId34"/>
    <tablePart r:id="rId38"/>
    <tablePart r:id="rId36"/>
    <tablePart r:id="rId33"/>
    <tablePart r:id="rId3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2019-01-19T23:37:36Z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