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<sst xmlns="http://schemas.openxmlformats.org/spreadsheetml/2006/main" count="17387" uniqueCount="3537">
  <si>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</si>
  <si>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</si>
  <si>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</si>
  <si>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</si>
  <si>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</si>
  <si>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</si>
  <si>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</si>
  <si>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</si>
  <si>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</si>
  <si>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</si>
  <si>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</si>
  <si>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</si>
  <si>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</si>
  <si>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</si>
  <si>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</si>
  <si>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</si>
  <si>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</si>
  <si>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</si>
  <si>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</si>
  <si>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</si>
  <si>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</si>
  <si>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</si>
  <si>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</si>
  <si>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</si>
  <si>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</si>
  <si>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</si>
  <si>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</si>
  <si>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</si>
  <si>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</si>
  <si>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</si>
  <si>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</si>
  <si>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</si>
  <si>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</si>
  <si>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</si>
  <si>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</si>
  <si>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</si>
  <si>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</si>
  <si>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</si>
  <si>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</si>
  <si>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</si>
  <si>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</si>
  <si>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</si>
  <si>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</si>
  <si>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</si>
  <si>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</si>
  <si>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</si>
  <si>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</si>
  <si>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</si>
  <si>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</si>
  <si>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</si>
  <si>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</si>
  <si>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</si>
  <si>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</si>
  <si>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</si>
  <si>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</si>
  <si>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</si>
  <si>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</si>
  <si>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</si>
  <si>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</si>
  <si>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</si>
  <si>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</si>
  <si>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</si>
  <si>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</si>
  <si>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</si>
  <si>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</si>
  <si>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</si>
  <si>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</si>
  <si>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</si>
  <si>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</si>
  <si>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</si>
  <si>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</si>
  <si>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</si>
  <si>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</si>
  <si>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</si>
  <si>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</si>
  <si>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</si>
  <si>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</si>
  <si>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</si>
  <si>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</si>
  <si>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</si>
  <si>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</si>
  <si>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</si>
  <si>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</si>
  <si>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</si>
  <si>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</si>
  <si>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</si>
  <si>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</si>
  <si>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</si>
  <si>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</si>
  <si>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</si>
  <si>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</si>
  <si>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</si>
  <si>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</si>
  <si>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</si>
  <si>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</si>
  <si>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</si>
  <si>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</si>
  <si>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</si>
  <si>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</si>
  <si>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</si>
  <si>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</si>
  <si>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</si>
  <si>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</si>
  <si>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</si>
  <si>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</si>
  <si>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</si>
  <si>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</si>
  <si>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</si>
  <si>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</si>
  <si>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</si>
  <si>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</si>
  <si>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</si>
  <si>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</si>
  <si>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</si>
  <si>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</si>
  <si>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</si>
  <si>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</si>
  <si>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</si>
  <si>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</si>
  <si>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</si>
  <si>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</si>
  <si>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</si>
  <si>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</si>
  <si>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</si>
  <si>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</si>
  <si>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</si>
  <si>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</si>
  <si>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</si>
  <si>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</si>
  <si>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</si>
  <si>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</si>
  <si>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</si>
  <si>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</si>
  <si>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</si>
  <si>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</si>
  <si>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</si>
  <si>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</si>
  <si>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</si>
  <si>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</si>
  <si>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</si>
  <si>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</si>
  <si>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</si>
  <si>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</si>
  <si>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</si>
  <si>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</si>
  <si>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</si>
  <si>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</si>
  <si>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</si>
  <si>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</si>
  <si>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</si>
  <si>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</si>
  <si>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</si>
  <si>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</si>
  <si>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</si>
  <si>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</si>
  <si>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</si>
  <si>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</si>
  <si>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</si>
  <si>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</si>
  <si>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</si>
  <si>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</si>
  <si>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</si>
  <si>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</si>
  <si>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</si>
  <si>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</si>
  <si>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</si>
  <si>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</si>
  <si>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</si>
  <si>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</si>
  <si>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</si>
  <si>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</si>
  <si>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</si>
  <si>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</si>
  <si>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</si>
  <si>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</si>
  <si>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</si>
  <si>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</si>
  <si>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</si>
  <si>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</si>
  <si>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</si>
  <si>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</si>
  <si>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</si>
  <si>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</si>
  <si>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</si>
  <si>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</si>
  <si>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</si>
  <si>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</si>
  <si>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</si>
  <si>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</si>
  <si>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</si>
  <si>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</si>
  <si>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</si>
  <si>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</si>
  <si>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</si>
  <si>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</si>
  <si>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</si>
  <si>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</si>
  <si>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</si>
  <si>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</si>
  <si>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</si>
  <si>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</si>
  <si>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</si>
  <si>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</si>
  <si>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</si>
  <si>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</si>
  <si>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</si>
  <si>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</si>
  <si>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</si>
  <si>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</si>
  <si>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</si>
  <si>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</si>
  <si>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</si>
  <si>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solacewomensaid</t>
  </si>
  <si>
    <t>dazyjane410</t>
  </si>
  <si>
    <t>laikawilson</t>
  </si>
  <si>
    <t>nathaliepiat</t>
  </si>
  <si>
    <t>mary85282025</t>
  </si>
  <si>
    <t>cjsimon123</t>
  </si>
  <si>
    <t>isa_ruffatti</t>
  </si>
  <si>
    <t>austeneconomics</t>
  </si>
  <si>
    <t>dstewart541</t>
  </si>
  <si>
    <t>jamesco47247165</t>
  </si>
  <si>
    <t>mrintouch</t>
  </si>
  <si>
    <t>dakotaisadork</t>
  </si>
  <si>
    <t>juan_de_vashon</t>
  </si>
  <si>
    <t>nofaith313</t>
  </si>
  <si>
    <t>davidpsdem</t>
  </si>
  <si>
    <t>elizabethregina</t>
  </si>
  <si>
    <t>mbdigital001</t>
  </si>
  <si>
    <t>samsmethers</t>
  </si>
  <si>
    <t>_dipikar</t>
  </si>
  <si>
    <t>anniebearwolf</t>
  </si>
  <si>
    <t>juliebhunt</t>
  </si>
  <si>
    <t>andrewsduncan1</t>
  </si>
  <si>
    <t>citizenkays</t>
  </si>
  <si>
    <t>amnaabdul1983</t>
  </si>
  <si>
    <t>tyanna_lyc</t>
  </si>
  <si>
    <t>rachaeldownie</t>
  </si>
  <si>
    <t>mystics_blues</t>
  </si>
  <si>
    <t>shanemgreentree</t>
  </si>
  <si>
    <t>hivelady2018</t>
  </si>
  <si>
    <t>scateslovescake</t>
  </si>
  <si>
    <t>iamashleyalove</t>
  </si>
  <si>
    <t>gingery4nk</t>
  </si>
  <si>
    <t>rwilsongarwood</t>
  </si>
  <si>
    <t>weyside7</t>
  </si>
  <si>
    <t>michiganoutlndr</t>
  </si>
  <si>
    <t>fictionshewrote</t>
  </si>
  <si>
    <t>swmh_ioppn</t>
  </si>
  <si>
    <t>cjcrew3</t>
  </si>
  <si>
    <t>womensmarchmem</t>
  </si>
  <si>
    <t>tilley2shoes</t>
  </si>
  <si>
    <t>amyayers16</t>
  </si>
  <si>
    <t>sciencemilkcow</t>
  </si>
  <si>
    <t>brookgrahamltd</t>
  </si>
  <si>
    <t>lbui0615</t>
  </si>
  <si>
    <t>qaycerax2</t>
  </si>
  <si>
    <t>kvpeckwriter</t>
  </si>
  <si>
    <t>lordez56</t>
  </si>
  <si>
    <t>melanieswick</t>
  </si>
  <si>
    <t>jafpnow2</t>
  </si>
  <si>
    <t>sherryp1967_5_7</t>
  </si>
  <si>
    <t>greeneyedladyme</t>
  </si>
  <si>
    <t>xxgrace2020xx</t>
  </si>
  <si>
    <t>fenellaporter</t>
  </si>
  <si>
    <t>odulainne</t>
  </si>
  <si>
    <t>yvettedube</t>
  </si>
  <si>
    <t>cakarmicdebt</t>
  </si>
  <si>
    <t>dapharcyde410</t>
  </si>
  <si>
    <t>jonorcup</t>
  </si>
  <si>
    <t>smartaindale</t>
  </si>
  <si>
    <t>thealisonbriggs</t>
  </si>
  <si>
    <t>malinimehra</t>
  </si>
  <si>
    <t>exinkygal</t>
  </si>
  <si>
    <t>alauda1</t>
  </si>
  <si>
    <t>estherhsample</t>
  </si>
  <si>
    <t>wonderpalace76</t>
  </si>
  <si>
    <t>jessicadoran</t>
  </si>
  <si>
    <t>5050parliament</t>
  </si>
  <si>
    <t>coleman_21</t>
  </si>
  <si>
    <t>theresa144</t>
  </si>
  <si>
    <t>abbyag03</t>
  </si>
  <si>
    <t>connie_rodeconn</t>
  </si>
  <si>
    <t>catbythec</t>
  </si>
  <si>
    <t>kristoperknight</t>
  </si>
  <si>
    <t>dahabah</t>
  </si>
  <si>
    <t>amy_in_michigan</t>
  </si>
  <si>
    <t>jordonlee</t>
  </si>
  <si>
    <t>eileencos</t>
  </si>
  <si>
    <t>letterofnote</t>
  </si>
  <si>
    <t>faybe1989</t>
  </si>
  <si>
    <t>susancolehaley</t>
  </si>
  <si>
    <t>teamprepster</t>
  </si>
  <si>
    <t>careintuk</t>
  </si>
  <si>
    <t>curlymoley</t>
  </si>
  <si>
    <t>apapworth58</t>
  </si>
  <si>
    <t>songoftheoss</t>
  </si>
  <si>
    <t>sue4audleyward</t>
  </si>
  <si>
    <t>stylistmagazine</t>
  </si>
  <si>
    <t>ellen_f</t>
  </si>
  <si>
    <t>swillis102</t>
  </si>
  <si>
    <t>fkuprestrump</t>
  </si>
  <si>
    <t>mspepper1970</t>
  </si>
  <si>
    <t>eremocene</t>
  </si>
  <si>
    <t>huffpostuk</t>
  </si>
  <si>
    <t>btxcgnbv</t>
  </si>
  <si>
    <t>womenhackney</t>
  </si>
  <si>
    <t>alice_notti</t>
  </si>
  <si>
    <t>avery_alana</t>
  </si>
  <si>
    <t>twilightkatrina</t>
  </si>
  <si>
    <t>mtlqccan</t>
  </si>
  <si>
    <t>carolc35237810</t>
  </si>
  <si>
    <t>trintintinko</t>
  </si>
  <si>
    <t>nibhrudair</t>
  </si>
  <si>
    <t>cindialvidrez</t>
  </si>
  <si>
    <t>cllrruthrosenau</t>
  </si>
  <si>
    <t>sue88730990</t>
  </si>
  <si>
    <t>rgseyewear</t>
  </si>
  <si>
    <t>periodpower2</t>
  </si>
  <si>
    <t>alallbutt</t>
  </si>
  <si>
    <t>hayleyy50772704</t>
  </si>
  <si>
    <t>jbrady177</t>
  </si>
  <si>
    <t>chris52leo</t>
  </si>
  <si>
    <t>vicky_marsh</t>
  </si>
  <si>
    <t>helenmarie95</t>
  </si>
  <si>
    <t>womensmarchlon</t>
  </si>
  <si>
    <t>flowfreeboxes</t>
  </si>
  <si>
    <t>genderpunksap</t>
  </si>
  <si>
    <t>wm_global</t>
  </si>
  <si>
    <t>weeks_angelique</t>
  </si>
  <si>
    <t>mbrom999</t>
  </si>
  <si>
    <t>taylorl916</t>
  </si>
  <si>
    <t>j_jackieboo22</t>
  </si>
  <si>
    <t>shaistaaziz</t>
  </si>
  <si>
    <t>salenagodden</t>
  </si>
  <si>
    <t>hettysparkles</t>
  </si>
  <si>
    <t>hreardonbond</t>
  </si>
  <si>
    <t>jade2838</t>
  </si>
  <si>
    <t>sholamos1</t>
  </si>
  <si>
    <t>penkymax</t>
  </si>
  <si>
    <t>gregwrightyp</t>
  </si>
  <si>
    <t>firerosefilmsuk</t>
  </si>
  <si>
    <t>pazesez</t>
  </si>
  <si>
    <t>appleciderradio</t>
  </si>
  <si>
    <t>sarah13marston</t>
  </si>
  <si>
    <t>melodi801</t>
  </si>
  <si>
    <t>caitbeaumont</t>
  </si>
  <si>
    <t>dubdubble</t>
  </si>
  <si>
    <t>amna4a</t>
  </si>
  <si>
    <t>deniseann1119</t>
  </si>
  <si>
    <t>nhousteau</t>
  </si>
  <si>
    <t>charlie7829</t>
  </si>
  <si>
    <t>sherrysmolders</t>
  </si>
  <si>
    <t>heathermoandco</t>
  </si>
  <si>
    <t>louisahewitt1</t>
  </si>
  <si>
    <t>cpheiffer1</t>
  </si>
  <si>
    <t>there_funkyone</t>
  </si>
  <si>
    <t>gail_fab</t>
  </si>
  <si>
    <t>janewhild</t>
  </si>
  <si>
    <t>maisiemarvell</t>
  </si>
  <si>
    <t>lauriefare1</t>
  </si>
  <si>
    <t>lexiesecrist</t>
  </si>
  <si>
    <t>elizabetha7777</t>
  </si>
  <si>
    <t>maryonthegreen</t>
  </si>
  <si>
    <t>godwin_lives</t>
  </si>
  <si>
    <t>thewollsoc</t>
  </si>
  <si>
    <t>kmfcounseling</t>
  </si>
  <si>
    <t>stilllwithher</t>
  </si>
  <si>
    <t>blooloop</t>
  </si>
  <si>
    <t>itsnaww</t>
  </si>
  <si>
    <t>bloodygood__</t>
  </si>
  <si>
    <t>amyycp</t>
  </si>
  <si>
    <t>k3micah</t>
  </si>
  <si>
    <t>alisonhmarshal1</t>
  </si>
  <si>
    <t>emmsimpson__</t>
  </si>
  <si>
    <t>fawcettsociety</t>
  </si>
  <si>
    <t>weprichmond</t>
  </si>
  <si>
    <t>wep_birmingham</t>
  </si>
  <si>
    <t>wepislington</t>
  </si>
  <si>
    <t>wep_uk</t>
  </si>
  <si>
    <t>wepmiltonkeynes</t>
  </si>
  <si>
    <t>sanguinebee</t>
  </si>
  <si>
    <t>cjmartin23</t>
  </si>
  <si>
    <t>patjsullivan</t>
  </si>
  <si>
    <t>cathynewman</t>
  </si>
  <si>
    <t>lescharmilles</t>
  </si>
  <si>
    <t>parlstreet</t>
  </si>
  <si>
    <t>dowlaiscoconut</t>
  </si>
  <si>
    <t>annableigh</t>
  </si>
  <si>
    <t>fotis_filippou</t>
  </si>
  <si>
    <t>jessicaworld82</t>
  </si>
  <si>
    <t>aak1880</t>
  </si>
  <si>
    <t>timdownie1</t>
  </si>
  <si>
    <t>tammy_richard</t>
  </si>
  <si>
    <t>digibythesea</t>
  </si>
  <si>
    <t>feminastywomxn</t>
  </si>
  <si>
    <t>agenda_alliance</t>
  </si>
  <si>
    <t>evawuk</t>
  </si>
  <si>
    <t>helenpankhurst</t>
  </si>
  <si>
    <t>fionamac2017</t>
  </si>
  <si>
    <t>mailonline</t>
  </si>
  <si>
    <t>lamyouthcouncil</t>
  </si>
  <si>
    <t>women</t>
  </si>
  <si>
    <t>skynews</t>
  </si>
  <si>
    <t>uklabour</t>
  </si>
  <si>
    <t>keir_starmer</t>
  </si>
  <si>
    <t>channel4news</t>
  </si>
  <si>
    <t>woman_kind</t>
  </si>
  <si>
    <t>illeagleblonde</t>
  </si>
  <si>
    <t>rvt9</t>
  </si>
  <si>
    <t>womensmarch</t>
  </si>
  <si>
    <t>sammicraig117</t>
  </si>
  <si>
    <t>arianagrande</t>
  </si>
  <si>
    <t>womensaid</t>
  </si>
  <si>
    <t>hudzyboo</t>
  </si>
  <si>
    <t>mashable</t>
  </si>
  <si>
    <t>womensma</t>
  </si>
  <si>
    <t>dawnbutlerbrent</t>
  </si>
  <si>
    <t>munroebergdorf</t>
  </si>
  <si>
    <t>je_ne_tweet_pas</t>
  </si>
  <si>
    <t>women2win</t>
  </si>
  <si>
    <t>wep_enfield</t>
  </si>
  <si>
    <t>itvlondon</t>
  </si>
  <si>
    <t>Mentions</t>
  </si>
  <si>
    <t>Replies to</t>
  </si>
  <si>
    <t>@SholaMos1 spoke powerfully on @SkyNews about the economic oppression of  women and the need for #Breadandroses @womensmarch today.  Mary, our CEO on the platform later #sisterhood @ HelenPankhurst  @DawnButlerBrent @fawcettsociety @EVAWuk @Agenda_alliance https://t.co/ANbomy1bfS</t>
  </si>
  <si>
    <t>RT @dowlaiscoconut: Fight like a girl ✊_xD83C__xDFFD_✊_xD83C__xDFFD_ #womensmarchlondon #breadandroses #WomensMarch2019 https://t.co/buxfNOhhtC</t>
  </si>
  <si>
    <t>RT @TimDownie1: Extraordinary turnout for Women’s March London today. Very cool hearing my 5 year old daughter chanting loudly “women’s rig…</t>
  </si>
  <si>
    <t>RT @tyanna_lyc: #WomensRightsAreHumanRights #womensmarchlondon #breadandroses https://t.co/1Hdt5AkEGc</t>
  </si>
  <si>
    <t>#womensmarchlondon #breadandroses #london #photojournalism #documentaryphotography #WomensMarch2019 #fujfilm #wearechange @womensmarchlon https://t.co/LONpji41jT</t>
  </si>
  <si>
    <t>RT @HReardonBond: Huge turn out at the #BreadAndRoses march today Great speeches from @SholaMos1 @HelenPankhurst &amp;amp; well said  @DawnButlerBr…</t>
  </si>
  <si>
    <t>#Breadandroses with @fawcettsociety team @fionamac2017 @womensmarchlon great to stand in solidarity today with @SholaMos1 and many others. https://t.co/rSRvL0ZSBB</t>
  </si>
  <si>
    <t>RT @Samsmethers: #Breadandroses with @fawcettsociety team @fionamac2017 @womensmarchlon great to stand in solidarity today with @SholaMos1…</t>
  </si>
  <si>
    <t>Thousands of women protest in central London for third Women's March protesting Donald Trump’s inauguration or some suchlike. _xD83C__xDDEC__xD83C__xDDE7__xD83C__xDDFA__xD83C__xDDF8__xD83D__xDC83_#LondonWomen’sMarch #Breadandroses https://t.co/ZVft2nh56w via @MailOnline</t>
  </si>
  <si>
    <t>The brilliant young women from @LamYouthCouncil are incredible. Speaking up about child sexual exploitation. 
‘We’re not your baby, we’re not your sweetheart’ 
#BreadandRoses https://t.co/wslJR2G2uU</t>
  </si>
  <si>
    <t>RT @AmnaAbdul1983: The brilliant young women from @LamYouthCouncil are incredible. Speaking up about child sexual exploitation. 
‘We’re no…</t>
  </si>
  <si>
    <t>#WomensRightsAreHumanRights #womensmarchlondon #breadandroses https://t.co/1Hdt5AkEGc</t>
  </si>
  <si>
    <t>RT @Godwin_lives: 'You know I am not born to tread in the beaten track – the peculiar bent of my nature pushes me on.' – #MaryWollstonecraf…</t>
  </si>
  <si>
    <t>Was so incredible and empowering to be part of #WomensMarch2019 !!! So many empowering speakers and placards, could really feel the love from my fellow sisters and brothers #BreadandRoses #WomensWave https://t.co/0QOz7FzRZe</t>
  </si>
  <si>
    <t>RT @scateslovescake: Was so incredible and empowering to be part of #WomensMarch2019 !!! So many empowering speakers and placards, could re…</t>
  </si>
  <si>
    <t>RT @jade2838: Another incredible day at @womensmarchlon I am and continue to be in complete awe of all the incredible women that have made…</t>
  </si>
  <si>
    <t>RT @SolaceWomensAid: @SholaMos1 spoke powerfully on @SkyNews about the economic oppression of  women and the need for #Breadandroses @women…</t>
  </si>
  <si>
    <t>RT @WEP_UK: Our brilliant spokesperson on ending violence against women, Alexia Pepper, ⁦@womensmarchlon⁩ earlier today #Breadandroses #wea…</t>
  </si>
  <si>
    <t>RT @fawcettsociety: We stand in solidarity with women's worker rights at @womensmarchlon today #breadandroses #WomensMarch2019 https://t.co…</t>
  </si>
  <si>
    <t>RT @cathynewman: I'm in the @Channel4News frighteningly early today - 4.30! So tune in then for #Brexit (@Keir_Starmer tells me @UKLabour i…</t>
  </si>
  <si>
    <t>RT @StylistMagazine: As we go marching,
marching,
we bring the greater days,
For the rising
of the women
means the rising
of the race!
#b…</t>
  </si>
  <si>
    <t>#WeAreChange #BreadandRoses Cold day but so much warmth from the solidarity of others _xD83D__xDC9C_  @SholaMos1 thank you! @womensmarchlon @woman_kind https://t.co/egtOCmCKT7</t>
  </si>
  <si>
    <t>Oh yeah.... It's coming #Brexit #Breadandroses #Royals ... https://t.co/lUUUGkjV4m</t>
  </si>
  <si>
    <t>RT @digibythesea: good luck to everyone taking part in today’s @womensmarchlon and around the world. We see you! 
#WomensMarch2019 #imwith…</t>
  </si>
  <si>
    <t>RT @PeriodPower2: PeriodPower on tour...
Solidarity with women #Breadandroses @womensmarchlon https://t.co/24jy6Zr0c0</t>
  </si>
  <si>
    <t>Our very own @illeagleblonde is on @SkyNews live this morning talking about our involvement in the @womensmarchlon and the call end to #austerity which is deeply affecting women in all areas of their lives
#BreadandRoses #WomensWave https://t.co/qdPFHiOVw7</t>
  </si>
  <si>
    <t>RT @SolaceWomensAid: Our very own @illeagleblonde is on @SkyNews live this morning talking about our involvement in the @womensmarchlon and…</t>
  </si>
  <si>
    <t>RT @womensmarchlon: Have you seen @RVT9 article about why we chose #Breadandroses as our theme? How it still inspires and remains relevant…</t>
  </si>
  <si>
    <t>Massive thanks @womensmarchlon organising #BreadandRoses rally  #5050Parliament team proud to march with you!! #WeAreChange #AskHerToStand #SignUpToStand https://t.co/x1eI3bd96A https://t.co/3PVSl2auWX</t>
  </si>
  <si>
    <t>RT @5050Parliament: Massive thanks @womensmarchlon organising #BreadandRoses rally  #5050Parliament team proud to march with you!! #WeAreCh…</t>
  </si>
  <si>
    <t>RT @flowfreeboxes: PERIOD. @womensmarchlon #wearechange #Breadandroses #womensmarchlondon #WomensMarch2019 https://t.co/xnNXKDdpAp</t>
  </si>
  <si>
    <t>‘Men of quality don’t fear equality’ - @womensmarchlon 
#womensmarchlondon #womensmarch #breadandroses #imwithher https://t.co/WpImfFK7jl</t>
  </si>
  <si>
    <t>RT @JordonLee: ‘Men of quality don’t fear equality’ - @womensmarchlon 
#womensmarchlondon #womensmarch #breadandroses #imwithher https://t…</t>
  </si>
  <si>
    <t>RT @AmnaAbdul1983: The brilliant @womensmarchlon team who have done a brilliant job organising today’s #Breadandroses march https://t.co/cx…</t>
  </si>
  <si>
    <t>On way to @womensmarchlon with 10 year old daughter Tallulah. Me in @TeamPrepster #Prep4women, Tallulah rocking Future Is Female! #BreadandRoses https://t.co/bQ6CgpppzH</t>
  </si>
  <si>
    <t>RT @susancolehaley: On way to @womensmarchlon with 10 year old daughter Tallulah. Me in @TeamPrepster #Prep4women, Tallulah rocking Future…</t>
  </si>
  <si>
    <t>Want to keep up the momentum of @womensmarchlon's incredible #BreadAndRoses rally?
Join us to continue the fight for #genderequality in 2019 at our #March4Women event in London on Sunday 3 March. It'll be an inspiring afternoon of solidarity &amp;amp; action! https://t.co/j4wX9NklVP</t>
  </si>
  <si>
    <t>RT @careintuk: Want to keep up the momentum of @womensmarchlon's incredible #BreadAndRoses rally?
Join us to continue the fight for #gende…</t>
  </si>
  <si>
    <t>RT @penkymax: .@sammicraig117 always f8nds a wall to stand on! @womensmarch @womensmarchlon #BreadAndRoses #WomensMarch2019 #womensmarchlon…</t>
  </si>
  <si>
    <t>We’re obsessed with this @ArianaGrande-inspired banner at the #WomensMarch2019 - good work, @ellen_f. #womensmarchlondon #breadandroses https://t.co/Ew4yVTPYCX</t>
  </si>
  <si>
    <t>RT @StylistMagazine: We’re obsessed with this @ArianaGrande-inspired banner at the #WomensMarch2019 - good work, @ellen_f. #womensmarchlond…</t>
  </si>
  <si>
    <t>As we go marching,
marching,
we bring the greater days,
For the rising
of the women
means the rising
of the race!
#breadandroses #womensmarchlondon #WomensMarch2019 https://t.co/sFIjsXtUAw</t>
  </si>
  <si>
    <t>The best placards from this year's demonstration women's march in London https://t.co/2GpMKtBXFD #WomensMarch2019 #breadandroses</t>
  </si>
  <si>
    <t>RT @HuffPostUK: The best placards from this year's demonstration women's march in London https://t.co/2GpMKtBXFD #WomensMarch2019 #breadand…</t>
  </si>
  <si>
    <t>Thanks everyone for today’s efforts @womensmarchlon #Breadandroses https://t.co/ZBkyPmmUOg</t>
  </si>
  <si>
    <t>RT @WomenHackney: Thanks everyone for today’s efforts @womensmarchlon #Breadandroses https://t.co/ZBkyPmmUOg</t>
  </si>
  <si>
    <t>#WomensMarch #BreadAndRoses https://t.co/JHixXa4HlS</t>
  </si>
  <si>
    <t>RT @alice_notti: #WomensMarch #BreadAndRoses https://t.co/JHixXa4HlS</t>
  </si>
  <si>
    <t>Today #BreadAndRoses #womensmarchlondon #womensmarch2019 #WomensMarch #WomensWave https://t.co/d0L1s0RS3u</t>
  </si>
  <si>
    <t>RT @HettySparkles: So many amazing tweets for the #WomensMarch2019 #womensmarchlondon. I wish with my whole black heart I could be there. #…</t>
  </si>
  <si>
    <t>RT @WEPIslington: On the move! #Breadandroses https://t.co/Ijxzkrj1T8</t>
  </si>
  <si>
    <t>#BreadandRoses @womensmarchlon  @PeriodPower2 https://t.co/OF5YXlFRzm</t>
  </si>
  <si>
    <t>RT @CllrRuthRosenau: #BreadandRoses @womensmarchlon  @PeriodPower2 https://t.co/OF5YXlFRzm</t>
  </si>
  <si>
    <t>RT @alisonhmarshal1: Trafalgar Square @WEPIslington @WEP_UK #WomensMarch2019 #breadandroses @HelenPankhurst says as feminists we must redef…</t>
  </si>
  <si>
    <t>PeriodPower on tour...
Solidarity with women #Breadandroses @womensmarchlon https://t.co/24jy6Zr0c0</t>
  </si>
  <si>
    <t>RT @AmnaAbdul1983: Mary Mason co chair of @womensaid speaking powerfully @womensmarchlon on domestic violence and the systems of power and…</t>
  </si>
  <si>
    <t>Have you seen @RVT9 article about why we chose #Breadandroses as our theme? How it still inspires and remains relevant to our intersectional feminist struggle. Read @mashable 's interview with one of our co-organisers @hudzyboo https://t.co/6P7qjwGiLS</t>
  </si>
  <si>
    <t>PERIOD. @womensmarchlon #wearechange #Breadandroses #womensmarchlondon #WomensMarch2019 https://t.co/xnNXKDdpAp</t>
  </si>
  <si>
    <t>Was absolutely honoured to be a part of the @womensmarchlon  today. #BreadandRoses #WomensMarch2019 @WM_Global https://t.co/D8eimNS3se</t>
  </si>
  <si>
    <t>RT @genderpunksap: Was absolutely honoured to be a part of the @womensmarchlon  today. #BreadandRoses #WomensMarch2019 @WM_Global https://t…</t>
  </si>
  <si>
    <t>RT @fenellaporter: #WeAreChange #BreadandRoses Cold day but so much warmth from the solidarity of others _xD83D__xDC9C_  @SholaMos1 thank you! @womensma…</t>
  </si>
  <si>
    <t>RT @aak1880: NOW WE MARCH!! @womensmarchlon _xD83D__xDCAA__xD83C__xDFFC__xD83D__xDCAA__xD83C__xDFFC__xD83D__xDCAA__xD83C__xDFFC_#BreadandRoses #WeareChange https://t.co/qju7KNtgZI</t>
  </si>
  <si>
    <t>RT @Fotis_Filippou: Women are taking over, women are speaking out, women are out on the streets to protest violence, austerity, demonizatio…</t>
  </si>
  <si>
    <t>“We march for sisters all over the world. A movement of saying enough is enough!” Rousing speech by @DawnButlerBrent at #womensmarchlondon. #Breadandroses https://t.co/6fl6UkpmlG</t>
  </si>
  <si>
    <t>RT @susancolehaley: “We march for sisters all over the world. A movement of saying enough is enough!” Rousing speech by @DawnButlerBrent at…</t>
  </si>
  <si>
    <t>@womensmarchlon is ready to GO! #London 
@SholaMos1 @aak1880 @MunroeBergdorf @je_ne_tweet_pas #BreadandRoses #austerity #womensmarchlondon https://t.co/3odrB4DaGM</t>
  </si>
  <si>
    <t>RT @shaistaAziz: @womensmarchlon is ready to GO! #London 
@SholaMos1 @aak1880 @MunroeBergdorf @je_ne_tweet_pas #BreadandRoses #austerity #w…</t>
  </si>
  <si>
    <t>_xD83D__xDE4C__xD83C__xDFFE_ ❤️ Solidarity with all marching today at womensmarchlondon #womensmarchlondon #breadandroses #wearechange #womenswave - I made this 40 sec Bread and Roses poem and film to contribute… https://t.co/Ck2robLpF1</t>
  </si>
  <si>
    <t>RT @salenagodden: _xD83D__xDE4C__xD83C__xDFFE_ ❤️ Solidarity with all marching today at womensmarchlondon #womensmarchlondon #breadandroses #wearechange #womenswave…</t>
  </si>
  <si>
    <t>So many amazing tweets for the #WomensMarch2019 #womensmarchlondon. I wish with my whole black heart I could be there. #BreadandRoses _xD83C__xDF39__xD83D__xDDA4__xD83C__xDF39_
(My banner from 2017) https://t.co/MqezIw27lh</t>
  </si>
  <si>
    <t>Huge turn out at the #BreadAndRoses march today Great speeches from @SholaMos1 @HelenPankhurst &amp;amp; well said  @DawnButlerBrent 'We need to hear women's voices in the corridors of power &amp;amp; we #March for all women' https://t.co/ElZABrLqGp</t>
  </si>
  <si>
    <t>Another incredible day at @womensmarchlon I am and continue to be in complete awe of all the incredible women that have made this day possible, who shared their stories, who motivate and inspire us to never stop speaking out #WeAreChange #nowforNI #WomensMarch2019 #Breadandroses https://t.co/C6PwShzfEo</t>
  </si>
  <si>
    <t>Absolutely fab to have cute 5 yr old chanting and protesting with us @TimDownie1 ! Thank you for your support of @womensmarchlon 
#StartThemYoung #breadandroses #womenswave #WeAreChange #WhyIMarch https://t.co/oUkCB8cl0h</t>
  </si>
  <si>
    <t>RT @SholaMos1: Absolutely fab to have cute 5 yr old chanting and protesting with us @TimDownie1 ! Thank you for your support of @womensmarc…</t>
  </si>
  <si>
    <t>.@sammicraig117 always f8nds a wall to stand on! @womensmarch @womensmarchlon #BreadAndRoses #WomensMarch2019 #womensmarchlondon #WomensWave #pussyhats https://t.co/tUKPHHWrqz</t>
  </si>
  <si>
    <t>#Breadandroses with @fawcettsociety @womensmarchlon https://t.co/3gviIYLn89</t>
  </si>
  <si>
    <t>RT @Samsmethers: #Breadandroses with @fawcettsociety @womensmarchlon https://t.co/3gviIYLn89</t>
  </si>
  <si>
    <t>RT @bloodygood__: YES IT BLOODY DOES. Take a look at our Insta Stories for more from @womensmarchlon #womensmarch2019 #womensmarchlondon #B…</t>
  </si>
  <si>
    <t>RT @AmnaAbdul1983: It’s great to see @HelenPankhurst at today’s @womensmarchlon inspiring women and men to be the change makers #BreadandRo…</t>
  </si>
  <si>
    <t>RT @Fotis_Filippou: #TimesUp on austerity, inequality, injustice! #WomensWave 
#BreadAndRoses #WomensMarch https://t.co/vsyBYekycH</t>
  </si>
  <si>
    <t>Mary Mason co chair of @womensaid speaking powerfully @womensmarchlon on domestic violence and the systems of power and patriarchy. Particular issues facing migrant, refugee and disable women who are simply not provided adequate support #BreadandRoses https://t.co/Tq9ry65wQp</t>
  </si>
  <si>
    <t>The brilliant @womensmarchlon team who have done a brilliant job organising today’s #Breadandroses march https://t.co/cxS0p31uBF</t>
  </si>
  <si>
    <t>It’s great to see @HelenPankhurst at today’s @womensmarchlon inspiring women and men to be the change makers #BreadandRoses https://t.co/PnS5AekR9J</t>
  </si>
  <si>
    <t>RT @caitbeaumont: This lovely protester at today’s ⁦@womensmarchlon⁩ was getting a lot of attention as he/she chewed with gusto on a Trump…</t>
  </si>
  <si>
    <t>This lovely protester at today’s ⁦@womensmarchlon⁩ was getting a lot of attention as he/she chewed with gusto on a Trump doll! #Breadandroses https://t.co/1Nyh7Gzzaf</t>
  </si>
  <si>
    <t>A brilliant day being inspired by formidable women like our very own @HelenPankhurst @womensmarchlon demanding an end to austerity and the  specific impact it has on women.  According to research by Labour 86% of the burdens of austerity fall on women. #breadandroses #WeAreChange https://t.co/48Ri20YRye</t>
  </si>
  <si>
    <t>RT @maryonthegreen: It's a fine weekend for some feministing! Join some of our members flying the flag for Mary #Wollstonecraft at today's…</t>
  </si>
  <si>
    <t>Met @DawnButlerBrent at the #womensmarch today and it was incredible #wearechange #riseup #breadandroses https://t.co/LLicBiGXVM</t>
  </si>
  <si>
    <t>Sad to hear @itvlondon describing the #breadandroses march as anti austerity when it was really about women's equality and supported by many from the Conservatives and @Women2Win who support dealing with national debt.</t>
  </si>
  <si>
    <t>It's a fine weekend for some feministing! Join some of our members flying the flag for Mary #Wollstonecraft at today's @womensmarchlon. #BreadAndRoses #WeAreChange https://t.co/w7KMEO4ugi</t>
  </si>
  <si>
    <t>You know I am not born to tread in the beaten track – the peculiar bent of my nature pushes me on.' – #MaryWollstonecraft to her sister Everina, 7  Nov. 1787 #WomensMarch2019 #BreadandRoses https://t.co/8CW0AEBM5y</t>
  </si>
  <si>
    <t>YES IT BLOODY DOES. Take a look at our Insta Stories for more from @womensmarchlon #womensmarch2019 #womensmarchlondon #Breadandroses https://t.co/FqqiaACFhP</t>
  </si>
  <si>
    <t>Trafalgar Square @WEPIslington @WEP_UK #WomensMarch2019 #breadandroses @HelenPankhurst says as feminists we must redefine power! https://t.co/ohhc0BkvJk</t>
  </si>
  <si>
    <t>We stand in solidarity with women's worker rights at @womensmarchlon today #breadandroses #WomensMarch2019 https://t.co/kryfp52FKM</t>
  </si>
  <si>
    <t>Some pics for @wep_enfield #womensmarch2019 #breadandroses https://t.co/MU4KJWnyoO</t>
  </si>
  <si>
    <t>RT @WepRichmond: Some pics for @wep_enfield #womensmarch2019 #breadandroses https://t.co/MU4KJWnyoO</t>
  </si>
  <si>
    <t>WE are so proud of branch officer @je_ne_tweet_pas for all her work in  #NGOSafeSpace and ending #VAWG 
#BreadAndRoses #womensmarch2019 https://t.co/LvrQEG7WaP</t>
  </si>
  <si>
    <t>RT @WEP_Birmingham: WE are so proud of branch officer @je_ne_tweet_pas for all her work in  #NGOSafeSpace and ending #VAWG 
#BreadAndRoses…</t>
  </si>
  <si>
    <t>The incredible Mary Mason, CEO of @SolaceWomensAid at the @womensmarchlon 
#breadandroses #endviolence #VAWG #feminism https://t.co/JVgC1pyImb</t>
  </si>
  <si>
    <t>RT @WEPIslington: The incredible Mary Mason, CEO of @SolaceWomensAid at the @womensmarchlon 
#breadandroses #endviolence #VAWG #feminism ht…</t>
  </si>
  <si>
    <t>On the move! #Breadandroses https://t.co/Ijxzkrj1T8</t>
  </si>
  <si>
    <t>#WeareChange #WomensMarch2019 #womensmarchlondon #breadandroses https://t.co/3Z4bNZrUKS</t>
  </si>
  <si>
    <t>Richmond and Kingston branches marching on Regent Street #WomensMarch2019 #breadandroses https://t.co/rVkVRZ7xdd</t>
  </si>
  <si>
    <t>RT @WepRichmond: #WeareChange #WomensMarch2019 #womensmarchlondon #breadandroses https://t.co/3Z4bNZrUKS</t>
  </si>
  <si>
    <t>RT @WepRichmond: Richmond and Kingston branches marching on Regent Street #WomensMarch2019 #breadandroses https://t.co/rVkVRZ7xdd</t>
  </si>
  <si>
    <t>Our brilliant spokesperson on ending violence against women, Alexia Pepper, ⁦@womensmarchlon⁩ earlier today #Breadandroses #wearechange https://t.co/NTJzKJWHrl</t>
  </si>
  <si>
    <t>WE are marching today to end Austerity _xD83D__xDCAA__xD83D__xDCAA__xD83D__xDCAA_
#WeAreChange
#Breadandroses
@WEP_UK
@WEPMiltonKeynes https://t.co/yIqqVccRso</t>
  </si>
  <si>
    <t>RT @WEPMiltonKeynes: WE are marching today to end Austerity _xD83D__xDCAA__xD83D__xDCAA__xD83D__xDCAA_
#WeAreChange
#Breadandroses
@WEP_UK
@WEPMiltonKeynes https://t.co/yIqqVccRso</t>
  </si>
  <si>
    <t>RT @womensmarchlon: London is  full of brilliant placards and amazing women #womenswave #breadandroses https://t.co/vjw40Z44kL</t>
  </si>
  <si>
    <t>Great to be part of the #Breadandroses march today for the dignity and equality of all peoples, for the safety and health of our planet and for the strength of our vibrant and diverse communities @womensmarchlon #WeAreChange #WomensMarch2019 ♀️_xD83C__xDF08_ https://t.co/UVsfUbR49b</t>
  </si>
  <si>
    <t>RT @SanguineBee: Great to be part of the #Breadandroses march today for the dignity and equality of all peoples, for the safety and health…</t>
  </si>
  <si>
    <t>RT @elizabetha7777: Sad to hear @itvlondon describing the #breadandroses march as anti austerity when it was really about women's equality…</t>
  </si>
  <si>
    <t>I'm in the @Channel4News frighteningly early today - 4.30! So tune in then for #Brexit (@Keir_Starmer tells me @UKLabour isn't guilty of cakeism) , more #seabornefreight ferry revelations &amp;amp; pix from #Breadandroses march</t>
  </si>
  <si>
    <t>Fight like a girl ✊_xD83C__xDFFD_✊_xD83C__xDFFD_ #womensmarchlondon #breadandroses #WomensMarch2019 https://t.co/buxfNOhhtC</t>
  </si>
  <si>
    <t>Women are taking over, women are speaking out, women are out on the streets to protest violence, austerity, demonization and inequality @womensmarchlon. Powerful, beautiful, inclusive #womenswave #BreadandRoses #womensmarch2019 https://t.co/DtIkrIaBHE</t>
  </si>
  <si>
    <t>#TimesUp on austerity, inequality, injustice! #WomensWave 
#BreadAndRoses #WomensMarch https://t.co/vsyBYekycH</t>
  </si>
  <si>
    <t>NOW WE MARCH!! @womensmarchlon _xD83D__xDCAA__xD83C__xDFFC__xD83D__xDCAA__xD83C__xDFFC__xD83D__xDCAA__xD83C__xDFFC_#BreadandRoses #WeareChange https://t.co/qju7KNtgZI</t>
  </si>
  <si>
    <t>Extraordinary turnout for Women’s March London today. Very cool hearing my 5 year old daughter chanting loudly “women’s rights are human rights!” #BreadandRoses #WomensMarch2019 #WomensWave https://t.co/JW5zRk64Qb</t>
  </si>
  <si>
    <t>good luck to everyone taking part in today’s @womensmarchlon and around the world. We see you! 
#WomensMarch2019 #imwithher #Breadandroses https://t.co/GAwuGJ2fb6</t>
  </si>
  <si>
    <t>London is  full of brilliant placards and amazing women #womenswave #breadandroses https://t.co/vjw40Z44kL</t>
  </si>
  <si>
    <t>Just to say if you aren’t marching for trans womxn, disabled womxn, indigenous, BME, queer womxn then you have no right marching at all. We will only have equality when there is EQUALITY FOR ALL. Make space for ALL our sisters #BreadandRoses #WomensMarch2019 #Sisters</t>
  </si>
  <si>
    <t>https://www.dailymail.co.uk/news/article-6610193/Womens-March-2019-Thousands-women-attend-protest-London-against-austerity.html?ito=amp_twitter_share-top</t>
  </si>
  <si>
    <t>http://5050parliament.co.uk/join/</t>
  </si>
  <si>
    <t>https://www.eventbrite.com/e/march4women-2019-event-tickets-54751304626?aff=CIUKTwitter</t>
  </si>
  <si>
    <t>https://www.huffingtonpost.co.uk/entry/womens-march-london-the-best-placards-from-this-years-demonstration_uk_5c434c45e4b0bfa693c4087b?ncid=tweetlnkukhpmg00000001</t>
  </si>
  <si>
    <t>https://mashable.com/article/london-womens-march-bread-and-roses/?europe=true#qhdte1IqPiq5</t>
  </si>
  <si>
    <t>https://www.instagram.com/p/Bs0NWP3gFf0/?utm_source=ig_twitter_share&amp;igshid=1fs4kk0kc8n8o</t>
  </si>
  <si>
    <t>https://twitter.com/TimDownie1/status/1086641302236790785</t>
  </si>
  <si>
    <t>https://twitter.com/womensmarchlon/status/1086516045807054848</t>
  </si>
  <si>
    <t>https://twitter.com/womensmarchlon/status/1086530978498203649</t>
  </si>
  <si>
    <t>co.uk</t>
  </si>
  <si>
    <t>eventbrite.com</t>
  </si>
  <si>
    <t>mashable.com</t>
  </si>
  <si>
    <t>instagram.com</t>
  </si>
  <si>
    <t>twitter.com</t>
  </si>
  <si>
    <t>breadandroses sisterhood</t>
  </si>
  <si>
    <t>womensmarchlondon breadandroses womensmarch2019</t>
  </si>
  <si>
    <t>womensrightsarehumanrights womensmarchlondon breadandroses</t>
  </si>
  <si>
    <t>womensmarchlondon breadandroses london photojournalism documentaryphotography womensmarch2019 fujfilm wearechange</t>
  </si>
  <si>
    <t>breadandroses</t>
  </si>
  <si>
    <t>londonwomen breadandroses</t>
  </si>
  <si>
    <t>womensmarch2019 breadandroses womenswave</t>
  </si>
  <si>
    <t>womensmarch2019</t>
  </si>
  <si>
    <t>breadandroses womensmarch2019</t>
  </si>
  <si>
    <t>brexit</t>
  </si>
  <si>
    <t>wearechange breadandroses</t>
  </si>
  <si>
    <t>brexit breadandroses royals</t>
  </si>
  <si>
    <t>austerity breadandroses womenswave</t>
  </si>
  <si>
    <t>breadandroses 5050parliament wearechange askhertostand signuptostand</t>
  </si>
  <si>
    <t>breadandroses 5050parliament</t>
  </si>
  <si>
    <t>wearechange breadandroses womensmarchlondon womensmarch2019</t>
  </si>
  <si>
    <t>womensmarchlondon womensmarch breadandroses imwithher</t>
  </si>
  <si>
    <t>prep4women breadandroses</t>
  </si>
  <si>
    <t>prep4women</t>
  </si>
  <si>
    <t>breadandroses genderequality march4women</t>
  </si>
  <si>
    <t>womensmarch2019 womensmarchlondon breadandroses</t>
  </si>
  <si>
    <t>breadandroses womensmarchlondon womensmarch2019</t>
  </si>
  <si>
    <t>womensmarch2019 breadandroses</t>
  </si>
  <si>
    <t>womensmarch breadandroses</t>
  </si>
  <si>
    <t>breadandroses womensmarchlondon womensmarch2019 womensmarch womenswave</t>
  </si>
  <si>
    <t>womensmarch2019 womensmarchlondon</t>
  </si>
  <si>
    <t>breadandroses wearechange</t>
  </si>
  <si>
    <t>womensmarchlondon breadandroses</t>
  </si>
  <si>
    <t>london breadandroses austerity womensmarchlondon</t>
  </si>
  <si>
    <t>london breadandroses austerity</t>
  </si>
  <si>
    <t>womensmarchlondon breadandroses wearechange womenswave</t>
  </si>
  <si>
    <t>breadandroses march</t>
  </si>
  <si>
    <t>wearechange nowforni womensmarch2019 breadandroses</t>
  </si>
  <si>
    <t>startthemyoung breadandroses womenswave wearechange whyimarch</t>
  </si>
  <si>
    <t>breadandroses womensmarch2019 womensmarchlondon womenswave pussyhats</t>
  </si>
  <si>
    <t>timesup womenswave breadandroses womensmarch</t>
  </si>
  <si>
    <t>wollstonecraft</t>
  </si>
  <si>
    <t>womensmarch wearechange riseup breadandroses</t>
  </si>
  <si>
    <t>wollstonecraft breadandroses wearechange</t>
  </si>
  <si>
    <t>marywollstonecraft womensmarch2019 breadandroses</t>
  </si>
  <si>
    <t>ngosafespace vawg breadandroses womensmarch2019</t>
  </si>
  <si>
    <t>ngosafespace vawg breadandroses</t>
  </si>
  <si>
    <t>breadandroses endviolence vawg feminism</t>
  </si>
  <si>
    <t>wearechange womensmarch2019 womensmarchlondon breadandroses</t>
  </si>
  <si>
    <t>womenswave breadandroses</t>
  </si>
  <si>
    <t>breadandroses wearechange womensmarch2019</t>
  </si>
  <si>
    <t>brexit seabornefreight breadandroses</t>
  </si>
  <si>
    <t>womenswave breadandroses womensmarch2019</t>
  </si>
  <si>
    <t>breadandroses womensmarch2019 womenswave</t>
  </si>
  <si>
    <t>womensmarch2019 imwithher breadandroses</t>
  </si>
  <si>
    <t>breadandroses womensmarch2019 sisters</t>
  </si>
  <si>
    <t>https://pbs.twimg.com/media/DxRZc5JW0AAblB9.jpg</t>
  </si>
  <si>
    <t>https://pbs.twimg.com/ext_tw_video_thumb/1086626753601290240/pu/img/8VwGlAJwcNMGUhAA.jpg</t>
  </si>
  <si>
    <t>https://pbs.twimg.com/ext_tw_video_thumb/1086609359692619778/pu/img/O4kLZcls8YQevdtr.jpg</t>
  </si>
  <si>
    <t>https://pbs.twimg.com/media/DxSmLrAW0AEgaO4.jpg</t>
  </si>
  <si>
    <t>https://pbs.twimg.com/media/DxRzJYVX0AAqmAV.jpg</t>
  </si>
  <si>
    <t>https://pbs.twimg.com/media/DxR_2sKXcAALg6M.jpg</t>
  </si>
  <si>
    <t>https://pbs.twimg.com/media/DxSO3-JXQAAdbXr.jpg</t>
  </si>
  <si>
    <t>https://pbs.twimg.com/media/DxSZzSJX4AI25_D.jpg</t>
  </si>
  <si>
    <t>https://pbs.twimg.com/media/DxSrppaX0AYM3IS.jpg</t>
  </si>
  <si>
    <t>https://pbs.twimg.com/media/DxRjHWSWkAIWeOj.jpg</t>
  </si>
  <si>
    <t>https://pbs.twimg.com/media/DxQxcvvWsAAobDW.jpg</t>
  </si>
  <si>
    <t>https://pbs.twimg.com/media/DxRydwPX0AAFM7Z.jpg</t>
  </si>
  <si>
    <t>https://pbs.twimg.com/media/DxSqDeUWsAchmQ3.jpg</t>
  </si>
  <si>
    <t>https://pbs.twimg.com/media/DxSFIjyX0AAprKd.jpg</t>
  </si>
  <si>
    <t>https://pbs.twimg.com/media/DxRgiwuXQAANkLm.jpg</t>
  </si>
  <si>
    <t>https://pbs.twimg.com/media/DxRhooWW0AAv_Oq.jpg</t>
  </si>
  <si>
    <t>https://pbs.twimg.com/media/DxRi3gjWsAE9pLE.jpg</t>
  </si>
  <si>
    <t>https://pbs.twimg.com/media/DxSkHLhXcAAOcAV.jpg</t>
  </si>
  <si>
    <t>https://pbs.twimg.com/media/DxSjyjGWsAUo371.jpg</t>
  </si>
  <si>
    <t>https://pbs.twimg.com/media/DxSrirrXcAAua9b.jpg</t>
  </si>
  <si>
    <t>https://pbs.twimg.com/ext_tw_video_thumb/1086605140013076480/pu/img/7HEhiKgmtjiX9GfG.jpg</t>
  </si>
  <si>
    <t>https://pbs.twimg.com/media/DxRhPV-WkAE2mX4.jpg</t>
  </si>
  <si>
    <t>https://pbs.twimg.com/media/DxSnDJNX0AATBsw.jpg</t>
  </si>
  <si>
    <t>https://pbs.twimg.com/ext_tw_video_thumb/1086599627011489792/pu/img/56N3IEvJk_s-h6W1.jpg</t>
  </si>
  <si>
    <t>https://pbs.twimg.com/media/DxRzfWoXcAA7Ymg.jpg</t>
  </si>
  <si>
    <t>https://pbs.twimg.com/media/DxRgL-1W0AE6Tyz.jpg</t>
  </si>
  <si>
    <t>https://pbs.twimg.com/media/DxRrJ9eXgAATjtZ.jpg</t>
  </si>
  <si>
    <t>https://pbs.twimg.com/media/DxRzDPkWoAE3GN_.jpg</t>
  </si>
  <si>
    <t>https://pbs.twimg.com/media/DxSMbCgWkAAT0uP.jpg</t>
  </si>
  <si>
    <t>https://pbs.twimg.com/media/DxR0m6EXgAYRCwV.jpg</t>
  </si>
  <si>
    <t>https://pbs.twimg.com/media/DxR0pxgWkAAUCkb.jpg</t>
  </si>
  <si>
    <t>https://pbs.twimg.com/media/DxR5MmVX4AAB_4O.jpg</t>
  </si>
  <si>
    <t>https://pbs.twimg.com/media/DxSA0IYX0AAD7b6.jpg</t>
  </si>
  <si>
    <t>https://pbs.twimg.com/media/DxSC0vwWsAE58kQ.jpg</t>
  </si>
  <si>
    <t>https://pbs.twimg.com/media/DxSB9ESWkAAz53I.jpg</t>
  </si>
  <si>
    <t>https://pbs.twimg.com/media/DxSV4WVW0Ac3aPu.jpg</t>
  </si>
  <si>
    <t>https://pbs.twimg.com/media/DxSy24YWkAEDFKb.jpg</t>
  </si>
  <si>
    <t>https://pbs.twimg.com/media/DxS09lTXgAACH79.jpg</t>
  </si>
  <si>
    <t>https://pbs.twimg.com/media/DxO1iw1XgAUUGkE.jpg</t>
  </si>
  <si>
    <t>https://pbs.twimg.com/media/DxSIutBX0AACK8v.jpg</t>
  </si>
  <si>
    <t>https://pbs.twimg.com/media/DxR_pXxXQAA5Rlw.jpg</t>
  </si>
  <si>
    <t>https://pbs.twimg.com/media/DxRxCFEX0AEr7Vm.jpg</t>
  </si>
  <si>
    <t>https://pbs.twimg.com/media/DxRzsVJXQAIjWV3.jpg</t>
  </si>
  <si>
    <t>https://pbs.twimg.com/media/DxRylTOWoAEDtAL.jpg</t>
  </si>
  <si>
    <t>https://pbs.twimg.com/media/DxSBzpjWsAEDZi-.jpg</t>
  </si>
  <si>
    <t>https://pbs.twimg.com/media/DxSA2L0WsAEhEEG.jpg</t>
  </si>
  <si>
    <t>https://pbs.twimg.com/media/DxSSWjiX4AYvPqQ.jpg</t>
  </si>
  <si>
    <t>https://pbs.twimg.com/media/DxRzSgZWoAA8pq0.jpg</t>
  </si>
  <si>
    <t>https://pbs.twimg.com/ext_tw_video_thumb/1086663677300879361/pu/img/sSWx4CSEbC7r8-dF.jpg</t>
  </si>
  <si>
    <t>https://pbs.twimg.com/media/DxRiL1yWkAAa-Gf.jpg</t>
  </si>
  <si>
    <t>https://pbs.twimg.com/media/DxS12v-XgAIFgT8.jpg</t>
  </si>
  <si>
    <t>https://pbs.twimg.com/media/DxRwI2FWoAYiHr7.jpg</t>
  </si>
  <si>
    <t>https://pbs.twimg.com/media/DxSGdR1XcAEoHNi.jpg</t>
  </si>
  <si>
    <t>http://pbs.twimg.com/profile_images/959417996413456384/kJ-pL7_a_normal.jpg</t>
  </si>
  <si>
    <t>http://pbs.twimg.com/profile_images/672373900437757953/NqxeKSWK_normal.jpg</t>
  </si>
  <si>
    <t>http://pbs.twimg.com/profile_images/1580137543/fractal-images73_-_superwow_normal.jpg</t>
  </si>
  <si>
    <t>http://pbs.twimg.com/profile_images/957753373880733698/uI2muVsO_normal.jpg</t>
  </si>
  <si>
    <t>http://pbs.twimg.com/profile_images/468502341/Julie4_normal.jpg</t>
  </si>
  <si>
    <t>http://pbs.twimg.com/profile_images/663730127906463744/l017r0-__normal.jpg</t>
  </si>
  <si>
    <t>http://abs.twimg.com/sticky/default_profile_images/default_profile_normal.png</t>
  </si>
  <si>
    <t>http://pbs.twimg.com/profile_images/821320169825988608/IuyFJHzl_normal.jpg</t>
  </si>
  <si>
    <t>http://pbs.twimg.com/profile_images/873543366511702016/qOH1KmdT_normal.jpg</t>
  </si>
  <si>
    <t>http://pbs.twimg.com/profile_images/1049503578505658373/8b0dxrq5_normal.jpg</t>
  </si>
  <si>
    <t>http://pbs.twimg.com/profile_images/1083438643543453697/oyigIqRl_normal.jpg</t>
  </si>
  <si>
    <t>http://pbs.twimg.com/profile_images/959576510633046016/lWgcA6c4_normal.jpg</t>
  </si>
  <si>
    <t>http://pbs.twimg.com/profile_images/827682799192780800/kEI8neNa_normal.jpg</t>
  </si>
  <si>
    <t>http://pbs.twimg.com/profile_images/552659174429958144/p1xR--ti_normal.jpeg</t>
  </si>
  <si>
    <t>http://pbs.twimg.com/profile_images/809022257326653442/NoM4SFQT_normal.jpg</t>
  </si>
  <si>
    <t>http://pbs.twimg.com/profile_images/1067084335071686657/21fFLsAe_normal.jpg</t>
  </si>
  <si>
    <t>http://pbs.twimg.com/profile_images/979786039685459968/d2y2qN0-_normal.jpg</t>
  </si>
  <si>
    <t>http://pbs.twimg.com/profile_images/1021716750403088384/796GRUVg_normal.jpg</t>
  </si>
  <si>
    <t>http://pbs.twimg.com/profile_images/1075602915883126786/7HpUHtTa_normal.jpg</t>
  </si>
  <si>
    <t>http://pbs.twimg.com/profile_images/881723671714377729/fqLM2Pzy_normal.jpg</t>
  </si>
  <si>
    <t>http://pbs.twimg.com/profile_images/1068689531799568384/T9kJ6kd-_normal.jpg</t>
  </si>
  <si>
    <t>http://pbs.twimg.com/profile_images/846845324756893696/vBBoHJnN_normal.jpg</t>
  </si>
  <si>
    <t>http://pbs.twimg.com/profile_images/1072934055396732929/5mGaEnn-_normal.jpg</t>
  </si>
  <si>
    <t>http://pbs.twimg.com/profile_images/965837034353917954/WMobQmFK_normal.jpg</t>
  </si>
  <si>
    <t>http://pbs.twimg.com/profile_images/1034706411714830336/b0NJtKgF_normal.jpg</t>
  </si>
  <si>
    <t>http://pbs.twimg.com/profile_images/971496353825161216/jDEiJXAB_normal.jpg</t>
  </si>
  <si>
    <t>http://pbs.twimg.com/profile_images/1131778532/profile_normal.jpg</t>
  </si>
  <si>
    <t>http://pbs.twimg.com/profile_images/1036903860235915264/GBTyeUOu_normal.jpg</t>
  </si>
  <si>
    <t>http://pbs.twimg.com/profile_images/1064423151122161665/JkE1Q2lw_normal.jpg</t>
  </si>
  <si>
    <t>http://pbs.twimg.com/profile_images/378800000270094814/5e0eee9ba32de43d46e35e9c54fdbd51_normal.png</t>
  </si>
  <si>
    <t>http://pbs.twimg.com/profile_images/724765599126024192/Tk2gzYAC_normal.jpg</t>
  </si>
  <si>
    <t>http://pbs.twimg.com/profile_images/1062776284873408518/TqDbhMoG_normal.jpg</t>
  </si>
  <si>
    <t>http://pbs.twimg.com/profile_images/979479168181293056/n4fs84yO_normal.jpg</t>
  </si>
  <si>
    <t>http://pbs.twimg.com/profile_images/1024995753825951744/NU32ovRa_normal.jpg</t>
  </si>
  <si>
    <t>http://pbs.twimg.com/profile_images/962624341119832064/fFSmcIx3_normal.jpg</t>
  </si>
  <si>
    <t>http://pbs.twimg.com/profile_images/864252899572015104/bxDPflvu_normal.jpg</t>
  </si>
  <si>
    <t>http://pbs.twimg.com/profile_images/643791315176681473/JhdUz7Qe_normal.png</t>
  </si>
  <si>
    <t>http://pbs.twimg.com/profile_images/884317892304662528/2ljNUBsA_normal.jpg</t>
  </si>
  <si>
    <t>http://pbs.twimg.com/profile_images/803192295814287365/jhME2FIq_normal.jpg</t>
  </si>
  <si>
    <t>http://pbs.twimg.com/profile_images/859524152419639298/bPsQD-xT_normal.jpg</t>
  </si>
  <si>
    <t>http://pbs.twimg.com/profile_images/957725121585778689/L6W1TjZU_normal.jpg</t>
  </si>
  <si>
    <t>http://pbs.twimg.com/profile_images/1086670816840990721/fhXJBmZ5_normal.jpg</t>
  </si>
  <si>
    <t>http://pbs.twimg.com/profile_images/991790485143339008/fS-Oevl3_normal.jpg</t>
  </si>
  <si>
    <t>http://pbs.twimg.com/profile_images/518879138250117120/KL8iVRl3_normal.png</t>
  </si>
  <si>
    <t>http://pbs.twimg.com/profile_images/886367393445957632/aAGrqMCw_normal.jpg</t>
  </si>
  <si>
    <t>http://pbs.twimg.com/profile_images/1083307859406811137/iYM4G3WF_normal.jpg</t>
  </si>
  <si>
    <t>http://pbs.twimg.com/profile_images/885504437506236421/S32crh1Y_normal.jpg</t>
  </si>
  <si>
    <t>http://pbs.twimg.com/profile_images/971885586696097792/hAF3pjtj_normal.jpg</t>
  </si>
  <si>
    <t>http://pbs.twimg.com/profile_images/1073443453474824192/BruE8xb2_normal.jpg</t>
  </si>
  <si>
    <t>http://pbs.twimg.com/profile_images/714929237501820928/vKX1uQhn_normal.jpg</t>
  </si>
  <si>
    <t>http://pbs.twimg.com/profile_images/1068267588721946625/xEm_y_vy_normal.jpg</t>
  </si>
  <si>
    <t>http://pbs.twimg.com/profile_images/855080411692756993/htjUBTs5_normal.jpg</t>
  </si>
  <si>
    <t>http://pbs.twimg.com/profile_images/778515446110748672/IeswU2eG_normal.jpg</t>
  </si>
  <si>
    <t>http://pbs.twimg.com/profile_images/1015692340466462720/N26FNPn0_normal.jpg</t>
  </si>
  <si>
    <t>http://pbs.twimg.com/profile_images/687422022788493312/xMtq8iuW_normal.jpg</t>
  </si>
  <si>
    <t>http://pbs.twimg.com/profile_images/582203961379139586/T85XTtkD_normal.jpg</t>
  </si>
  <si>
    <t>http://pbs.twimg.com/profile_images/952221653597081602/rAwCbMwL_normal.jpg</t>
  </si>
  <si>
    <t>http://pbs.twimg.com/profile_images/749362258061426688/XEaRr16o_normal.jpg</t>
  </si>
  <si>
    <t>http://pbs.twimg.com/profile_images/874749329629732865/bkmrNkxq_normal.jpg</t>
  </si>
  <si>
    <t>http://pbs.twimg.com/profile_images/1041740767050575872/wQR2VM5O_normal.jpg</t>
  </si>
  <si>
    <t>http://pbs.twimg.com/profile_images/378800000636897491/41b8d0727bfc85482a78f47915df1588_normal.jpeg</t>
  </si>
  <si>
    <t>http://pbs.twimg.com/profile_images/2336699837/IMG00034-20120605-1443_normal.jpg</t>
  </si>
  <si>
    <t>http://pbs.twimg.com/profile_images/1068278072472936458/qLfoS5mp_normal.jpg</t>
  </si>
  <si>
    <t>http://pbs.twimg.com/profile_images/1065927647656587265/6uL3lH0K_normal.jpg</t>
  </si>
  <si>
    <t>http://pbs.twimg.com/profile_images/691383455217754112/y8SlCKct_normal.jpg</t>
  </si>
  <si>
    <t>http://pbs.twimg.com/profile_images/490521465318408194/SaomiUz__normal.jpeg</t>
  </si>
  <si>
    <t>http://pbs.twimg.com/profile_images/975390917816455170/2sGCixko_normal.jpg</t>
  </si>
  <si>
    <t>http://pbs.twimg.com/profile_images/880917261212540934/7RM-EpJ2_normal.jpg</t>
  </si>
  <si>
    <t>http://pbs.twimg.com/profile_images/735916478856343552/tY5BhZE8_normal.jpg</t>
  </si>
  <si>
    <t>http://pbs.twimg.com/profile_images/1079609648246935552/ffpFlomo_normal.jpg</t>
  </si>
  <si>
    <t>http://pbs.twimg.com/profile_images/1046481613419360256/CB6ePVdE_normal.jpg</t>
  </si>
  <si>
    <t>http://pbs.twimg.com/profile_images/821515406808588290/r0ssLMu5_normal.jpg</t>
  </si>
  <si>
    <t>http://pbs.twimg.com/profile_images/1066821039018127360/2W9fvJ6l_normal.jpg</t>
  </si>
  <si>
    <t>http://pbs.twimg.com/profile_images/934821054719057920/EGv0Kbk__normal.jpg</t>
  </si>
  <si>
    <t>http://pbs.twimg.com/profile_images/653752677252268034/zEIhtiq8_normal.jpg</t>
  </si>
  <si>
    <t>http://pbs.twimg.com/profile_images/659151865217683457/9S-COzBW_normal.jpg</t>
  </si>
  <si>
    <t>http://pbs.twimg.com/profile_images/712237341948174336/Z-V4_ISR_normal.jpg</t>
  </si>
  <si>
    <t>http://pbs.twimg.com/profile_images/1084871880559841280/mJNaUTV-_normal.jpg</t>
  </si>
  <si>
    <t>http://pbs.twimg.com/profile_images/1015174773092044800/x0T1bemE_normal.jpg</t>
  </si>
  <si>
    <t>http://pbs.twimg.com/profile_images/1041003600799924224/khTbF4AL_normal.jpg</t>
  </si>
  <si>
    <t>http://pbs.twimg.com/profile_images/1036053566337601536/LyXfn8Jh_normal.jpg</t>
  </si>
  <si>
    <t>http://pbs.twimg.com/profile_images/1045946249927675904/TeYnnbR__normal.jpg</t>
  </si>
  <si>
    <t>http://pbs.twimg.com/profile_images/857779127817879553/qQL8YvIB_normal.jpg</t>
  </si>
  <si>
    <t>http://pbs.twimg.com/profile_images/1047824821655142401/scPCXdB__normal.jpg</t>
  </si>
  <si>
    <t>http://pbs.twimg.com/profile_images/751888251640639488/AUlu9Bit_normal.jpg</t>
  </si>
  <si>
    <t>http://pbs.twimg.com/profile_images/897948627951165440/rto6KX_n_normal.jpg</t>
  </si>
  <si>
    <t>http://pbs.twimg.com/profile_images/948603415168520193/7LcxE9VX_normal.jpg</t>
  </si>
  <si>
    <t>http://pbs.twimg.com/profile_images/1082625133536133122/niLlX2a6_normal.jpg</t>
  </si>
  <si>
    <t>http://pbs.twimg.com/profile_images/983645704387219456/wd-G8lfh_normal.jpg</t>
  </si>
  <si>
    <t>http://pbs.twimg.com/profile_images/1015616390013652992/tiugMses_normal.jpg</t>
  </si>
  <si>
    <t>http://pbs.twimg.com/profile_images/640517074599735296/RCv3xHIs_normal.jpg</t>
  </si>
  <si>
    <t>http://pbs.twimg.com/profile_images/1008422371982761984/YZ9hFAPl_normal.jpg</t>
  </si>
  <si>
    <t>http://pbs.twimg.com/profile_images/984201949795926017/PlsQPeDq_normal.jpg</t>
  </si>
  <si>
    <t>http://pbs.twimg.com/profile_images/1085289271291011074/PX02Y2Is_normal.jpg</t>
  </si>
  <si>
    <t>http://pbs.twimg.com/profile_images/1003979707099111424/pRoRAmle_normal.jpg</t>
  </si>
  <si>
    <t>http://pbs.twimg.com/profile_images/3484065746/3b6dbbdfdae49436e1afd18ec804b996_normal.jpeg</t>
  </si>
  <si>
    <t>http://pbs.twimg.com/profile_images/912698876565614593/nH4oq5G7_normal.jpg</t>
  </si>
  <si>
    <t>http://pbs.twimg.com/profile_images/1084515339986194432/l2REBoji_normal.jpg</t>
  </si>
  <si>
    <t>http://pbs.twimg.com/profile_images/378800000033331239/7095f8af30e5640d5e8959e8b1168467_normal.jpeg</t>
  </si>
  <si>
    <t>http://pbs.twimg.com/profile_images/962341281086230528/cuj_NFEO_normal.jpg</t>
  </si>
  <si>
    <t>http://pbs.twimg.com/profile_images/1050872895709286401/xpEeR-CO_normal.jpg</t>
  </si>
  <si>
    <t>https://twitter.com/#!/solacewomensaid/status/1086593483052380161</t>
  </si>
  <si>
    <t>https://twitter.com/#!/dazyjane410/status/1086676678523437058</t>
  </si>
  <si>
    <t>https://twitter.com/#!/laikawilson/status/1086676963706789888</t>
  </si>
  <si>
    <t>https://twitter.com/#!/nathaliepiat/status/1086676778771464200</t>
  </si>
  <si>
    <t>https://twitter.com/#!/nathaliepiat/status/1086676999849025547</t>
  </si>
  <si>
    <t>https://twitter.com/#!/mary85282025/status/1086677008296357888</t>
  </si>
  <si>
    <t>https://twitter.com/#!/cjsimon123/status/1086677090072707073</t>
  </si>
  <si>
    <t>https://twitter.com/#!/isa_ruffatti/status/1086677103511302144</t>
  </si>
  <si>
    <t>https://twitter.com/#!/austeneconomics/status/1086677115582509056</t>
  </si>
  <si>
    <t>https://twitter.com/#!/dstewart541/status/1086677127049633792</t>
  </si>
  <si>
    <t>https://twitter.com/#!/jamesco47247165/status/1086677268435353600</t>
  </si>
  <si>
    <t>https://twitter.com/#!/mrintouch/status/1086677340699217923</t>
  </si>
  <si>
    <t>https://twitter.com/#!/dakotaisadork/status/1086677520034996226</t>
  </si>
  <si>
    <t>https://twitter.com/#!/juan_de_vashon/status/1086677610304700416</t>
  </si>
  <si>
    <t>https://twitter.com/#!/nofaith313/status/1086677653560664070</t>
  </si>
  <si>
    <t>https://twitter.com/#!/davidpsdem/status/1086677675572322304</t>
  </si>
  <si>
    <t>https://twitter.com/#!/elizabethregina/status/1086677761165586433</t>
  </si>
  <si>
    <t>https://twitter.com/#!/mbdigital001/status/1086677812537372672</t>
  </si>
  <si>
    <t>https://twitter.com/#!/samsmethers/status/1086620030740168710</t>
  </si>
  <si>
    <t>https://twitter.com/#!/_dipikar/status/1086677891990110209</t>
  </si>
  <si>
    <t>https://twitter.com/#!/anniebearwolf/status/1086678072798130184</t>
  </si>
  <si>
    <t>https://twitter.com/#!/juliebhunt/status/1086678193812226048</t>
  </si>
  <si>
    <t>https://twitter.com/#!/andrewsduncan1/status/1086678265933320192</t>
  </si>
  <si>
    <t>https://twitter.com/#!/citizenkays/status/1086678269716557824</t>
  </si>
  <si>
    <t>https://twitter.com/#!/amnaabdul1983/status/1086634000029048833</t>
  </si>
  <si>
    <t>https://twitter.com/#!/tyanna_lyc/status/1086678414025736194</t>
  </si>
  <si>
    <t>https://twitter.com/#!/tyanna_lyc/status/1086609562860437506</t>
  </si>
  <si>
    <t>https://twitter.com/#!/rachaeldownie/status/1086678537359294465</t>
  </si>
  <si>
    <t>https://twitter.com/#!/mystics_blues/status/1086678555256373249</t>
  </si>
  <si>
    <t>https://twitter.com/#!/shanemgreentree/status/1086678709598183424</t>
  </si>
  <si>
    <t>https://twitter.com/#!/hivelady2018/status/1086678645718970368</t>
  </si>
  <si>
    <t>https://twitter.com/#!/hivelady2018/status/1086678732465557504</t>
  </si>
  <si>
    <t>https://twitter.com/#!/scateslovescake/status/1086650514203394049</t>
  </si>
  <si>
    <t>https://twitter.com/#!/iamashleyalove/status/1086679188613054465</t>
  </si>
  <si>
    <t>https://twitter.com/#!/iamashleyalove/status/1086679086842462214</t>
  </si>
  <si>
    <t>https://twitter.com/#!/iamashleyalove/status/1086679164021891072</t>
  </si>
  <si>
    <t>https://twitter.com/#!/gingery4nk/status/1086679504821448704</t>
  </si>
  <si>
    <t>https://twitter.com/#!/rwilsongarwood/status/1086679510748139520</t>
  </si>
  <si>
    <t>https://twitter.com/#!/rwilsongarwood/status/1086677921111162881</t>
  </si>
  <si>
    <t>https://twitter.com/#!/rwilsongarwood/status/1086679738565971973</t>
  </si>
  <si>
    <t>https://twitter.com/#!/weyside7/status/1086679947479998464</t>
  </si>
  <si>
    <t>https://twitter.com/#!/michiganoutlndr/status/1086679969625829376</t>
  </si>
  <si>
    <t>https://twitter.com/#!/fictionshewrote/status/1086680021912174593</t>
  </si>
  <si>
    <t>https://twitter.com/#!/swmh_ioppn/status/1086680042409787392</t>
  </si>
  <si>
    <t>https://twitter.com/#!/cjcrew3/status/1086680136034996225</t>
  </si>
  <si>
    <t>https://twitter.com/#!/womensmarchmem/status/1086680275546001408</t>
  </si>
  <si>
    <t>https://twitter.com/#!/tilley2shoes/status/1086680807668883457</t>
  </si>
  <si>
    <t>https://twitter.com/#!/amyayers16/status/1086680944310960128</t>
  </si>
  <si>
    <t>https://twitter.com/#!/sciencemilkcow/status/1086680977215311873</t>
  </si>
  <si>
    <t>https://twitter.com/#!/brookgrahamltd/status/1086680991673057286</t>
  </si>
  <si>
    <t>https://twitter.com/#!/lbui0615/status/1086681115509678080</t>
  </si>
  <si>
    <t>https://twitter.com/#!/qaycerax2/status/1086681425783517184</t>
  </si>
  <si>
    <t>https://twitter.com/#!/kvpeckwriter/status/1086681608491597825</t>
  </si>
  <si>
    <t>https://twitter.com/#!/lordez56/status/1086681682915323904</t>
  </si>
  <si>
    <t>https://twitter.com/#!/melanieswick/status/1086681784572669952</t>
  </si>
  <si>
    <t>https://twitter.com/#!/melanieswick/status/1086681822329741312</t>
  </si>
  <si>
    <t>https://twitter.com/#!/jafpnow2/status/1086681853191438336</t>
  </si>
  <si>
    <t>https://twitter.com/#!/sherryp1967_5_7/status/1086681910254886912</t>
  </si>
  <si>
    <t>https://twitter.com/#!/greeneyedladyme/status/1086681927212457985</t>
  </si>
  <si>
    <t>https://twitter.com/#!/xxgrace2020xx/status/1086682009513144320</t>
  </si>
  <si>
    <t>https://twitter.com/#!/fenellaporter/status/1086662531165421570</t>
  </si>
  <si>
    <t>https://twitter.com/#!/odulainne/status/1086682148529209344</t>
  </si>
  <si>
    <t>https://twitter.com/#!/yvettedube/status/1086682031818297349</t>
  </si>
  <si>
    <t>https://twitter.com/#!/yvettedube/status/1086682253147566080</t>
  </si>
  <si>
    <t>https://twitter.com/#!/cakarmicdebt/status/1086682290573389824</t>
  </si>
  <si>
    <t>https://twitter.com/#!/dapharcyde410/status/1086682423952322560</t>
  </si>
  <si>
    <t>https://twitter.com/#!/jonorcup/status/1086682469619900421</t>
  </si>
  <si>
    <t>https://twitter.com/#!/smartaindale/status/1086682516357070849</t>
  </si>
  <si>
    <t>https://twitter.com/#!/thealisonbriggs/status/1086682537878044672</t>
  </si>
  <si>
    <t>https://twitter.com/#!/malinimehra/status/1086682886026207232</t>
  </si>
  <si>
    <t>https://twitter.com/#!/exinkygal/status/1086683169313632258</t>
  </si>
  <si>
    <t>https://twitter.com/#!/alauda1/status/1086683351895945217</t>
  </si>
  <si>
    <t>https://twitter.com/#!/solacewomensaid/status/1086547892503044097</t>
  </si>
  <si>
    <t>https://twitter.com/#!/estherhsample/status/1086683363543535617</t>
  </si>
  <si>
    <t>https://twitter.com/#!/wonderpalace76/status/1086683441649860609</t>
  </si>
  <si>
    <t>https://twitter.com/#!/jessicadoran/status/1086683476017991683</t>
  </si>
  <si>
    <t>https://twitter.com/#!/5050parliament/status/1086619399266725888</t>
  </si>
  <si>
    <t>https://twitter.com/#!/coleman_21/status/1086683482477248514</t>
  </si>
  <si>
    <t>https://twitter.com/#!/theresa144/status/1086683529906438144</t>
  </si>
  <si>
    <t>https://twitter.com/#!/abbyag03/status/1086683657635618817</t>
  </si>
  <si>
    <t>https://twitter.com/#!/connie_rodeconn/status/1086683674060443648</t>
  </si>
  <si>
    <t>https://twitter.com/#!/catbythec/status/1086683883687604224</t>
  </si>
  <si>
    <t>https://twitter.com/#!/kristoperknight/status/1086684294720966656</t>
  </si>
  <si>
    <t>https://twitter.com/#!/dahabah/status/1086684735487836161</t>
  </si>
  <si>
    <t>https://twitter.com/#!/amy_in_michigan/status/1086684796686864385</t>
  </si>
  <si>
    <t>https://twitter.com/#!/jordonlee/status/1086639802919931905</t>
  </si>
  <si>
    <t>https://twitter.com/#!/eileencos/status/1086684833110286337</t>
  </si>
  <si>
    <t>https://twitter.com/#!/letterofnote/status/1086684833663864832</t>
  </si>
  <si>
    <t>https://twitter.com/#!/faybe1989/status/1086684893717954560</t>
  </si>
  <si>
    <t>https://twitter.com/#!/susancolehaley/status/1086599576927260672</t>
  </si>
  <si>
    <t>https://twitter.com/#!/teamprepster/status/1086684907676622848</t>
  </si>
  <si>
    <t>https://twitter.com/#!/careintuk/status/1086662068630183936</t>
  </si>
  <si>
    <t>https://twitter.com/#!/curlymoley/status/1086685169166241792</t>
  </si>
  <si>
    <t>https://twitter.com/#!/apapworth58/status/1086685205958664198</t>
  </si>
  <si>
    <t>https://twitter.com/#!/songoftheoss/status/1086685288322269185</t>
  </si>
  <si>
    <t>https://twitter.com/#!/sue4audleyward/status/1086685303283290113</t>
  </si>
  <si>
    <t>https://twitter.com/#!/stylistmagazine/status/1086600767941820417</t>
  </si>
  <si>
    <t>https://twitter.com/#!/ellen_f/status/1086685309264429056</t>
  </si>
  <si>
    <t>https://twitter.com/#!/stylistmagazine/status/1086602138371964928</t>
  </si>
  <si>
    <t>https://twitter.com/#!/swillis102/status/1086685312577789952</t>
  </si>
  <si>
    <t>https://twitter.com/#!/fkuprestrump/status/1086685694502658048</t>
  </si>
  <si>
    <t>https://twitter.com/#!/mspepper1970/status/1086685752912760832</t>
  </si>
  <si>
    <t>https://twitter.com/#!/eremocene/status/1086685785925898240</t>
  </si>
  <si>
    <t>https://twitter.com/#!/huffpostuk/status/1086676627482923009</t>
  </si>
  <si>
    <t>https://twitter.com/#!/btxcgnbv/status/1086686055821127681</t>
  </si>
  <si>
    <t>https://twitter.com/#!/womenhackney/status/1086673871841959937</t>
  </si>
  <si>
    <t>https://twitter.com/#!/btxcgnbv/status/1086686080903057408</t>
  </si>
  <si>
    <t>https://twitter.com/#!/alice_notti/status/1086673508321628160</t>
  </si>
  <si>
    <t>https://twitter.com/#!/btxcgnbv/status/1086686102843469824</t>
  </si>
  <si>
    <t>https://twitter.com/#!/avery_alana/status/1086686290773458945</t>
  </si>
  <si>
    <t>https://twitter.com/#!/twilightkatrina/status/1086686339452424192</t>
  </si>
  <si>
    <t>https://twitter.com/#!/mtlqccan/status/1086686490405625856</t>
  </si>
  <si>
    <t>https://twitter.com/#!/carolc35237810/status/1086686507597991937</t>
  </si>
  <si>
    <t>https://twitter.com/#!/trintintinko/status/1086686697876672512</t>
  </si>
  <si>
    <t>https://twitter.com/#!/nibhrudair/status/1086686850323042304</t>
  </si>
  <si>
    <t>https://twitter.com/#!/cindialvidrez/status/1086686967549505536</t>
  </si>
  <si>
    <t>https://twitter.com/#!/cllrruthrosenau/status/1086600337006444544</t>
  </si>
  <si>
    <t>https://twitter.com/#!/cllrruthrosenau/status/1086687189033996289</t>
  </si>
  <si>
    <t>https://twitter.com/#!/sue88730990/status/1086687388771016704</t>
  </si>
  <si>
    <t>https://twitter.com/#!/rgseyewear/status/1086687470085988352</t>
  </si>
  <si>
    <t>https://twitter.com/#!/periodpower2/status/1086602401585467398</t>
  </si>
  <si>
    <t>https://twitter.com/#!/alallbutt/status/1086682658661388289</t>
  </si>
  <si>
    <t>https://twitter.com/#!/alallbutt/status/1086687571462311943</t>
  </si>
  <si>
    <t>https://twitter.com/#!/hayleyy50772704/status/1086687619889680385</t>
  </si>
  <si>
    <t>https://twitter.com/#!/jbrady177/status/1086688030407180288</t>
  </si>
  <si>
    <t>https://twitter.com/#!/chris52leo/status/1086688061189177345</t>
  </si>
  <si>
    <t>https://twitter.com/#!/vicky_marsh/status/1086688176436064256</t>
  </si>
  <si>
    <t>https://twitter.com/#!/helenmarie95/status/1086688721213235201</t>
  </si>
  <si>
    <t>https://twitter.com/#!/womensmarchlon/status/1086411837791457281</t>
  </si>
  <si>
    <t>https://twitter.com/#!/flowfreeboxes/status/1086680399697326085</t>
  </si>
  <si>
    <t>https://twitter.com/#!/womensmarchlon/status/1086681246485356544</t>
  </si>
  <si>
    <t>https://twitter.com/#!/genderpunksap/status/1086677094904614912</t>
  </si>
  <si>
    <t>https://twitter.com/#!/wm_global/status/1086679078701359104</t>
  </si>
  <si>
    <t>https://twitter.com/#!/womensmarchlon/status/1086681539918946304</t>
  </si>
  <si>
    <t>https://twitter.com/#!/weeks_angelique/status/1086688872510046208</t>
  </si>
  <si>
    <t>https://twitter.com/#!/mbrom999/status/1086688921038274560</t>
  </si>
  <si>
    <t>https://twitter.com/#!/taylorl916/status/1086678555239636997</t>
  </si>
  <si>
    <t>https://twitter.com/#!/fenellaporter/status/1086682028207153153</t>
  </si>
  <si>
    <t>https://twitter.com/#!/taylorl916/status/1086689084016340992</t>
  </si>
  <si>
    <t>https://twitter.com/#!/susancolehaley/status/1086621171284615170</t>
  </si>
  <si>
    <t>https://twitter.com/#!/j_jackieboo22/status/1086683282786447360</t>
  </si>
  <si>
    <t>https://twitter.com/#!/shaistaaziz/status/1086599194159341568</t>
  </si>
  <si>
    <t>https://twitter.com/#!/j_jackieboo22/status/1086683392769441792</t>
  </si>
  <si>
    <t>https://twitter.com/#!/salenagodden/status/1086599872902393856</t>
  </si>
  <si>
    <t>https://twitter.com/#!/j_jackieboo22/status/1086684677954510849</t>
  </si>
  <si>
    <t>https://twitter.com/#!/hettysparkles/status/1086611240607199234</t>
  </si>
  <si>
    <t>https://twitter.com/#!/j_jackieboo22/status/1086685267942084609</t>
  </si>
  <si>
    <t>https://twitter.com/#!/hreardonbond/status/1086619982027505664</t>
  </si>
  <si>
    <t>https://twitter.com/#!/womensmarchlon/status/1086678841505079297</t>
  </si>
  <si>
    <t>https://twitter.com/#!/j_jackieboo22/status/1086687113041580032</t>
  </si>
  <si>
    <t>https://twitter.com/#!/jade2838/status/1086647873968791552</t>
  </si>
  <si>
    <t>https://twitter.com/#!/j_jackieboo22/status/1086687267895365632</t>
  </si>
  <si>
    <t>https://twitter.com/#!/sholamos1/status/1086664310070353920</t>
  </si>
  <si>
    <t>https://twitter.com/#!/sholamos1/status/1086681069850636289</t>
  </si>
  <si>
    <t>https://twitter.com/#!/j_jackieboo22/status/1086687279224156161</t>
  </si>
  <si>
    <t>https://twitter.com/#!/penkymax/status/1086621643231952896</t>
  </si>
  <si>
    <t>https://twitter.com/#!/j_jackieboo22/status/1086689148981952518</t>
  </si>
  <si>
    <t>https://twitter.com/#!/samsmethers/status/1086621694784090112</t>
  </si>
  <si>
    <t>https://twitter.com/#!/j_jackieboo22/status/1086689158893109250</t>
  </si>
  <si>
    <t>https://twitter.com/#!/j_jackieboo22/status/1086683763503968257</t>
  </si>
  <si>
    <t>https://twitter.com/#!/j_jackieboo22/status/1086684873711120385</t>
  </si>
  <si>
    <t>https://twitter.com/#!/j_jackieboo22/status/1086687299184799749</t>
  </si>
  <si>
    <t>https://twitter.com/#!/j_jackieboo22/status/1086687369883983872</t>
  </si>
  <si>
    <t>https://twitter.com/#!/j_jackieboo22/status/1086687670745645056</t>
  </si>
  <si>
    <t>https://twitter.com/#!/j_jackieboo22/status/1086687764618362881</t>
  </si>
  <si>
    <t>https://twitter.com/#!/j_jackieboo22/status/1086687965303242753</t>
  </si>
  <si>
    <t>https://twitter.com/#!/j_jackieboo22/status/1086689133190410243</t>
  </si>
  <si>
    <t>https://twitter.com/#!/amnaabdul1983/status/1086635053080301569</t>
  </si>
  <si>
    <t>https://twitter.com/#!/womensmarchlon/status/1086688338747314177</t>
  </si>
  <si>
    <t>https://twitter.com/#!/gregwrightyp/status/1086689634367819777</t>
  </si>
  <si>
    <t>https://twitter.com/#!/amnaabdul1983/status/1086637281954414592</t>
  </si>
  <si>
    <t>https://twitter.com/#!/amnaabdul1983/status/1086636413259563008</t>
  </si>
  <si>
    <t>https://twitter.com/#!/firerosefilmsuk/status/1086689707994607616</t>
  </si>
  <si>
    <t>https://twitter.com/#!/pazesez/status/1086689866434441222</t>
  </si>
  <si>
    <t>https://twitter.com/#!/appleciderradio/status/1086690067454849029</t>
  </si>
  <si>
    <t>https://twitter.com/#!/sarah13marston/status/1086690225785655297</t>
  </si>
  <si>
    <t>https://twitter.com/#!/melodi801/status/1086690300188377089</t>
  </si>
  <si>
    <t>https://twitter.com/#!/caitbeaumont/status/1086658222583398400</t>
  </si>
  <si>
    <t>https://twitter.com/#!/womensmarchlon/status/1086688835222810624</t>
  </si>
  <si>
    <t>https://twitter.com/#!/dubdubble/status/1086690325454819328</t>
  </si>
  <si>
    <t>https://twitter.com/#!/amna4a/status/1086690448071102467</t>
  </si>
  <si>
    <t>https://twitter.com/#!/deniseann1119/status/1086690544812724227</t>
  </si>
  <si>
    <t>https://twitter.com/#!/nhousteau/status/1086690705987244032</t>
  </si>
  <si>
    <t>https://twitter.com/#!/charlie7829/status/1086691340375605249</t>
  </si>
  <si>
    <t>https://twitter.com/#!/sherrysmolders/status/1086691485125230593</t>
  </si>
  <si>
    <t>https://twitter.com/#!/heathermoandco/status/1086691432788717568</t>
  </si>
  <si>
    <t>https://twitter.com/#!/heathermoandco/status/1086691508030300162</t>
  </si>
  <si>
    <t>https://twitter.com/#!/louisahewitt1/status/1086691581665701888</t>
  </si>
  <si>
    <t>https://twitter.com/#!/louisahewitt1/status/1086691678008893441</t>
  </si>
  <si>
    <t>https://twitter.com/#!/cpheiffer1/status/1086691705355685889</t>
  </si>
  <si>
    <t>https://twitter.com/#!/there_funkyone/status/1086691894380322816</t>
  </si>
  <si>
    <t>https://twitter.com/#!/gail_fab/status/1086691943361454083</t>
  </si>
  <si>
    <t>https://twitter.com/#!/janewhild/status/1086692328562147329</t>
  </si>
  <si>
    <t>https://twitter.com/#!/maisiemarvell/status/1086692387102040070</t>
  </si>
  <si>
    <t>https://twitter.com/#!/lauriefare1/status/1086693048749178880</t>
  </si>
  <si>
    <t>https://twitter.com/#!/lexiesecrist/status/1086693053899784192</t>
  </si>
  <si>
    <t>https://twitter.com/#!/elizabetha7777/status/1086693458201460736</t>
  </si>
  <si>
    <t>https://twitter.com/#!/maryonthegreen/status/1086583571014471682</t>
  </si>
  <si>
    <t>https://twitter.com/#!/maryonthegreen/status/1086693741602267137</t>
  </si>
  <si>
    <t>https://twitter.com/#!/godwin_lives/status/1086644356491169792</t>
  </si>
  <si>
    <t>https://twitter.com/#!/thewollsoc/status/1086693823676407808</t>
  </si>
  <si>
    <t>https://twitter.com/#!/kmfcounseling/status/1086688814314049536</t>
  </si>
  <si>
    <t>https://twitter.com/#!/kmfcounseling/status/1086690125562560513</t>
  </si>
  <si>
    <t>https://twitter.com/#!/kmfcounseling/status/1086693881893203968</t>
  </si>
  <si>
    <t>https://twitter.com/#!/stilllwithher/status/1086693882111451138</t>
  </si>
  <si>
    <t>https://twitter.com/#!/blooloop/status/1086693902009200641</t>
  </si>
  <si>
    <t>https://twitter.com/#!/itsnaww/status/1086693984083169280</t>
  </si>
  <si>
    <t>https://twitter.com/#!/bloodygood__/status/1086633765961719808</t>
  </si>
  <si>
    <t>https://twitter.com/#!/amyycp/status/1086694010436182018</t>
  </si>
  <si>
    <t>https://twitter.com/#!/k3micah/status/1086694193601236992</t>
  </si>
  <si>
    <t>https://twitter.com/#!/alisonhmarshal1/status/1086617712145690624</t>
  </si>
  <si>
    <t>https://twitter.com/#!/emmsimpson__/status/1086689201633067008</t>
  </si>
  <si>
    <t>https://twitter.com/#!/fawcettsociety/status/1086620656735866880</t>
  </si>
  <si>
    <t>https://twitter.com/#!/emmsimpson__/status/1086691974416089094</t>
  </si>
  <si>
    <t>https://twitter.com/#!/weprichmond/status/1086619410108948480</t>
  </si>
  <si>
    <t>https://twitter.com/#!/emmsimpson__/status/1086692141110300673</t>
  </si>
  <si>
    <t>https://twitter.com/#!/wep_birmingham/status/1086636185395572736</t>
  </si>
  <si>
    <t>https://twitter.com/#!/emmsimpson__/status/1086692439602221063</t>
  </si>
  <si>
    <t>https://twitter.com/#!/wepislington/status/1086635088312496128</t>
  </si>
  <si>
    <t>https://twitter.com/#!/emmsimpson__/status/1086692458665259008</t>
  </si>
  <si>
    <t>https://twitter.com/#!/wepislington/status/1086605179049394176</t>
  </si>
  <si>
    <t>https://twitter.com/#!/emmsimpson__/status/1086689200651599872</t>
  </si>
  <si>
    <t>https://twitter.com/#!/weprichmond/status/1086654332467064832</t>
  </si>
  <si>
    <t>https://twitter.com/#!/weprichmond/status/1086620188328497153</t>
  </si>
  <si>
    <t>https://twitter.com/#!/emmsimpson__/status/1086689200781447168</t>
  </si>
  <si>
    <t>https://twitter.com/#!/emmsimpson__/status/1086694028731736064</t>
  </si>
  <si>
    <t>https://twitter.com/#!/wep_uk/status/1086663800131072000</t>
  </si>
  <si>
    <t>https://twitter.com/#!/wepmiltonkeynes/status/1086593897206345728</t>
  </si>
  <si>
    <t>https://twitter.com/#!/emmsimpson__/status/1086694196277399554</t>
  </si>
  <si>
    <t>https://twitter.com/#!/emmsimpson__/status/1086691675173519361</t>
  </si>
  <si>
    <t>https://twitter.com/#!/emmsimpson__/status/1086692006993158149</t>
  </si>
  <si>
    <t>https://twitter.com/#!/sanguinebee/status/1086693410336133122</t>
  </si>
  <si>
    <t>https://twitter.com/#!/cjmartin23/status/1086694259888017409</t>
  </si>
  <si>
    <t>https://twitter.com/#!/cjmartin23/status/1086687770804797440</t>
  </si>
  <si>
    <t>https://twitter.com/#!/patjsullivan/status/1086694295569133570</t>
  </si>
  <si>
    <t>https://twitter.com/#!/cathynewman/status/1086639628868825088</t>
  </si>
  <si>
    <t>https://twitter.com/#!/lescharmilles/status/1086694413240287232</t>
  </si>
  <si>
    <t>https://twitter.com/#!/parlstreet/status/1086694432353726464</t>
  </si>
  <si>
    <t>https://twitter.com/#!/dowlaiscoconut/status/1086627086389911553</t>
  </si>
  <si>
    <t>https://twitter.com/#!/annableigh/status/1086694436661329923</t>
  </si>
  <si>
    <t>https://twitter.com/#!/fotis_filippou/status/1086617194849595392</t>
  </si>
  <si>
    <t>https://twitter.com/#!/fotis_filippou/status/1086626704091738112</t>
  </si>
  <si>
    <t>https://twitter.com/#!/jessicaworld82/status/1086694320965668864</t>
  </si>
  <si>
    <t>https://twitter.com/#!/aak1880/status/1086599687564681216</t>
  </si>
  <si>
    <t>https://twitter.com/#!/jessicaworld82/status/1086694486258974726</t>
  </si>
  <si>
    <t>https://twitter.com/#!/jessicaworld82/status/1086678934421471232</t>
  </si>
  <si>
    <t>https://twitter.com/#!/timdownie1/status/1086641302236790785</t>
  </si>
  <si>
    <t>https://twitter.com/#!/tammy_richard/status/1086694613543469057</t>
  </si>
  <si>
    <t>https://twitter.com/#!/digibythesea/status/1086565954295873536</t>
  </si>
  <si>
    <t>https://twitter.com/#!/womensmarchlon/status/1086601391966171137</t>
  </si>
  <si>
    <t>https://twitter.com/#!/tammy_richard/status/1086694714106150917</t>
  </si>
  <si>
    <t>https://twitter.com/#!/feminastywomxn/status/1086695002284146688</t>
  </si>
  <si>
    <t>1086593483052380161</t>
  </si>
  <si>
    <t>1086676678523437058</t>
  </si>
  <si>
    <t>1086676963706789888</t>
  </si>
  <si>
    <t>1086676778771464200</t>
  </si>
  <si>
    <t>1086676999849025547</t>
  </si>
  <si>
    <t>1086677008296357888</t>
  </si>
  <si>
    <t>1086677090072707073</t>
  </si>
  <si>
    <t>1086677103511302144</t>
  </si>
  <si>
    <t>1086677115582509056</t>
  </si>
  <si>
    <t>1086677127049633792</t>
  </si>
  <si>
    <t>1086677268435353600</t>
  </si>
  <si>
    <t>1086677340699217923</t>
  </si>
  <si>
    <t>1086677520034996226</t>
  </si>
  <si>
    <t>1086677610304700416</t>
  </si>
  <si>
    <t>1086677653560664070</t>
  </si>
  <si>
    <t>1086677675572322304</t>
  </si>
  <si>
    <t>1086677761165586433</t>
  </si>
  <si>
    <t>1086677812537372672</t>
  </si>
  <si>
    <t>1086620030740168710</t>
  </si>
  <si>
    <t>1086677891990110209</t>
  </si>
  <si>
    <t>1086678072798130184</t>
  </si>
  <si>
    <t>1086678193812226048</t>
  </si>
  <si>
    <t>1086678265933320192</t>
  </si>
  <si>
    <t>1086678269716557824</t>
  </si>
  <si>
    <t>1086634000029048833</t>
  </si>
  <si>
    <t>1086678414025736194</t>
  </si>
  <si>
    <t>1086609562860437506</t>
  </si>
  <si>
    <t>1086678537359294465</t>
  </si>
  <si>
    <t>1086678555256373249</t>
  </si>
  <si>
    <t>1086678709598183424</t>
  </si>
  <si>
    <t>1086678645718970368</t>
  </si>
  <si>
    <t>1086678732465557504</t>
  </si>
  <si>
    <t>1086650514203394049</t>
  </si>
  <si>
    <t>1086679188613054465</t>
  </si>
  <si>
    <t>1086679086842462214</t>
  </si>
  <si>
    <t>1086679164021891072</t>
  </si>
  <si>
    <t>1086679504821448704</t>
  </si>
  <si>
    <t>1086679510748139520</t>
  </si>
  <si>
    <t>1086677921111162881</t>
  </si>
  <si>
    <t>1086679738565971973</t>
  </si>
  <si>
    <t>1086679947479998464</t>
  </si>
  <si>
    <t>1086679969625829376</t>
  </si>
  <si>
    <t>1086680021912174593</t>
  </si>
  <si>
    <t>1086680042409787392</t>
  </si>
  <si>
    <t>1086680136034996225</t>
  </si>
  <si>
    <t>1086680275546001408</t>
  </si>
  <si>
    <t>1086680807668883457</t>
  </si>
  <si>
    <t>1086680944310960128</t>
  </si>
  <si>
    <t>1086680977215311873</t>
  </si>
  <si>
    <t>1086680991673057286</t>
  </si>
  <si>
    <t>1086681115509678080</t>
  </si>
  <si>
    <t>1086681425783517184</t>
  </si>
  <si>
    <t>1086681608491597825</t>
  </si>
  <si>
    <t>1086681682915323904</t>
  </si>
  <si>
    <t>1086681784572669952</t>
  </si>
  <si>
    <t>1086681822329741312</t>
  </si>
  <si>
    <t>1086681853191438336</t>
  </si>
  <si>
    <t>1086681910254886912</t>
  </si>
  <si>
    <t>1086681927212457985</t>
  </si>
  <si>
    <t>1086682009513144320</t>
  </si>
  <si>
    <t>1086662531165421570</t>
  </si>
  <si>
    <t>1086682148529209344</t>
  </si>
  <si>
    <t>1086682031818297349</t>
  </si>
  <si>
    <t>1086682253147566080</t>
  </si>
  <si>
    <t>1086682290573389824</t>
  </si>
  <si>
    <t>1086682423952322560</t>
  </si>
  <si>
    <t>1086682469619900421</t>
  </si>
  <si>
    <t>1086682516357070849</t>
  </si>
  <si>
    <t>1086682537878044672</t>
  </si>
  <si>
    <t>1086682886026207232</t>
  </si>
  <si>
    <t>1086683169313632258</t>
  </si>
  <si>
    <t>1086683351895945217</t>
  </si>
  <si>
    <t>1086547892503044097</t>
  </si>
  <si>
    <t>1086683363543535617</t>
  </si>
  <si>
    <t>1086683441649860609</t>
  </si>
  <si>
    <t>1086683476017991683</t>
  </si>
  <si>
    <t>1086619399266725888</t>
  </si>
  <si>
    <t>1086683482477248514</t>
  </si>
  <si>
    <t>1086683529906438144</t>
  </si>
  <si>
    <t>1086683657635618817</t>
  </si>
  <si>
    <t>1086683674060443648</t>
  </si>
  <si>
    <t>1086683883687604224</t>
  </si>
  <si>
    <t>1086684294720966656</t>
  </si>
  <si>
    <t>1086684735487836161</t>
  </si>
  <si>
    <t>1086684796686864385</t>
  </si>
  <si>
    <t>1086639802919931905</t>
  </si>
  <si>
    <t>1086684833110286337</t>
  </si>
  <si>
    <t>1086684833663864832</t>
  </si>
  <si>
    <t>1086684893717954560</t>
  </si>
  <si>
    <t>1086599576927260672</t>
  </si>
  <si>
    <t>1086684907676622848</t>
  </si>
  <si>
    <t>1086662068630183936</t>
  </si>
  <si>
    <t>1086685169166241792</t>
  </si>
  <si>
    <t>1086685205958664198</t>
  </si>
  <si>
    <t>1086685288322269185</t>
  </si>
  <si>
    <t>1086685303283290113</t>
  </si>
  <si>
    <t>1086600767941820417</t>
  </si>
  <si>
    <t>1086685309264429056</t>
  </si>
  <si>
    <t>1086602138371964928</t>
  </si>
  <si>
    <t>1086685312577789952</t>
  </si>
  <si>
    <t>1086685694502658048</t>
  </si>
  <si>
    <t>1086685752912760832</t>
  </si>
  <si>
    <t>1086685785925898240</t>
  </si>
  <si>
    <t>1086676627482923009</t>
  </si>
  <si>
    <t>1086686055821127681</t>
  </si>
  <si>
    <t>1086673871841959937</t>
  </si>
  <si>
    <t>1086686080903057408</t>
  </si>
  <si>
    <t>1086673508321628160</t>
  </si>
  <si>
    <t>1086686102843469824</t>
  </si>
  <si>
    <t>1086686290773458945</t>
  </si>
  <si>
    <t>1086686339452424192</t>
  </si>
  <si>
    <t>1086686490405625856</t>
  </si>
  <si>
    <t>1086686507597991937</t>
  </si>
  <si>
    <t>1086686697876672512</t>
  </si>
  <si>
    <t>1086686850323042304</t>
  </si>
  <si>
    <t>1086686967549505536</t>
  </si>
  <si>
    <t>1086600337006444544</t>
  </si>
  <si>
    <t>1086687189033996289</t>
  </si>
  <si>
    <t>1086687388771016704</t>
  </si>
  <si>
    <t>1086687470085988352</t>
  </si>
  <si>
    <t>1086602401585467398</t>
  </si>
  <si>
    <t>1086682658661388289</t>
  </si>
  <si>
    <t>1086687571462311943</t>
  </si>
  <si>
    <t>1086687619889680385</t>
  </si>
  <si>
    <t>1086688030407180288</t>
  </si>
  <si>
    <t>1086688061189177345</t>
  </si>
  <si>
    <t>1086688176436064256</t>
  </si>
  <si>
    <t>1086688721213235201</t>
  </si>
  <si>
    <t>1086411837791457281</t>
  </si>
  <si>
    <t>1086680399697326085</t>
  </si>
  <si>
    <t>1086681246485356544</t>
  </si>
  <si>
    <t>1086677094904614912</t>
  </si>
  <si>
    <t>1086679078701359104</t>
  </si>
  <si>
    <t>1086681539918946304</t>
  </si>
  <si>
    <t>1086688872510046208</t>
  </si>
  <si>
    <t>1086688921038274560</t>
  </si>
  <si>
    <t>1086678555239636997</t>
  </si>
  <si>
    <t>1086682028207153153</t>
  </si>
  <si>
    <t>1086689084016340992</t>
  </si>
  <si>
    <t>1086621171284615170</t>
  </si>
  <si>
    <t>1086683282786447360</t>
  </si>
  <si>
    <t>1086599194159341568</t>
  </si>
  <si>
    <t>1086683392769441792</t>
  </si>
  <si>
    <t>1086599872902393856</t>
  </si>
  <si>
    <t>1086684677954510849</t>
  </si>
  <si>
    <t>1086611240607199234</t>
  </si>
  <si>
    <t>1086685267942084609</t>
  </si>
  <si>
    <t>1086619982027505664</t>
  </si>
  <si>
    <t>1086678841505079297</t>
  </si>
  <si>
    <t>1086687113041580032</t>
  </si>
  <si>
    <t>1086647873968791552</t>
  </si>
  <si>
    <t>1086687267895365632</t>
  </si>
  <si>
    <t>1086664310070353920</t>
  </si>
  <si>
    <t>1086681069850636289</t>
  </si>
  <si>
    <t>1086687279224156161</t>
  </si>
  <si>
    <t>1086621643231952896</t>
  </si>
  <si>
    <t>1086689148981952518</t>
  </si>
  <si>
    <t>1086621694784090112</t>
  </si>
  <si>
    <t>1086689158893109250</t>
  </si>
  <si>
    <t>1086683763503968257</t>
  </si>
  <si>
    <t>1086684873711120385</t>
  </si>
  <si>
    <t>1086687299184799749</t>
  </si>
  <si>
    <t>1086687369883983872</t>
  </si>
  <si>
    <t>1086687670745645056</t>
  </si>
  <si>
    <t>1086687764618362881</t>
  </si>
  <si>
    <t>1086687965303242753</t>
  </si>
  <si>
    <t>1086689133190410243</t>
  </si>
  <si>
    <t>1086635053080301569</t>
  </si>
  <si>
    <t>1086688338747314177</t>
  </si>
  <si>
    <t>1086689634367819777</t>
  </si>
  <si>
    <t>1086637281954414592</t>
  </si>
  <si>
    <t>1086636413259563008</t>
  </si>
  <si>
    <t>1086689707994607616</t>
  </si>
  <si>
    <t>1086689866434441222</t>
  </si>
  <si>
    <t>1086690067454849029</t>
  </si>
  <si>
    <t>1086690225785655297</t>
  </si>
  <si>
    <t>1086690300188377089</t>
  </si>
  <si>
    <t>1086658222583398400</t>
  </si>
  <si>
    <t>1086688835222810624</t>
  </si>
  <si>
    <t>1086690325454819328</t>
  </si>
  <si>
    <t>1086690448071102467</t>
  </si>
  <si>
    <t>1086690544812724227</t>
  </si>
  <si>
    <t>1086690705987244032</t>
  </si>
  <si>
    <t>1086691340375605249</t>
  </si>
  <si>
    <t>1086691485125230593</t>
  </si>
  <si>
    <t>1086691432788717568</t>
  </si>
  <si>
    <t>1086691508030300162</t>
  </si>
  <si>
    <t>1086691581665701888</t>
  </si>
  <si>
    <t>1086691678008893441</t>
  </si>
  <si>
    <t>1086691705355685889</t>
  </si>
  <si>
    <t>1086691894380322816</t>
  </si>
  <si>
    <t>1086691943361454083</t>
  </si>
  <si>
    <t>1086692328562147329</t>
  </si>
  <si>
    <t>1086692387102040070</t>
  </si>
  <si>
    <t>1086693048749178880</t>
  </si>
  <si>
    <t>1086693053899784192</t>
  </si>
  <si>
    <t>1086693458201460736</t>
  </si>
  <si>
    <t>1086583571014471682</t>
  </si>
  <si>
    <t>1086693741602267137</t>
  </si>
  <si>
    <t>1086644356491169792</t>
  </si>
  <si>
    <t>1086693823676407808</t>
  </si>
  <si>
    <t>1086688814314049536</t>
  </si>
  <si>
    <t>1086690125562560513</t>
  </si>
  <si>
    <t>1086693881893203968</t>
  </si>
  <si>
    <t>1086693882111451138</t>
  </si>
  <si>
    <t>1086693902009200641</t>
  </si>
  <si>
    <t>1086693984083169280</t>
  </si>
  <si>
    <t>1086633765961719808</t>
  </si>
  <si>
    <t>1086694010436182018</t>
  </si>
  <si>
    <t>1086694193601236992</t>
  </si>
  <si>
    <t>1086617712145690624</t>
  </si>
  <si>
    <t>1086689201633067008</t>
  </si>
  <si>
    <t>1086620656735866880</t>
  </si>
  <si>
    <t>1086691974416089094</t>
  </si>
  <si>
    <t>1086619410108948480</t>
  </si>
  <si>
    <t>1086692141110300673</t>
  </si>
  <si>
    <t>1086636185395572736</t>
  </si>
  <si>
    <t>1086692439602221063</t>
  </si>
  <si>
    <t>1086635088312496128</t>
  </si>
  <si>
    <t>1086692458665259008</t>
  </si>
  <si>
    <t>1086605179049394176</t>
  </si>
  <si>
    <t>1086689200651599872</t>
  </si>
  <si>
    <t>1086654332467064832</t>
  </si>
  <si>
    <t>1086620188328497153</t>
  </si>
  <si>
    <t>1086689200781447168</t>
  </si>
  <si>
    <t>1086694028731736064</t>
  </si>
  <si>
    <t>1086663800131072000</t>
  </si>
  <si>
    <t>1086593897206345728</t>
  </si>
  <si>
    <t>1086694196277399554</t>
  </si>
  <si>
    <t>1086691675173519361</t>
  </si>
  <si>
    <t>1086692006993158149</t>
  </si>
  <si>
    <t>1086693410336133122</t>
  </si>
  <si>
    <t>1086694259888017409</t>
  </si>
  <si>
    <t>1086687770804797440</t>
  </si>
  <si>
    <t>1086694295569133570</t>
  </si>
  <si>
    <t>1086639628868825088</t>
  </si>
  <si>
    <t>1086694413240287232</t>
  </si>
  <si>
    <t>1086694432353726464</t>
  </si>
  <si>
    <t>1086627086389911553</t>
  </si>
  <si>
    <t>1086694436661329923</t>
  </si>
  <si>
    <t>1086617194849595392</t>
  </si>
  <si>
    <t>1086626704091738112</t>
  </si>
  <si>
    <t>1086694320965668864</t>
  </si>
  <si>
    <t>1086599687564681216</t>
  </si>
  <si>
    <t>1086694486258974726</t>
  </si>
  <si>
    <t>1086678934421471232</t>
  </si>
  <si>
    <t>1086641302236790785</t>
  </si>
  <si>
    <t>1086694613543469057</t>
  </si>
  <si>
    <t>1086565954295873536</t>
  </si>
  <si>
    <t>1086601391966171137</t>
  </si>
  <si>
    <t>1086694714106150917</t>
  </si>
  <si>
    <t>1086695002284146688</t>
  </si>
  <si>
    <t>243878865</t>
  </si>
  <si>
    <t/>
  </si>
  <si>
    <t>797419834564874241</t>
  </si>
  <si>
    <t>en</t>
  </si>
  <si>
    <t>und</t>
  </si>
  <si>
    <t>cy</t>
  </si>
  <si>
    <t>1086530978498203649</t>
  </si>
  <si>
    <t>1086516045807054848</t>
  </si>
  <si>
    <t>Twitter Web Client</t>
  </si>
  <si>
    <t>Twitter for iPhone</t>
  </si>
  <si>
    <t>Twitter for Android</t>
  </si>
  <si>
    <t>Twitter for iPad</t>
  </si>
  <si>
    <t>Twitter Web App</t>
  </si>
  <si>
    <t xml:space="preserve">Falcon Social Media Management </t>
  </si>
  <si>
    <t>SocialFlow</t>
  </si>
  <si>
    <t>Instagram</t>
  </si>
  <si>
    <t>Retweet</t>
  </si>
  <si>
    <t>-0.187894,51.483718 
-0.109978,51.483718 
-0.109978,51.5164655 
-0.187894,51.5164655</t>
  </si>
  <si>
    <t>-0.129180399710804,51.5073839623012 
-0.129180399710804,51.5073839623012 
-0.129180399710804,51.5073839623012 
-0.129180399710804,51.5073839623012</t>
  </si>
  <si>
    <t>0.120663,51.448872 
0.2030438,51.448872 
0.2030438,51.5101512 
0.120663,51.5101512</t>
  </si>
  <si>
    <t>United Kingdom</t>
  </si>
  <si>
    <t>GB</t>
  </si>
  <si>
    <t>London, England</t>
  </si>
  <si>
    <t>The Trafalgar London</t>
  </si>
  <si>
    <t>Crayford, London</t>
  </si>
  <si>
    <t>457b4814b4240d87</t>
  </si>
  <si>
    <t>09529a6c3096b003</t>
  </si>
  <si>
    <t>3e1157a1c0f0ab13</t>
  </si>
  <si>
    <t>London</t>
  </si>
  <si>
    <t>Crayford</t>
  </si>
  <si>
    <t>city</t>
  </si>
  <si>
    <t>poi</t>
  </si>
  <si>
    <t>https://api.twitter.com/1.1/geo/id/457b4814b4240d87.json</t>
  </si>
  <si>
    <t>https://api.twitter.com/1.1/geo/id/09529a6c3096b003.json</t>
  </si>
  <si>
    <t>https://api.twitter.com/1.1/geo/id/3e1157a1c0f0ab13.json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</si>
  <si>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</si>
  <si>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</si>
  <si>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</si>
  <si>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</si>
  <si>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</si>
  <si>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</si>
  <si>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</si>
  <si>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</si>
  <si>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</si>
  <si>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</si>
  <si>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</si>
  <si>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</si>
  <si>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</si>
  <si>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</si>
  <si>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</si>
  <si>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</si>
  <si>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</si>
  <si>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</si>
  <si>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</si>
  <si>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</si>
  <si>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</si>
  <si>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Solace Women's Aid</t>
  </si>
  <si>
    <t>Agenda</t>
  </si>
  <si>
    <t>EVAW Coalition</t>
  </si>
  <si>
    <t>Dazy Jane</t>
  </si>
  <si>
    <t>Miriam Rhys _xD83C__xDF3A__xD83E__xDD84_</t>
  </si>
  <si>
    <t>Laika</t>
  </si>
  <si>
    <t>Nathalie Piat ✨</t>
  </si>
  <si>
    <t>Tim Downie</t>
  </si>
  <si>
    <t>Mary</t>
  </si>
  <si>
    <t>CJ Simon</t>
  </si>
  <si>
    <t>Tyanna</t>
  </si>
  <si>
    <t>Isabella Ruffatti</t>
  </si>
  <si>
    <t>Women's March London</t>
  </si>
  <si>
    <t>Emma Clery</t>
  </si>
  <si>
    <t>Helen Pankhurst</t>
  </si>
  <si>
    <t>Dr Shola Mos-Shogbamimu</t>
  </si>
  <si>
    <t>Helene Reardon Bond OBE</t>
  </si>
  <si>
    <t>Donna #TeamPelosi _xD83D__xDDFD__xD83C__xDFDB__xD83C__xDF09_</t>
  </si>
  <si>
    <t>James Cole</t>
  </si>
  <si>
    <t>Michal Regunberg</t>
  </si>
  <si>
    <t>Dakota Vega</t>
  </si>
  <si>
    <t>read_only</t>
  </si>
  <si>
    <t>Michael 'King of the Godless' Drew!</t>
  </si>
  <si>
    <t>David _xD83C__xDDFA__xD83C__xDDF8__xD83C__xDFF3_️‍_xD83C__xDF08__xD83D__xDC99__xD83C__xDF0A_</t>
  </si>
  <si>
    <t>liz</t>
  </si>
  <si>
    <t>M R B</t>
  </si>
  <si>
    <t>Sam Smethers</t>
  </si>
  <si>
    <t>Fiona Mactaggart</t>
  </si>
  <si>
    <t>Dipika</t>
  </si>
  <si>
    <t>Fawcett Society</t>
  </si>
  <si>
    <t>Nancy</t>
  </si>
  <si>
    <t>Julie Hunt</t>
  </si>
  <si>
    <t>Andrew Duncan</t>
  </si>
  <si>
    <t>Daily Mail Online</t>
  </si>
  <si>
    <t>_xD83C__xDF08_❄️CitizenKayS_xD83C__xDF0E__xD83C__xDF31_</t>
  </si>
  <si>
    <t>Amna</t>
  </si>
  <si>
    <t>LambethYouthCouncil</t>
  </si>
  <si>
    <t>Rachael Downie</t>
  </si>
  <si>
    <t>Blue Muse</t>
  </si>
  <si>
    <t>Dr. Shane Greentree</t>
  </si>
  <si>
    <t>Pamela Clemit</t>
  </si>
  <si>
    <t>Caitlin</t>
  </si>
  <si>
    <t>Ashley #IAmSimplyBeautiful</t>
  </si>
  <si>
    <t>Jade Rea</t>
  </si>
  <si>
    <t>Bonnieblueyes</t>
  </si>
  <si>
    <t>Rosa Wilson Garwood</t>
  </si>
  <si>
    <t>Women.org</t>
  </si>
  <si>
    <t>WomensEqualityUK</t>
  </si>
  <si>
    <t>Sky News</t>
  </si>
  <si>
    <t>patrick</t>
  </si>
  <si>
    <t>The Labour Party</t>
  </si>
  <si>
    <t>Keir Starmer</t>
  </si>
  <si>
    <t>Channel 4 News</t>
  </si>
  <si>
    <t>Cathy Newman</t>
  </si>
  <si>
    <t>Janice S</t>
  </si>
  <si>
    <t>Samantha Bond</t>
  </si>
  <si>
    <t>SWMH IoPPN, UK</t>
  </si>
  <si>
    <t>cjcrew</t>
  </si>
  <si>
    <t>Memphis Womens March</t>
  </si>
  <si>
    <t>Tilley &amp; Del</t>
  </si>
  <si>
    <t>Stylist Magazine</t>
  </si>
  <si>
    <t>rabidwvufan_xD83C__xDF0A_</t>
  </si>
  <si>
    <t>Trump, stop sending me love letters!</t>
  </si>
  <si>
    <t>Brook Graham</t>
  </si>
  <si>
    <t>Girlfriends &amp; Grey Matter</t>
  </si>
  <si>
    <t>Jadzia_Dax_Persists #8645!</t>
  </si>
  <si>
    <t>K. V. Peck</t>
  </si>
  <si>
    <t>Lourdes Miller</t>
  </si>
  <si>
    <t>Melanie Swick</t>
  </si>
  <si>
    <t>JAFP</t>
  </si>
  <si>
    <t>Sherry Price❄️</t>
  </si>
  <si>
    <t>v</t>
  </si>
  <si>
    <t>#neveragain</t>
  </si>
  <si>
    <t>Womankind Worldwide</t>
  </si>
  <si>
    <t>ÓDúláinne........〽</t>
  </si>
  <si>
    <t>Yvette Dube'</t>
  </si>
  <si>
    <t>Sam</t>
  </si>
  <si>
    <t>Collective Karmic Debt</t>
  </si>
  <si>
    <t>Dionte' williams</t>
  </si>
  <si>
    <t>Dr Joanne Norcup</t>
  </si>
  <si>
    <t>Steve Martaindale _xD83C__xDF0A_</t>
  </si>
  <si>
    <t>AlisonBriggs</t>
  </si>
  <si>
    <t>@PeriodPower</t>
  </si>
  <si>
    <t>malini mehra</t>
  </si>
  <si>
    <t>Lini Kadaba</t>
  </si>
  <si>
    <t>Alauda</t>
  </si>
  <si>
    <t>Esther Sample</t>
  </si>
  <si>
    <t>Jennifer Cirone</t>
  </si>
  <si>
    <t>Francesca</t>
  </si>
  <si>
    <t>Rachel Thompson_xD83E__xDDDC_‍♀️</t>
  </si>
  <si>
    <t>Jessica _xD83C__xDF3B_</t>
  </si>
  <si>
    <t>50:50 Parliament</t>
  </si>
  <si>
    <t>Susan Coleman</t>
  </si>
  <si>
    <t>TAP</t>
  </si>
  <si>
    <t>_xD83C__xDF52_ abby _xD83C__xDF52_</t>
  </si>
  <si>
    <t>Connie Rodebaugh</t>
  </si>
  <si>
    <t>Cathy Crowther</t>
  </si>
  <si>
    <t>Flow Free</t>
  </si>
  <si>
    <t>Adam Adrain Jeffery</t>
  </si>
  <si>
    <t>Dahaba Ali</t>
  </si>
  <si>
    <t>Only 7% of gun owners are NRA members</t>
  </si>
  <si>
    <t>Jordon-Lee #FBPE</t>
  </si>
  <si>
    <t>EileenCos</t>
  </si>
  <si>
    <t>KX</t>
  </si>
  <si>
    <t>Faye Talbott</t>
  </si>
  <si>
    <t>Susan Cole-Haley</t>
  </si>
  <si>
    <t>Prepster</t>
  </si>
  <si>
    <t>CARE InternationalUK</t>
  </si>
  <si>
    <t>Hannah Richards</t>
  </si>
  <si>
    <t>AndyPandy</t>
  </si>
  <si>
    <t>WriteFilmSleepRepeat</t>
  </si>
  <si>
    <t>Cllr Sue Moffat</t>
  </si>
  <si>
    <t>Women's March</t>
  </si>
  <si>
    <t>Samantha _xD83C__xDFF3_️‍_xD83C__xDF08_</t>
  </si>
  <si>
    <t>Max Penkethman</t>
  </si>
  <si>
    <t>Ariana Grande</t>
  </si>
  <si>
    <t>Ellen Falconer</t>
  </si>
  <si>
    <t>Susan</t>
  </si>
  <si>
    <t>Anastasia Taylor</t>
  </si>
  <si>
    <t>Pepper</t>
  </si>
  <si>
    <t>vesper</t>
  </si>
  <si>
    <t>HuffPost UK</t>
  </si>
  <si>
    <t>personas≠DERECHOS=_xD83D__xDC9A_</t>
  </si>
  <si>
    <t>Women's Equality Party Hackney</t>
  </si>
  <si>
    <t>alice _xD83C__xDFF3_️‍_xD83C__xDF08_</t>
  </si>
  <si>
    <t>Alana F. Avery</t>
  </si>
  <si>
    <t>Katrina Croome</t>
  </si>
  <si>
    <t>Firessai</t>
  </si>
  <si>
    <t>CarolC</t>
  </si>
  <si>
    <t>Hetty Sparkles</t>
  </si>
  <si>
    <t>Tetiana Rintintinko _xD83D__xDE07__xD83D__xDC78__xD83C__xDFFC__xD83C__xDDE8__xD83C__xDDE6__xD83C__xDDFA__xD83C__xDDF8__xD83C__xDDFA__xD83C__xDDE6_</t>
  </si>
  <si>
    <t>Barbara Broaders</t>
  </si>
  <si>
    <t>WEP Islington</t>
  </si>
  <si>
    <t>SoOverIt _xD83C__xDF0A__xD83C__xDDFA__xD83C__xDDF8_✊_xD83C__xDFFD_</t>
  </si>
  <si>
    <t>Ruth Rosenau</t>
  </si>
  <si>
    <t>sue</t>
  </si>
  <si>
    <t>Maisie</t>
  </si>
  <si>
    <t>Alison Marshall</t>
  </si>
  <si>
    <t>linda allbutt</t>
  </si>
  <si>
    <t>Hayley Young</t>
  </si>
  <si>
    <t>Boston Girl</t>
  </si>
  <si>
    <t>Christine Morley</t>
  </si>
  <si>
    <t>vicky marsh</t>
  </si>
  <si>
    <t>Women's Aid</t>
  </si>
  <si>
    <t>_xD83C__xDF81__xD83C__xDF84_Helen GINGERBREADhuis _xD83C__xDF84__xD83C__xDF81_</t>
  </si>
  <si>
    <t>(((Huda Jawad)))</t>
  </si>
  <si>
    <t>Mashable</t>
  </si>
  <si>
    <t>India Kiely_xD83E__xDDDC__xD83C__xDFFB_‍♂️</t>
  </si>
  <si>
    <t>Women's March Global</t>
  </si>
  <si>
    <t>BBrom 20 20</t>
  </si>
  <si>
    <t>Lynn Taylor</t>
  </si>
  <si>
    <t>AngySma</t>
  </si>
  <si>
    <t>aisha ali-khan</t>
  </si>
  <si>
    <t>Fotis Filippou</t>
  </si>
  <si>
    <t>(((Dawn Butler MP)))</t>
  </si>
  <si>
    <t>jackie white</t>
  </si>
  <si>
    <t>Shaista Aziz</t>
  </si>
  <si>
    <t>ＭＵＮＲＯＥ _xD83D__xDC51_</t>
  </si>
  <si>
    <t>Alexia Pepper de Caires</t>
  </si>
  <si>
    <t>Salena Godden</t>
  </si>
  <si>
    <t>Bloody Good Period.</t>
  </si>
  <si>
    <t>Greg Wright</t>
  </si>
  <si>
    <t>FIREROSEFILMS</t>
  </si>
  <si>
    <t>Parsley_xD83C__xDDE8__xD83C__xDDE6__xD83C__xDF08__xD83C__xDF0A_</t>
  </si>
  <si>
    <t>Day 29 of the Trump Shutdown</t>
  </si>
  <si>
    <t>Sarah Marston</t>
  </si>
  <si>
    <t>Dr Caitríona Beaumont</t>
  </si>
  <si>
    <t>melodi80</t>
  </si>
  <si>
    <t>Amna4Ardwick</t>
  </si>
  <si>
    <t>Denise Frederick</t>
  </si>
  <si>
    <t>Nancy H</t>
  </si>
  <si>
    <t>Charlie Champion</t>
  </si>
  <si>
    <t>Sherry Smolders</t>
  </si>
  <si>
    <t>Heather e^​‑1/​x^​2</t>
  </si>
  <si>
    <t>Louisa Hewitt</t>
  </si>
  <si>
    <t>Christine Pheiffer</t>
  </si>
  <si>
    <t>Mary on the Green</t>
  </si>
  <si>
    <t>ᖽᐸᗩᘻᒪᘿᔢᕼ ᕵᗩᘺᗩᖇ</t>
  </si>
  <si>
    <t>Cindy Lewis</t>
  </si>
  <si>
    <t>Jane Whild</t>
  </si>
  <si>
    <t>Laurie Fare</t>
  </si>
  <si>
    <t>lex</t>
  </si>
  <si>
    <t>Elizabeth</t>
  </si>
  <si>
    <t>Women2Win</t>
  </si>
  <si>
    <t>The Wollstonecraft Society</t>
  </si>
  <si>
    <t>karen freeman_xD83C__xDF08_☮️♀️_xD83C__xDF0A_</t>
  </si>
  <si>
    <t>Notmy Prez</t>
  </si>
  <si>
    <t>Blooloop</t>
  </si>
  <si>
    <t>naww</t>
  </si>
  <si>
    <t>Amy Perrett</t>
  </si>
  <si>
    <t>k3_xD83C__xDF08_☮️♀️_xD83C__xDF0A_</t>
  </si>
  <si>
    <t>Mandy Simpson</t>
  </si>
  <si>
    <t>WEP Richmond</t>
  </si>
  <si>
    <t>WEP Enfield</t>
  </si>
  <si>
    <t>WEP Birmingham</t>
  </si>
  <si>
    <t>WEP Milton Keynes</t>
  </si>
  <si>
    <t>Bryony</t>
  </si>
  <si>
    <t>Carolyn Martin</t>
  </si>
  <si>
    <t>Patrick Sullivan</t>
  </si>
  <si>
    <t>ITV London</t>
  </si>
  <si>
    <t>Hamish Macdonald</t>
  </si>
  <si>
    <t>Parliament Street</t>
  </si>
  <si>
    <t>Annabelle Leigh</t>
  </si>
  <si>
    <t>Jessica Tweeting ♀️ _xD83E__xDD8A_ _xD83D__xDC3A_</t>
  </si>
  <si>
    <t>Tammy Richard</t>
  </si>
  <si>
    <t>jodie downes</t>
  </si>
  <si>
    <t>We believe in safe lives and strong futures free from abuse and violence. 
Let's build them together.</t>
  </si>
  <si>
    <t>The alliance for women and girls at risk: working to build a society where women and girls can live their lives free from inequality, poverty and violence.</t>
  </si>
  <si>
    <t>Campaigning to end all forms of violence against women. Tweets from EVAW staff. Retweet not an endorsement etc</t>
  </si>
  <si>
    <t>The World is my country, all mankind are my brethren, and to do good is my religion. Thomas Paine</t>
  </si>
  <si>
    <t>♀️Travel addict | LLM student | Kai Welesi _xD83C__xDFF4__xDB40__xDC67__xDB40__xDC62__xDB40__xDC77__xDB40__xDC6C__xDB40__xDC73__xDB40__xDC7F_ vasu i Naitasiri _xD83C__xDDEB__xD83C__xDDEF_ | All views my own |</t>
  </si>
  <si>
    <t>Withdrawing in disgust is not the same as apathy._xD83C__xDF0A_#Resist</t>
  </si>
  <si>
    <t>Into #communication #innovation #photography #digital #sustainability #foodie #i4Emploi &amp; inspired by the @digital_ladies⚡️The views expressed here are my own✨</t>
  </si>
  <si>
    <t>Actor. Writer. Moustache. Ambassador for @EarlyASD &amp; @TheSCT. Independent Talent. Lip Service Voices.</t>
  </si>
  <si>
    <t>Jack Of All, Master Of None. A-level Student. Wanna be; Writer, Actor, Photographer, Film-Buff, Cool dude, journalist, podcaster, director, well anything really</t>
  </si>
  <si>
    <t>Member of Lambeth Youth Council</t>
  </si>
  <si>
    <t>Visual journalist from El Salvador _xD83C__xDDF8__xD83C__xDDFB_ studying in the UK _xD83C__xDDEC__xD83C__xDDE7_
Photographs people, streets and protests.</t>
  </si>
  <si>
    <t>The London Chapter of the global Women’s March movement. We marched 21-01-2017, 21-01-2018 &amp; #BringTheNoise #trumpvisit 13-07-2018. Next March is on 19-01-2019</t>
  </si>
  <si>
    <t>Prof at U of Southampton. Author of 'Eighteen Hundred and Eleven: Poetry, Protest and Economic Crisis' (CUP); 'Jane Austen:The Banker's Sister' (Biteback).</t>
  </si>
  <si>
    <t>Activist and author, granddaughter of Sylvia, great-granddaughter of Emmeline</t>
  </si>
  <si>
    <t>Lawyer, Political &amp; Women's Rights Activist, Founder @WILpublication,
Author, Wife &amp; Mum to 3 girls. Lover of life, food, travel &amp; dancing!</t>
  </si>
  <si>
    <t>Gender &amp; Equality expert. Former Director of Gender Equality for UK gov't, KentishTowner. Chair of Governors Rhyl Primary School.</t>
  </si>
  <si>
    <t>It's time to #ImpeachTheMF  #TeamPelosi #TheResistance  #NeverAgain #FBR</t>
  </si>
  <si>
    <t>James Cole, #TheResistance #BLM We Shoot Back #HueyNewton #RebelScum #IWW</t>
  </si>
  <si>
    <t>writer, savvy PR professional,political junky, dyed in the wool Democrat, passion for travel</t>
  </si>
  <si>
    <t>Radical Progressive/Leftist. Social and Economic Localism. One world, one race. Pagan. Kill capitalism before it kills us all. #SJW #FuckBorders #AntiFa</t>
  </si>
  <si>
    <t>Husband, father, #atheist, leftist.
#Yankees #Knicks #BLM #gunsense #theresistance</t>
  </si>
  <si>
    <t>Gay Man a #Liberal #Democrat #StillWithHer #UniteBlue #gay #LGBTQ #LGBT #Equality #NOH8 #NotMyPresident #GunSenseLaws #TheResistance #Resist #WeAreThePatriots</t>
  </si>
  <si>
    <t>don't get out much</t>
  </si>
  <si>
    <t>Cultural / Digital
Commentary / Intelligence
NYC / DC / Miami</t>
  </si>
  <si>
    <t>Chief Executive of the Fawcett Society, former CEO of Grandparents Plus. Trustee of the Equality &amp; Diversity Forum. Mum of 4, yes 4 children. Views my own.</t>
  </si>
  <si>
    <t>still making mischief</t>
  </si>
  <si>
    <t>Tweets are my own, RTs ≠ endorsements.  Founder &amp; Advisor: #HumanCapital Strategy, Compensation &amp; Performance. Advocate: #FBPE GlobalCitizen #EqualPay #SDGs</t>
  </si>
  <si>
    <t>UK’s leading charity campaigning for gender equality and women’s rights. Our aim is a society where your gender does not limit your life chances. Join us!</t>
  </si>
  <si>
    <t>Veteran, Lifelong Democrat, Christian, Loves Dogs #Resist #TakeAKnee #VoteBlue #TheResistance #MeToo #IBelieveSurvivors Anti-Trump #CorruptGOP</t>
  </si>
  <si>
    <t>Business Technology Strategist – solving real business
problems through best use of technology | https://t.co/emQ6hql9g4</t>
  </si>
  <si>
    <t>Journalist Extraordinaire. Retweets/follow are not an endorsement.</t>
  </si>
  <si>
    <t>For the latest updates on breaking news visit our website https://t.co/5os3efxRyQ #seriouslypopular</t>
  </si>
  <si>
    <t>Trump is a material risk to America_xD83D__xDEA8_#TrumpRussia⚡️@NATO _xD83C__xDF0A_#TheResistance #truth #kindness #climatechange #fbr #woke @PPAct_xD83D__xDEB8__xD83D__xDC15__xD83D__xDC1E__xD83C__xDF31__xD83D__xDC1D__xD83D__xDC08_(cartoon credit Milbrath)</t>
  </si>
  <si>
    <t>Community Psychologist | @womens_platform | @IFFPUK |Women's rights | Prevention | Domestic violence | Politics</t>
  </si>
  <si>
    <t>Here to represent Lambeth's Youth Voice!  IG: LambethYouthCouncil</t>
  </si>
  <si>
    <t>Sports Broadcaster. FATV⚽️SKY @fubarradio @SPORF @unwomenuk _xD83C__xDFA5_ Mentor @centrepointuk Instagram-RachaelDownieTV _xD83D__xDE4B__xD83C__xDFFC_ SC_xD83D__xDC7B_RachDownieTV</t>
  </si>
  <si>
    <t>The most important political position is Citizen. Realist questioning *everything*. #HipHopAllDay #BlackLivesMatter #GOPGottaGo</t>
  </si>
  <si>
    <t>Casual Research Assistant @ University of Sydney. Eighteenth-century women's writing, textual legacies, emotion in historiography and more..</t>
  </si>
  <si>
    <t>Professor of English @QMULsed. Supernumerary Fellow @WolfsonCollege @UniofOxford. 18/19c lit, phil, &amp; culture. Editing letters of #WilliamGodwin @OUPAcademic.</t>
  </si>
  <si>
    <t>NO DM's! Progressive, Feminist AF, Proud Mom to most Incredible Young Woman, married to BFF, Beekeeper, Gardener, Mother Nature lover, Kitty Lover ##PERSIST#FBR</t>
  </si>
  <si>
    <t>Labour _xD83C__xDF39_ Liberty and Amnesty International. Pulp are better than Blur and Oasis. 
Sometimes I write for https://t.co/W97klmGcbl</t>
  </si>
  <si>
    <t>_xD83D__xDE4F__xD83D__xDC8D__xD83D__xDD38_Mom _xD83D__xDC69__xD83C__xDFFD_x3_xD83D__xDD38__xD83C__xDFC6_Author_xD83D__xDD38_Fndr: @iamsbmovement #IAmSimplyBeautiful™️_xD83D__xDD38_Media Lover _xD83D__xDD38_Women/Racial Equality Activist_xD83D__xDD38_ info@iamashleyalove.com</t>
  </si>
  <si>
    <t>MESS (Marketing Executive and Strategy Support) @MTMLondon</t>
  </si>
  <si>
    <t>Ye Gods! I feel out of place in this magnificent company.But I've proven I have good taste in being here.</t>
  </si>
  <si>
    <t>Gender Justice guerrilla at Oxfam. Feminist Monitoring &amp; Evaluation Fan. Loud and proud on women's rights. Busy Parent a.k.a occasional tweeter.</t>
  </si>
  <si>
    <t>Coming 2019</t>
  </si>
  <si>
    <t>The Women's Equality Party is a collaborative new force in British politics. Leader @SophieRunning #WeAreWE Because equality is better for everyone.</t>
  </si>
  <si>
    <t>Stories direct from the @SkyNews newsroom. Tweet us your queries and questions. For breaking news, follow @SkyNewsBreak.</t>
  </si>
  <si>
    <t>Leadership &amp; Management (job rotation research, relapse prevention, addictions, nursing, service user &amp; carer involvement, education, spiritual direction)</t>
  </si>
  <si>
    <t>We are the UK Labour Party. Follow us for the latest news, speeches, policies and ways to get involved. #RebuildingBritain #ForTheMany</t>
  </si>
  <si>
    <t>Labour MP for Holborn &amp; St Pancras. Shadow Secretary of State for Brexit. Former Director of Public Prosecutions (2008-13).</t>
  </si>
  <si>
    <t>Stories that reveal and inspire, challenging expectations.
Subscribe to us on YouTube for documentaries, long interview and explainers
https://t.co/elRqd9f2mG</t>
  </si>
  <si>
    <t>Channel 4 News presenter, Telegraph blogger. 2 husbands: Jon on-screen, John off-screen. Full-time job: mum of 2. Instagram cathynewmanc4 Book out 4.10.18</t>
  </si>
  <si>
    <t>Lover of all things Outlander for 17 years and counting</t>
  </si>
  <si>
    <t>This is the part where I say I like coffee and indie music. Neither of which are true. Whatever.</t>
  </si>
  <si>
    <t>Section for Women's Mental Health @ Institute of Psychiatry, Psychology &amp; Neuroscience</t>
  </si>
  <si>
    <t>The only thing I like right now are my cats, dogs and to see Trump in an orange jumpsuit with a cellmate named Bubba and Don Jr in the next cell.</t>
  </si>
  <si>
    <t>Come march with us!</t>
  </si>
  <si>
    <t>Be it @HeartnSoulArt, @EntelechyArts, @ExploreWellcome or anywhere else ~ ALWAYS “INCURABLY CURIOUS” ABOUT EVERYTHING, ESPECIALLY ART, ANIMALS/PEOPLE &amp; HISTORY!</t>
  </si>
  <si>
    <t>The weekly magazine for smart, successful, sophisticated women. Tweets on fashion, beauty, books, food &amp; fun stuff we love.</t>
  </si>
  <si>
    <t>WVU fan, Redskins. Love football and basketball. Unapologetically liberal. Mom. Want a better America!</t>
  </si>
  <si>
    <t>Beer lover, amateur chef. 
I once fed a camel (a two-humper) coca-cola and later in the day he remembered who I was.</t>
  </si>
  <si>
    <t>Brook Graham Ltd, global Diversity &amp; Inclusion consultancy firm. We help organisations develop diverse talent and create truly inclusive  workplace cultures.</t>
  </si>
  <si>
    <t>Parade Observer &amp; Sometimes Commenter</t>
  </si>
  <si>
    <t>Former CWA/IBEW. Military fam. SJW. #VetsResist #Indivisible #BLM #MeToo #DemocracyNow #Ally 
I block MAGAts, bots, trolls and a-holes.</t>
  </si>
  <si>
    <t>Bronx native, Midwest transplant, writer. When not writing, paints on silk. #StandOnEveryCorner #1A _xD83C__xDFF3_️‍_xD83C__xDF08_Ally #GOTV #VoteBlue Night_xD83E__xDD89_</t>
  </si>
  <si>
    <t>Wife,Mom,ElderCareGiver, Horse Lover, Tree Farm Operator, Scientist, Activist.</t>
  </si>
  <si>
    <t>Eccentric, Eclectic, Writer, USArmy Veteran. #RESIST</t>
  </si>
  <si>
    <t>fair minded,liberal leaning,blue dot in a red state, #theresistance , animal loving, spider loving, bipolar warrior with a heart as big as the Big Sky country</t>
  </si>
  <si>
    <t>Go buy @grayscalepa album adornment on iTunes #FearlessFamily _xD83D__xDC99_⚡️</t>
  </si>
  <si>
    <t>Gender Policy Advisor at Oxfam GB. 
Also teaching &amp; researching for social change. Feminist. Views my own.</t>
  </si>
  <si>
    <t>Womankind Worldwide is a global women's rights organisation working in partnership with women’s rights movements to transform the lives of women.</t>
  </si>
  <si>
    <t>Man for all Seasons - sharing views on - Tunes, travel, trivia, tidbits, theology, technology, trends, theatre, theories, tools, tipples &amp; the table........</t>
  </si>
  <si>
    <t>Proud Member of #TheResistance, #ClimateChange, #Resist4Heather #StrongerTogether, #TrumpRussia #ImpeachTrump #DemForce #FBR, Advocate of Human&amp;Non-Human rights</t>
  </si>
  <si>
    <t>#digitalmarketing | fur mum | living by the sea | sharing my ❤️ of books and tech | all views are my own</t>
  </si>
  <si>
    <t>THE TRUTH IS CANADIANS OWE A COLLECTIVE KARMIC DEBT TO INDIGENOUS PEOPLES &amp; IT MUST BE RECONCILED. #holochain #2RowFlow We are all Treaty People.  T(E)=ART</t>
  </si>
  <si>
    <t>InterdisciplinaryHistoricalGeographer
HonResFellow @UofGGES &amp; @CaribbeanCentre
Director @geo_workshop Intersectional geographies of knowledge &amp; archives</t>
  </si>
  <si>
    <t>Resisting haters and liars. Traveler. Cancer survivor. Multi-award-losing journalist. Author, currently sidelined to fight tyranny. Yes, that's the South Pole.</t>
  </si>
  <si>
    <t>PhD (Human Geography) student at UOM - researching relational implications of food insecurity for families and friends. Views my own.</t>
  </si>
  <si>
    <t>We are a group of very determined women doing our best to eradicate period poverty. Yes it does exist and yes you can help.</t>
  </si>
  <si>
    <t>Indo-European #FBPE Mum NGO Founder UN Adviser Polyglot Marathon Swimmer Expertise: Sustainability Governance Geopolitics Climate Gender https://t.co/Qe7H0bzdEa</t>
  </si>
  <si>
    <t>Former journalist at Philly Inquirer who covered lifestyle trends. Freelancer. Blogger. Mom. Novelist wannabe. Semi-Retired. Truth teller.</t>
  </si>
  <si>
    <t>Small female with Napoleonic complex. Progressive - Pls no Tea Baggers or Right Wing Wackos. No porn. #resist #BlueWave2018 #FBR, #IAmTheResistance</t>
  </si>
  <si>
    <t>Organisational Lead Domestic Abuse, Housing &amp; Policy @SaferLondon1 Trustee @Agenda_Alliance Fellow @wcmtuk Focus VAWG, homelessness, social exclusion. Views own</t>
  </si>
  <si>
    <t>Runner, Coach, Crystal Palace fan, Manager, Trustee, Feminist, Legal Eagle. Views all my right thumb.</t>
  </si>
  <si>
    <t>Feminist writer. Senior Culture Reporter at @Mashable. Writes about gender, sex, bodies, and the internet. Loves crisps. Insta = rachel_vt</t>
  </si>
  <si>
    <t>Always hungry</t>
  </si>
  <si>
    <t>Join https://t.co/BmrVbxISyw and campaign for gender equality at Westminster
#5050Parliament #AskHerToStand
Press contact 07878763821</t>
  </si>
  <si>
    <t>Passionate about Business in Shropshire | #5050parliament |Future MP Volunteer for RBL &amp; Lingen Davies Cancer Fund | Supports Military Covenant &amp; Ex offenders</t>
  </si>
  <si>
    <t>Artist, writer, environmentalist, feminist. Social justice, healthcare. MFA, avid reader. Take down 45 before more harm is done.</t>
  </si>
  <si>
    <t>gnbvt’20</t>
  </si>
  <si>
    <t>retired Radiologic Technologist, specialty CT and a proud LIBERAL that voted Hillary 3 times!_xD83D__xDDFD__xD83C__xDFCA_‍♂️_xD83C__xDF0A__xD83C__xDF7A__xD83D__xDEA4__xD83C__xDFDD_⚖️ #resist #NeverBernie #NoOneIsAboveTheLaw</t>
  </si>
  <si>
    <t>We want businesses and organisations to see menstrual products as essential items and provide them in their bathrooms. Period.</t>
  </si>
  <si>
    <t>6FT2 Virgo aries rising, aries moon sign venus in scorpio ;-)</t>
  </si>
  <si>
    <t>Freelance journalist &amp; feminist with a blog on class &amp; gender in the UK. As featured in the @independent dlahussen@outlook.com</t>
  </si>
  <si>
    <t>FLINT HAS NO CLEAN H2O _xD83C__xDFF3_️‍_xD83C__xDF08__xD83D__xDC36__xD83D__xDCBC__xD83D__xDCCA_#BLM #EXvangelical #ExGOP since GWB #Dysautonomia #EDS Pls piss off if you’re a Franken-stan or Bernie-or-Bust-er. She/Her</t>
  </si>
  <si>
    <t>Education marketing and comms, previously health and #NHScomms. Hillary Clinton aficionado. Views are my own. Instagram: https://t.co/j1UYbQ9OGo</t>
  </si>
  <si>
    <t>I'm 29, bedbound &amp; have been seriously ill for 17 yrs. ♿️ I know how lucky I am to still be alive! I run My Ickle Stars _xD83C__xDF1F_ #KeepSmiling #KeepFighting #FayesBaes</t>
  </si>
  <si>
    <t>Mother of 4, ex wife of 3. Feminist, LGBT ally, activist South Londoner working in HIV/Sexual Health. Personal views. ✊_xD83C__xDFFE_</t>
  </si>
  <si>
    <t>Educating and agitating for PrEP. Watch #PrEP17 - the coming of age of PrEP https://t.co/SPPwYqcqhk</t>
  </si>
  <si>
    <t>We work around the globe to save lives, defeat poverty and achieve social justice. We stand with women, girls and their communities. #March4Women</t>
  </si>
  <si>
    <t>Mum, wife, story-teller, people lover. Head of Communications at CARE International UK. Views are my own.</t>
  </si>
  <si>
    <t>Nickname Andy Pandy since teenager. don't know why... He is male and I am not!
I am a fan of Outlander.</t>
  </si>
  <si>
    <t>Screenwriter | Director |
@KermitMash collaborator |
@screencrafting Finalist |
#screenwriting #WGGB
#supportindiefilm
#podcast</t>
  </si>
  <si>
    <t>Labour Cllr Women's Officer @ Newcastle-U-Lyme Labour Party CHAIR Unite Community Stoke + N Staffs Branch CLP Rep WM Labour regional board</t>
  </si>
  <si>
    <t>01.19.19. The #WomensWave is coming. We won’t stay silent as the rights women fought for generations to secure are taken away. Join us.</t>
  </si>
  <si>
    <t>I'm a lucky Mum of two beautiful boys, the L in LGBT_xD83C__xDF08_, #wifetobe of @swarezzzzz ,supporter of Labour #corbynista ☺️ #JC4PM #HelptheHomeless @InKnitTogether</t>
  </si>
  <si>
    <t>Hates Bullies - Loves #Penkydog - Hates Cheese - #JFT96 #Strikingminersdaughter  #JC4PM Mrs @OneTenTwelve #OrgreaveJustice https://t.co/C2js91ZsYc</t>
  </si>
  <si>
    <t>thank u, next</t>
  </si>
  <si>
    <t>Freelance journalist and content editor _xD83C__xDF38_ _xD83D__xDE80_</t>
  </si>
  <si>
    <t>I am a retired library media specialist (school librarian). I love gardening, taking walks with my husband &amp; our dog, Peaches, and all things Outlander.</t>
  </si>
  <si>
    <t>#BlueWave #Resist Proud Liberal #climatechangeisreal My life will be complete when TRUMP is in JAIL! #GOP needs to be wiped out. #animalrights</t>
  </si>
  <si>
    <t>exploration &amp; ocean adventures sustain me | sophiau xmorganstanley #anthropocene #allblacks</t>
  </si>
  <si>
    <t>Know what's real.</t>
  </si>
  <si>
    <t>personas≠DERECHOS= _xD83D__xDC9C_❤️_xD83D__xDC9A_somos+=que≠  ❤_xD83D__xDC9B__xD83D__xDC9C_    _xD83D__xDC26_   ❤️_xD83D__xDC9B__xD83D__xDC9A__xD83D__xDC99__xD83D__xDC9C_ derechos iguales =  personas diferentes ≠                        _xD83D__xDE42__xD83D__xDC99__xD83D__xDC9C_❤️   _xD83D__xDC26_  _xD83D__xDC98__xD83C__xDF4E__xD83C__xDF50_   _xD83D__xDC26_  _xD83D__xDC9A__xD83D__xDC9A__xD83D__xDC9A_   _xD83D__xDC26_</t>
  </si>
  <si>
    <t>Hackney branch of the Women's Equality Party @WEP_UK. A non-partisan, collaborative force in UK politics. Because equality is better 4 everyone #VoteForEquality</t>
  </si>
  <si>
    <t>aspiring scientist. 18. university of nottingham.</t>
  </si>
  <si>
    <t>Project Manager @OnRoadMedia. Ex - @OtherVoicesLive. Gaeilgeoir. Cyclist.</t>
  </si>
  <si>
    <t>EVER AFTER
Danielle:  A bird may love a fish, signore, but where will they live?    Leonardo da Vinci: Then I shall have to make you wings</t>
  </si>
  <si>
    <t>Back to 60</t>
  </si>
  <si>
    <t>Feminist, sparkles, blah, coffee, sparkles, Tori Amos, sparkles, AFC Wimbledon, sparkles, DM, sparkles. Blah. Blah. BLAH. I swear..a lot. Sparkly swearing tho.</t>
  </si>
  <si>
    <t>Passionate about Life _xD83C__xDF38_ Healing the broken soul _xD83D__xDE07_ Traveling_xD83C__xDF34_Good_xD83C__xDF77_ _xD83C__xDF7E__xD83E__xDD42__xD83C__xDF7A__xD83C__xDF79__xD83E__xDD57__xD83C__xDF55__xD83C__xDF54__xD83C__xDF2E__xD83C__xDF69__xD83C__xDF82_ Watching _xD83C__xDFC8__xD83C__xDFBE__xD83C__xDFC0__xD83C__xDFA8__xD83C__xDFAC__xD83C__xDFA4__xD83C__xDFA7__xD83C__xDFBC__xD83C__xDFAD__xD83C__xDFB9__xD83E__xDD41__xD83C__xDFB7__xD83C__xDFBA__xD83C__xDFB8__xD83C__xDFBB_#Outlander#SamHeughan#Luther_xD83C__xDF38_</t>
  </si>
  <si>
    <t>Crusty old farter _xD83D__xDCA8_ with the best husband in the world _xD83C__xDDEE__xD83C__xDDEA_</t>
  </si>
  <si>
    <t>The Islington branch of the Women’s Equality Party. A
non-partisan, collaborative force in UK politics. Because equality is better for
everyone. #WeAreWE</t>
  </si>
  <si>
    <t>Mom, Chicana, patriot, resister, lover of pugs and black cats</t>
  </si>
  <si>
    <t>Councillor for Meir North in Stoke on Trent. Mum to my 6 beautiful children. #LFC #YNWA #ProudSocialist #Leftie #Corbyn #Benn #Vocal Views are personal</t>
  </si>
  <si>
    <t>Spectacles and seaside living.</t>
  </si>
  <si>
    <t>@WEP_UK spokesperson on equal pay @FairtradeUK Trustee              @SenseInternatl Director</t>
  </si>
  <si>
    <t>retired and living comfortable life but have never forgotten those less fortunate. Married to ex miner who did all of 1984. You cannot frighten me anymore!!</t>
  </si>
  <si>
    <t>Teacher, ❤️family, friends, dogs, Italy, Boston, BC, Pats, Sox. Vile, racist, misogynistic, homophobic tweets &amp; those who call anyone any type of tard unwelcome</t>
  </si>
  <si>
    <t>actions speak louder than tweets</t>
  </si>
  <si>
    <t>Women's Aid is the national charity working to end domestic abuse against women &amp; children. For help, call 0808 2000 247 - helpline run by Women's Aid &amp; Refuge.</t>
  </si>
  <si>
    <t>American living in London. Writer | Animation nerd | feminist &amp; dragon enthusiast. sometimes I tweet about FIGURE SKATING/gymnastics/Eurovision</t>
  </si>
  <si>
    <t>Human:Self, daughter, sister, wife, mother! Interests: people, universe, politics, feminism, therapy, news; bad-ass mothers. Social Clore Fellow Trustee @ EVAW</t>
  </si>
  <si>
    <t>Mashable is for superfans. We're not for the casually curious. Obsess with us.</t>
  </si>
  <si>
    <t>⚧ they/them. 20. Blue-haired YouTuber and writer... Oh and I got RTed by Neil Gaiman. Twice _xD83E__xDD18_</t>
  </si>
  <si>
    <t>Join us on Facebook: Women's March Global and Instagram: WomensMarchGlobal. For media inquiries please contact media@womensmarchglobal.org. #WomensMarchGlobal</t>
  </si>
  <si>
    <t>Never ever ever  give up--winston churchill</t>
  </si>
  <si>
    <t>Old enough to remember when education was respected, not how much money you had. That the more you had, whatever it was, you gave back.</t>
  </si>
  <si>
    <t>I am me because I am</t>
  </si>
  <si>
    <t>Música Artistas internacionales Televisión Programas de TV Showmatch Artistas argentinos Notícia</t>
  </si>
  <si>
    <t>Co-organiser for @WomensMarchLon Campaigner-Activist- HumanRights-WomensRights -Politics-Law- #FreeLatifa @FeministZealots @Women_United1 RTs NOT ENDORSEMENTS</t>
  </si>
  <si>
    <t>Campaigns Director for Europe | Amnesty International @amnesty || Passionate about human rights, activism, photography || Own views, RT ≠ endorsement</t>
  </si>
  <si>
    <t>Labour MP Brent Central  | shadow SOS for Women &amp; Equalities | UK's first elected female African-Caribbean Government Minister Dawn.butler.mp@parliament.uk</t>
  </si>
  <si>
    <t>Wife,Mother,mother-in-law,sister,aunt,daughter,great-great-aunt,half-sister,niece,  still think in old money. https://t.co/SPaltNZ3cv!.</t>
  </si>
  <si>
    <t>Journalist, Homelessness, Equalities Campaigner. @UKLabour Oxford City Councillor _xD83C__xDF39_ Co Vice-Chair @FabianWomen. @IFFPUK. Rep’d by: cheryl@cherylhayes.co.uk</t>
  </si>
  <si>
    <t>Management - justin@divingbellgroup.com
         Press enquiries: beth.morris@me.com</t>
  </si>
  <si>
    <t>Intersectional feminist jedi in training. Women's Equality Party Spokesperson to End Violence Against Women @WEP_UK. Co-founder NGO Safe Space #AidToo</t>
  </si>
  <si>
    <t>✍_xD83C__xDFFE_#pessimismisforlightweights @roughtradebooks | #TheGoodImmigrant | @nymphsandthugs | #MrsDeathMissesDeath | Agent @CrystalMMorgan | @womensmarchlon</t>
  </si>
  <si>
    <t>Providing period supplies to asylum seekers, refugees &amp; those who can't afford them. Pun lovers. Founded by @doublebeewhy, tweets by @RachGrocott4043 ❤️_xD83C__xDFF3_️‍_xD83C__xDF08_</t>
  </si>
  <si>
    <t>Yorkshire Post deputy business editor. Married to Alex. Winner of 15 journalism awards. Ranked 158th in world by Richtopia. Event host. Mentor. My views. #htafc</t>
  </si>
  <si>
    <t>Firerosefilms media production company telling stories, arts &amp; music   through the female lens. #genderequality #gregoryporter #dontforgetyourmusic #indiefilm</t>
  </si>
  <si>
    <t>Wife, mother, teacher, reader &amp; movie buff. Born babbler &amp; layabout. #Feminist. Proud Canadian. Cancer veteran #RESIST #VoteBlue #FBR #FUCKTRUMP</t>
  </si>
  <si>
    <t>Understanding is a three edged sword: your side, their side, and the truth.</t>
  </si>
  <si>
    <t>Associate Professor in Social History: interested in history of women &amp; gender, female activism, voluntary action, criminal justice history &amp; film history</t>
  </si>
  <si>
    <t>I wasn't born. I was knitted.</t>
  </si>
  <si>
    <t>Selected to be the Labour candidate for Ardwick in 2019 local elections. Contact on: amna4ardwick@gmail.com</t>
  </si>
  <si>
    <t>I'm me proud Wife &amp; Mama kind, loyal to a fault, can be a wee bit feisty if prevoked Love Boxing, Kickboxing #Outlander #MPC2017 #ToughMudder #BostonBruins</t>
  </si>
  <si>
    <t>You can find all about me from my retweets. 
Demanding emolument for #45 the _xD83C__xDF4A__xD83E__xDD21_</t>
  </si>
  <si>
    <t>Live in Idaho. Liberal Democrat. Attended college: Caldwell, ID; Boston, MA; and Portland, OR.</t>
  </si>
  <si>
    <t>Don't sit idly by. Speak up. #TOpoli #Onpoli #cdnpoli #uspoli #TheResistance. Passionate about politics, truth &amp; the planet. But music &amp; dogs soothe the soul.</t>
  </si>
  <si>
    <t>Assistant Headteacher, Blackheath High School, GDST</t>
  </si>
  <si>
    <t>Foremother of feminism Mary Wollstonecraft deserves a memorial. Help us make it happen! Tweets by Rachel &amp; Farah. You can also find us @TheWollSoc, coming soon!</t>
  </si>
  <si>
    <t>|| Social Media Addict || Football = LIFE || EDM Lover || Techie || Foodie || Music_xD83C__xDFA7_ || Alia Fan || Bollywood❤ || Animal Lover || Bombay Explorer ||</t>
  </si>
  <si>
    <t>BUILD/FIGHT THIS DYING/SOON EXTINCT WORLD OF HUMANS/*ANIMALS, I PROMOTE *SINCERITY,*TRUTHS *LOVE,  *UNITY, *PEACE, *KINDNESS, *GOODNESS,*MORAL VALUES, *DECENCY!</t>
  </si>
  <si>
    <t>Administration Manager at @kmiou, The Open University.  Opinions expressed are my own.</t>
  </si>
  <si>
    <t>I'm just here to protest and procrastinate</t>
  </si>
  <si>
    <t>_xD83C__xDF3A__xD83C__xDF3A__xD83C__xDF3A_</t>
  </si>
  <si>
    <t>Care about politics, animals, the environment. Young #Conservative / #VotedLeave / Head of Campaigns for @ParlStreet /Work in charity governance /Only own views</t>
  </si>
  <si>
    <t>Leading the campaign to elect more Conservative women to Parliament. Enquiries: info@women2win.com. #AskHerToStand</t>
  </si>
  <si>
    <t>Promoting political engagement &amp; the human rights legacy of Mary #Wollstonecraft, and continuing the work of @maryonthegreen.
#VindicationForMary</t>
  </si>
  <si>
    <t>lover of life, agent of change, believe we all are divine_xD83C__xDF08_☮️♀️_xD83C__xDF0A_#IDWP</t>
  </si>
  <si>
    <t>RESISTING everything to do with this current admin.</t>
  </si>
  <si>
    <t>Networking the Attractions Business.</t>
  </si>
  <si>
    <t>Dream big, keep sleeping.</t>
  </si>
  <si>
    <t>science, love, and magic #IDWP</t>
  </si>
  <si>
    <t>Women's Equality Party member Hammersmith &amp; Fulham branch</t>
  </si>
  <si>
    <t>WEP Richmond Branch official account. Campaigned for @CFRayers in #TwickenhamRiverside local election, May 2018.
https://t.co/9JFVQoaqN8</t>
  </si>
  <si>
    <t>Enfield branch. Published &amp; promoted by Sarah Dodgson on behalf of Tulip Hambleton c/o The Women's Equality Party Studio 18 Blue Lion Place 237 Long Lane SE14PU</t>
  </si>
  <si>
    <t>The Birmingham branch of The Women's Equality Party – a non-partisan force determined to put equality for women at the top of the national agenda</t>
  </si>
  <si>
    <t>The MK branch of The Women's Equality Party. WE cover MK, S.Northants &amp; Bucks. A non-partisan party putting equality at the top of the national agenda. Join us.</t>
  </si>
  <si>
    <t>Head of Supporters &amp; Communications at national charity @missingpeople. Into running, hiking, mosaic making, celebrating &amp; supporting women. Tweeting own views.</t>
  </si>
  <si>
    <t>Emergency Physician. Fmr Navy Doc 10 yrs. Avid international traveler. Foodie, wine lover, craft beer fan. I exercise due to cheese addiction. Slave to 2 cats.</t>
  </si>
  <si>
    <t>Political Editor of The Commentator. Founded a think tank once.</t>
  </si>
  <si>
    <t>Breaking news online for London and the Home Counties. Got a story? Email contactus@itvlondon.com</t>
  </si>
  <si>
    <t>Historian, Writer, Teacher, and Supporter of Arsenal FC.</t>
  </si>
  <si>
    <t>Parliament Street is an innovative young think tank dedicated to creating a community of ideas.</t>
  </si>
  <si>
    <t>Running with wolves _xD83D__xDC3A_ _xD83E__xDD8A_ in love with period dramas ❤️_xD83D__xDC8F_
Founder of Clann Spàinnteach Outlander</t>
  </si>
  <si>
    <t>Basic Income Enthusiast, Atheist, Transhumanist, Progressive, Innovative, Oft-Times Sarcastic, Liberal, Science-Loving Global Citizen</t>
  </si>
  <si>
    <t>writer @5whyz • social welfare law @staffsuni • @instagram blogger • she/her • intersectional feminist • spoonie • eupd/bpd</t>
  </si>
  <si>
    <t>UK</t>
  </si>
  <si>
    <t>Sunset, FL</t>
  </si>
  <si>
    <t xml:space="preserve">Caerdydd, Cymru | Suva, Fiji </t>
  </si>
  <si>
    <t>United States</t>
  </si>
  <si>
    <t>Paris-London ✨</t>
  </si>
  <si>
    <t>Southampton, England</t>
  </si>
  <si>
    <t>Addis Ababa &amp; London</t>
  </si>
  <si>
    <t>England, United Kingdom</t>
  </si>
  <si>
    <t>London UK</t>
  </si>
  <si>
    <t>Oregon</t>
  </si>
  <si>
    <t xml:space="preserve">#TheResistance Outpost </t>
  </si>
  <si>
    <t>Cambridge, MA</t>
  </si>
  <si>
    <t>Long Island, NY</t>
  </si>
  <si>
    <t>Palm Springs, CA</t>
  </si>
  <si>
    <t>uk</t>
  </si>
  <si>
    <t>Global: Currently WashingtonDC</t>
  </si>
  <si>
    <t>Pennsylvania, USA</t>
  </si>
  <si>
    <t>San Antonio TX</t>
  </si>
  <si>
    <t>London. United Kingdom</t>
  </si>
  <si>
    <t>VA, MN, TX, DC, upstate NY</t>
  </si>
  <si>
    <t>Lambeth, London</t>
  </si>
  <si>
    <t>New York, NY, USA</t>
  </si>
  <si>
    <t>Sydney, New South Wales</t>
  </si>
  <si>
    <t>Oxford, UK</t>
  </si>
  <si>
    <t>Washington, USA</t>
  </si>
  <si>
    <t>New Orleans, LA</t>
  </si>
  <si>
    <t>Nationwide - UK</t>
  </si>
  <si>
    <t>London, UK</t>
  </si>
  <si>
    <t>london</t>
  </si>
  <si>
    <t>US</t>
  </si>
  <si>
    <t>Bed</t>
  </si>
  <si>
    <t>King's College London</t>
  </si>
  <si>
    <t>Memphis, TN</t>
  </si>
  <si>
    <t>Kent, London, wherever?!</t>
  </si>
  <si>
    <t xml:space="preserve">Virginia </t>
  </si>
  <si>
    <t>Rancho Santa Margarita, CA</t>
  </si>
  <si>
    <t>State of disbelief</t>
  </si>
  <si>
    <t>Illinois</t>
  </si>
  <si>
    <t>USA</t>
  </si>
  <si>
    <t>Missouri, USA</t>
  </si>
  <si>
    <t>International</t>
  </si>
  <si>
    <t>Ireland</t>
  </si>
  <si>
    <t>California, USA</t>
  </si>
  <si>
    <t>Blackfoot Territory, Alberta, Canada</t>
  </si>
  <si>
    <t>DMV</t>
  </si>
  <si>
    <t>The World</t>
  </si>
  <si>
    <t>Blue Wave, Texas</t>
  </si>
  <si>
    <t>Staffordshire</t>
  </si>
  <si>
    <t xml:space="preserve">Staffordshire </t>
  </si>
  <si>
    <t>Philadelphia, PA</t>
  </si>
  <si>
    <t>Madison WI</t>
  </si>
  <si>
    <t>London, United Kingdom</t>
  </si>
  <si>
    <t>Roma</t>
  </si>
  <si>
    <t>Lincolnshire, England</t>
  </si>
  <si>
    <t>Shrewsbury, UK</t>
  </si>
  <si>
    <t>New Bedford, Massachusetts</t>
  </si>
  <si>
    <t>Sugar Land, TX</t>
  </si>
  <si>
    <t>Vacherie,LA</t>
  </si>
  <si>
    <t>New Jersey, USA</t>
  </si>
  <si>
    <t>Eastbourne, UK :-)</t>
  </si>
  <si>
    <t>Global</t>
  </si>
  <si>
    <t>@LeitmotifLtd</t>
  </si>
  <si>
    <t>West Midlands, England</t>
  </si>
  <si>
    <t>Washington, D.C.</t>
  </si>
  <si>
    <t>Buttonmoon</t>
  </si>
  <si>
    <t>Earth.</t>
  </si>
  <si>
    <t>ǝʌɐ uooɯʎǝuoɥ</t>
  </si>
  <si>
    <t>Washington State</t>
  </si>
  <si>
    <t>Washington STATE, USA</t>
  </si>
  <si>
    <t>Los Angeles, CA</t>
  </si>
  <si>
    <t xml:space="preserve">tasman sea | pacific </t>
  </si>
  <si>
    <t>Hackney, London</t>
  </si>
  <si>
    <t>oxfordshire</t>
  </si>
  <si>
    <t>London / Éire</t>
  </si>
  <si>
    <t>Leeds, England</t>
  </si>
  <si>
    <t>The Hellmouth</t>
  </si>
  <si>
    <t>Toronto, Ontario</t>
  </si>
  <si>
    <t>Dublin City, Ireland</t>
  </si>
  <si>
    <t>Islington</t>
  </si>
  <si>
    <t>Stoke on Trent</t>
  </si>
  <si>
    <t>South East, England</t>
  </si>
  <si>
    <t>Henley-on-Thames, England</t>
  </si>
  <si>
    <t>Catskill Mts.</t>
  </si>
  <si>
    <t xml:space="preserve">Manchester </t>
  </si>
  <si>
    <t>England</t>
  </si>
  <si>
    <t>near a cinema (probably)</t>
  </si>
  <si>
    <t>Cheltenham, England</t>
  </si>
  <si>
    <t>Worldwide</t>
  </si>
  <si>
    <t>Naples, FL</t>
  </si>
  <si>
    <t>Cumbria- where else!!!</t>
  </si>
  <si>
    <t>San Martín de los Andes, Argen</t>
  </si>
  <si>
    <t>Brent</t>
  </si>
  <si>
    <t>united kingdom surrey</t>
  </si>
  <si>
    <t>Oxford, England</t>
  </si>
  <si>
    <t>Yorkshire Post, Leeds</t>
  </si>
  <si>
    <t>Manchester, England</t>
  </si>
  <si>
    <t>Directly Above the Earth's Core</t>
  </si>
  <si>
    <t>Portsmouth</t>
  </si>
  <si>
    <t>LSBU, London, England</t>
  </si>
  <si>
    <t>Glasgow</t>
  </si>
  <si>
    <t>Boston</t>
  </si>
  <si>
    <t>South  Louisiana</t>
  </si>
  <si>
    <t>Newington Green, London</t>
  </si>
  <si>
    <t>Mumbai</t>
  </si>
  <si>
    <t>U.S.</t>
  </si>
  <si>
    <t>Milton Keynes</t>
  </si>
  <si>
    <t>Cardiff/London</t>
  </si>
  <si>
    <t>Work London/ Live in Kent</t>
  </si>
  <si>
    <t>Westminster, London, UK</t>
  </si>
  <si>
    <t>Indonesia</t>
  </si>
  <si>
    <t>Richmond, London</t>
  </si>
  <si>
    <t>Enfield, London</t>
  </si>
  <si>
    <t>Birmingham</t>
  </si>
  <si>
    <t>Milton Keynes, England</t>
  </si>
  <si>
    <t>portland oregon usa</t>
  </si>
  <si>
    <t>ITV News, central London</t>
  </si>
  <si>
    <t>resisting by the sea</t>
  </si>
  <si>
    <t>Edinburgh, Scotland</t>
  </si>
  <si>
    <t>Stoke-on-Trent, England</t>
  </si>
  <si>
    <t>http://t.co/AOH616iC2t</t>
  </si>
  <si>
    <t>https://t.co/jzDr4nMi1c</t>
  </si>
  <si>
    <t>http://t.co/uuoFS2c6m2</t>
  </si>
  <si>
    <t>https://t.co/i0c9060l3W</t>
  </si>
  <si>
    <t>https://t.co/54IuZHZkCg</t>
  </si>
  <si>
    <t>https://t.co/nAGXjjgYWi</t>
  </si>
  <si>
    <t>https://t.co/EhM9Lj3AOW</t>
  </si>
  <si>
    <t>https://t.co/t0PTfz8Ajd</t>
  </si>
  <si>
    <t>https://t.co/Sw5OdnJbxO</t>
  </si>
  <si>
    <t>https://t.co/3p6KCUd3pW</t>
  </si>
  <si>
    <t>https://t.co/f5Gygk0TEM</t>
  </si>
  <si>
    <t>https://t.co/lixLbhK3nM</t>
  </si>
  <si>
    <t>https://t.co/2oyDubhoGl</t>
  </si>
  <si>
    <t>https://t.co/FBon84MmOP</t>
  </si>
  <si>
    <t>https://t.co/Rq0gQZZPA7</t>
  </si>
  <si>
    <t>https://t.co/IhuupJGm74</t>
  </si>
  <si>
    <t>https://t.co/YX0NlgILWM</t>
  </si>
  <si>
    <t>http://t.co/nR6PIXbikg</t>
  </si>
  <si>
    <t>https://t.co/fT7KB2eXic</t>
  </si>
  <si>
    <t>https://t.co/cCKk4I0BHC</t>
  </si>
  <si>
    <t>https://t.co/LWH805imjw</t>
  </si>
  <si>
    <t>https://t.co/cOj30E2J8r</t>
  </si>
  <si>
    <t>https://t.co/wMI4e7cp0x</t>
  </si>
  <si>
    <t>https://t.co/bTrkPFOskN</t>
  </si>
  <si>
    <t>https://t.co/Vwfuydc24U</t>
  </si>
  <si>
    <t>https://t.co/RbVXGvhRUZ</t>
  </si>
  <si>
    <t>https://t.co/SnOv0usOtw</t>
  </si>
  <si>
    <t>https://t.co/JKPpoeR1kF</t>
  </si>
  <si>
    <t>https://t.co/3KXmtnXffi</t>
  </si>
  <si>
    <t>https://t.co/dtWHDjVI3e</t>
  </si>
  <si>
    <t>https://t.co/LBhZvqcoKL</t>
  </si>
  <si>
    <t>https://t.co/USVX3RJh00</t>
  </si>
  <si>
    <t>https://t.co/NTRGDbnEkn</t>
  </si>
  <si>
    <t>https://t.co/zsuhpJcKZp</t>
  </si>
  <si>
    <t>https://t.co/WqCTO4Kt1H</t>
  </si>
  <si>
    <t>https://t.co/OJp0ZFCv9f</t>
  </si>
  <si>
    <t>http://t.co/cePUTjmdPL</t>
  </si>
  <si>
    <t>https://t.co/uOnjSQho8Q</t>
  </si>
  <si>
    <t>http://t.co/lUPzPH2Lk4</t>
  </si>
  <si>
    <t>https://t.co/bijMAXRz4J</t>
  </si>
  <si>
    <t>https://t.co/nk4HgWeilG</t>
  </si>
  <si>
    <t>https://t.co/MWE3UrPUTm</t>
  </si>
  <si>
    <t>https://t.co/H09ZReySZI</t>
  </si>
  <si>
    <t>http://t.co/ltZGm4dDX9</t>
  </si>
  <si>
    <t>https://t.co/Is7DaV7I3A</t>
  </si>
  <si>
    <t>https://t.co/4jkNDxSNoc</t>
  </si>
  <si>
    <t>http://t.co/yY3C9R3RuQ</t>
  </si>
  <si>
    <t>http://t.co/lymMQNoXuq</t>
  </si>
  <si>
    <t>https://t.co/iWmFOeSBNY</t>
  </si>
  <si>
    <t>https://t.co/baohqdxey0</t>
  </si>
  <si>
    <t>https://t.co/GAmqxzwxew</t>
  </si>
  <si>
    <t>https://t.co/NPh6VsyI8b</t>
  </si>
  <si>
    <t>https://t.co/gmoAuO86Df</t>
  </si>
  <si>
    <t>https://t.co/KqaxT9TZ7e</t>
  </si>
  <si>
    <t>https://t.co/WQGwHcuLNa</t>
  </si>
  <si>
    <t>https://t.co/sVtcMkdnOy</t>
  </si>
  <si>
    <t>https://t.co/KdphCgIm4H</t>
  </si>
  <si>
    <t>https://t.co/im3pjqQCyA</t>
  </si>
  <si>
    <t>https://t.co/xJc5asRW9m</t>
  </si>
  <si>
    <t>https://t.co/9CuWut42Di</t>
  </si>
  <si>
    <t>http://t.co/SNEAEd9ACM</t>
  </si>
  <si>
    <t>https://t.co/4zK1S8rRoy</t>
  </si>
  <si>
    <t>https://t.co/U03KmELiCp</t>
  </si>
  <si>
    <t>http://t.co/1Gm8aVACKn</t>
  </si>
  <si>
    <t>https://t.co/pK0wAPwGMQ</t>
  </si>
  <si>
    <t>https://t.co/ejl3KOyuMO</t>
  </si>
  <si>
    <t>https://t.co/c9ShRhIYup</t>
  </si>
  <si>
    <t>https://t.co/XnM0mxkmX2</t>
  </si>
  <si>
    <t>https://t.co/vFlHUDxubU</t>
  </si>
  <si>
    <t>https://t.co/JAPKA3Pfo4</t>
  </si>
  <si>
    <t>https://t.co/4nnBY94Bs5</t>
  </si>
  <si>
    <t>https://t.co/HW4YjpNyaV</t>
  </si>
  <si>
    <t>https://t.co/uJmEDF8Qt0</t>
  </si>
  <si>
    <t>https://t.co/cy3Ma66UAQ</t>
  </si>
  <si>
    <t>https://t.co/zJWAwqc3VT</t>
  </si>
  <si>
    <t>https://t.co/uocl0C6UYA</t>
  </si>
  <si>
    <t>http://t.co/dozO199IYn</t>
  </si>
  <si>
    <t>https://t.co/PlzvYEOnMB</t>
  </si>
  <si>
    <t>https://t.co/dVEyOxjZyN</t>
  </si>
  <si>
    <t>http://t.co/fbUfhvt44j</t>
  </si>
  <si>
    <t>https://t.co/jVpjvi1N2W</t>
  </si>
  <si>
    <t>http://t.co/2cnAyo6mRQ</t>
  </si>
  <si>
    <t>https://t.co/SSc6VcVKuh</t>
  </si>
  <si>
    <t>https://t.co/jOP7zwKA4c</t>
  </si>
  <si>
    <t>https://t.co/HLN9cvLiuD</t>
  </si>
  <si>
    <t>https://t.co/8Hl8i5qJlI</t>
  </si>
  <si>
    <t>https://t.co/9iaQn7zMSA</t>
  </si>
  <si>
    <t>http://t.co/x0nY0rdFXj</t>
  </si>
  <si>
    <t>https://t.co/dOR6EJD0Oe</t>
  </si>
  <si>
    <t>https://t.co/7oUJAUw81D</t>
  </si>
  <si>
    <t>https://pbs.twimg.com/profile_banners/588532966/1541089798</t>
  </si>
  <si>
    <t>https://pbs.twimg.com/profile_banners/3993268655/1500835850</t>
  </si>
  <si>
    <t>https://pbs.twimg.com/profile_banners/135250810/1437042616</t>
  </si>
  <si>
    <t>https://pbs.twimg.com/profile_banners/1033029873206546432/1542966552</t>
  </si>
  <si>
    <t>https://pbs.twimg.com/profile_banners/2389372243/1512576092</t>
  </si>
  <si>
    <t>https://pbs.twimg.com/profile_banners/932044927/1517645126</t>
  </si>
  <si>
    <t>https://pbs.twimg.com/profile_banners/884888054/1515183783</t>
  </si>
  <si>
    <t>https://pbs.twimg.com/profile_banners/959747420371419136/1518164366</t>
  </si>
  <si>
    <t>https://pbs.twimg.com/profile_banners/797419834564874241/1526999764</t>
  </si>
  <si>
    <t>https://pbs.twimg.com/profile_banners/4360528283/1449141584</t>
  </si>
  <si>
    <t>https://pbs.twimg.com/profile_banners/292261462/1518020892</t>
  </si>
  <si>
    <t>https://pbs.twimg.com/profile_banners/243878865/1487017241</t>
  </si>
  <si>
    <t>https://pbs.twimg.com/profile_banners/130102800/1475619073</t>
  </si>
  <si>
    <t>https://pbs.twimg.com/profile_banners/29560265/1546134862</t>
  </si>
  <si>
    <t>https://pbs.twimg.com/profile_banners/1079981010475900929/1546886019</t>
  </si>
  <si>
    <t>https://pbs.twimg.com/profile_banners/717898036488306688/1541371991</t>
  </si>
  <si>
    <t>https://pbs.twimg.com/profile_banners/1400238956/1547524404</t>
  </si>
  <si>
    <t>https://pbs.twimg.com/profile_banners/517967040/1541451485</t>
  </si>
  <si>
    <t>https://pbs.twimg.com/profile_banners/755057200901398528/1484960678</t>
  </si>
  <si>
    <t>https://pbs.twimg.com/profile_banners/23970338/1546703641</t>
  </si>
  <si>
    <t>https://pbs.twimg.com/profile_banners/83198300/1524810003</t>
  </si>
  <si>
    <t>https://pbs.twimg.com/profile_banners/2163000445/1457374182</t>
  </si>
  <si>
    <t>https://pbs.twimg.com/profile_banners/20977851/1513352652</t>
  </si>
  <si>
    <t>https://pbs.twimg.com/profile_banners/63875612/1356803466</t>
  </si>
  <si>
    <t>https://pbs.twimg.com/profile_banners/953592132/1447081584</t>
  </si>
  <si>
    <t>https://pbs.twimg.com/profile_banners/15438913/1488911261</t>
  </si>
  <si>
    <t>https://pbs.twimg.com/profile_banners/48497926/1547347040</t>
  </si>
  <si>
    <t>https://pbs.twimg.com/profile_banners/1900856286/1545489440</t>
  </si>
  <si>
    <t>https://pbs.twimg.com/profile_banners/3576194055/1547922751</t>
  </si>
  <si>
    <t>https://pbs.twimg.com/profile_banners/232872752/1417022571</t>
  </si>
  <si>
    <t>https://pbs.twimg.com/profile_banners/29400182/1431926693</t>
  </si>
  <si>
    <t>https://pbs.twimg.com/profile_banners/873542684937408512/1497103985</t>
  </si>
  <si>
    <t>https://pbs.twimg.com/profile_banners/2969913689/1524408720</t>
  </si>
  <si>
    <t>https://pbs.twimg.com/profile_banners/1049498719702241280/1546383102</t>
  </si>
  <si>
    <t>https://pbs.twimg.com/profile_banners/2400391789/1441019223</t>
  </si>
  <si>
    <t>https://pbs.twimg.com/profile_banners/17956292/1489113598</t>
  </si>
  <si>
    <t>https://pbs.twimg.com/profile_banners/168659906/1546170857</t>
  </si>
  <si>
    <t>https://pbs.twimg.com/profile_banners/2271040057/1404177728</t>
  </si>
  <si>
    <t>https://pbs.twimg.com/profile_banners/142036724/1517615659</t>
  </si>
  <si>
    <t>https://pbs.twimg.com/profile_banners/3092283615/1543841420</t>
  </si>
  <si>
    <t>https://pbs.twimg.com/profile_banners/7587032/1516873161</t>
  </si>
  <si>
    <t>https://pbs.twimg.com/profile_banners/14291684/1539344362</t>
  </si>
  <si>
    <t>https://pbs.twimg.com/profile_banners/2425571623/1396528861</t>
  </si>
  <si>
    <t>https://pbs.twimg.com/profile_banners/14569869/1464103587</t>
  </si>
  <si>
    <t>https://pbs.twimg.com/profile_banners/47583917/1529421709</t>
  </si>
  <si>
    <t>https://pbs.twimg.com/profile_banners/528967949/1458498890</t>
  </si>
  <si>
    <t>https://pbs.twimg.com/profile_banners/1024710271695237121/1533828093</t>
  </si>
  <si>
    <t>https://pbs.twimg.com/profile_banners/809525588536991744/1543247465</t>
  </si>
  <si>
    <t>https://pbs.twimg.com/profile_banners/1456430605/1522434171</t>
  </si>
  <si>
    <t>https://pbs.twimg.com/profile_banners/54203238/1547568021</t>
  </si>
  <si>
    <t>https://pbs.twimg.com/profile_banners/988226695/1504305534</t>
  </si>
  <si>
    <t>https://pbs.twimg.com/profile_banners/434285700/1485392835</t>
  </si>
  <si>
    <t>https://pbs.twimg.com/profile_banners/762187151119257600/1535763218</t>
  </si>
  <si>
    <t>https://pbs.twimg.com/profile_banners/794281298223398912/1501986288</t>
  </si>
  <si>
    <t>https://pbs.twimg.com/profile_banners/22453211/1542906650</t>
  </si>
  <si>
    <t>https://pbs.twimg.com/profile_banners/471721896/1466621560</t>
  </si>
  <si>
    <t>https://pbs.twimg.com/profile_banners/3298973632/1503007447</t>
  </si>
  <si>
    <t>https://pbs.twimg.com/profile_banners/826610755638136833/1520976768</t>
  </si>
  <si>
    <t>https://pbs.twimg.com/profile_banners/825814388976152576/1486614755</t>
  </si>
  <si>
    <t>https://pbs.twimg.com/profile_banners/3385985297/1484755746</t>
  </si>
  <si>
    <t>https://pbs.twimg.com/profile_banners/3674444417/1442430718</t>
  </si>
  <si>
    <t>https://pbs.twimg.com/profile_banners/38401173/1474369287</t>
  </si>
  <si>
    <t>https://pbs.twimg.com/profile_banners/305118267/1435768097</t>
  </si>
  <si>
    <t>https://pbs.twimg.com/profile_banners/66061729/1485647579</t>
  </si>
  <si>
    <t>https://pbs.twimg.com/profile_banners/962323563935158272/1547830278</t>
  </si>
  <si>
    <t>https://pbs.twimg.com/profile_banners/982748380202909696/1525041997</t>
  </si>
  <si>
    <t>https://pbs.twimg.com/profile_banners/346349093/1370274491</t>
  </si>
  <si>
    <t>https://pbs.twimg.com/profile_banners/174242537/1546272406</t>
  </si>
  <si>
    <t>https://pbs.twimg.com/profile_banners/35101375/1520201925</t>
  </si>
  <si>
    <t>https://pbs.twimg.com/profile_banners/190719454/1541755975</t>
  </si>
  <si>
    <t>https://pbs.twimg.com/profile_banners/993537877341556737/1534842747</t>
  </si>
  <si>
    <t>https://pbs.twimg.com/profile_banners/15826270/1545570813</t>
  </si>
  <si>
    <t>https://pbs.twimg.com/profile_banners/435339780/1373850430</t>
  </si>
  <si>
    <t>https://pbs.twimg.com/profile_banners/964560576960696321/1520457322</t>
  </si>
  <si>
    <t>https://pbs.twimg.com/profile_banners/95250289/1546959289</t>
  </si>
  <si>
    <t>https://pbs.twimg.com/profile_banners/102323556/1533555060</t>
  </si>
  <si>
    <t>https://pbs.twimg.com/profile_banners/2217513355/1475361191</t>
  </si>
  <si>
    <t>https://pbs.twimg.com/profile_banners/735449666/1543142400</t>
  </si>
  <si>
    <t>https://pbs.twimg.com/profile_banners/1299634051/1376507923</t>
  </si>
  <si>
    <t>https://pbs.twimg.com/profile_banners/1073353461499129856/1544742917</t>
  </si>
  <si>
    <t>https://pbs.twimg.com/profile_banners/2396738862/1496076591</t>
  </si>
  <si>
    <t>https://pbs.twimg.com/profile_banners/951707624/1398811589</t>
  </si>
  <si>
    <t>https://pbs.twimg.com/profile_banners/1069253798798008326/1544983407</t>
  </si>
  <si>
    <t>https://pbs.twimg.com/profile_banners/27832596/1477366812</t>
  </si>
  <si>
    <t>https://pbs.twimg.com/profile_banners/1037279133603168257/1541093017</t>
  </si>
  <si>
    <t>https://pbs.twimg.com/profile_banners/735699505182474240/1534715474</t>
  </si>
  <si>
    <t>https://pbs.twimg.com/profile_banners/994679731164536832/1527014900</t>
  </si>
  <si>
    <t>https://pbs.twimg.com/profile_banners/19298504/1510755512</t>
  </si>
  <si>
    <t>https://pbs.twimg.com/profile_banners/3248524347/1541684313</t>
  </si>
  <si>
    <t>https://pbs.twimg.com/profile_banners/148808164/1497838563</t>
  </si>
  <si>
    <t>https://pbs.twimg.com/profile_banners/355060438/1541167810</t>
  </si>
  <si>
    <t>https://pbs.twimg.com/profile_banners/3664361603/1442326798</t>
  </si>
  <si>
    <t>https://pbs.twimg.com/profile_banners/20974456/1545401423</t>
  </si>
  <si>
    <t>https://pbs.twimg.com/profile_banners/58033394/1546615807</t>
  </si>
  <si>
    <t>https://pbs.twimg.com/profile_banners/2180460795/1546503180</t>
  </si>
  <si>
    <t>https://pbs.twimg.com/profile_banners/31467003/1517171721</t>
  </si>
  <si>
    <t>https://pbs.twimg.com/profile_banners/713677530872606720/1543048680</t>
  </si>
  <si>
    <t>https://pbs.twimg.com/profile_banners/800942537083068416/1530462236</t>
  </si>
  <si>
    <t>https://pbs.twimg.com/profile_banners/437336957/1521702133</t>
  </si>
  <si>
    <t>https://pbs.twimg.com/profile_banners/3101720735/1537890347</t>
  </si>
  <si>
    <t>https://pbs.twimg.com/profile_banners/34507480/1534307919</t>
  </si>
  <si>
    <t>https://pbs.twimg.com/profile_banners/18184712/1433318732</t>
  </si>
  <si>
    <t>https://pbs.twimg.com/profile_banners/804758864935591936/1487378270</t>
  </si>
  <si>
    <t>https://pbs.twimg.com/profile_banners/259773052/1398067748</t>
  </si>
  <si>
    <t>https://pbs.twimg.com/profile_banners/585167007/1546739458</t>
  </si>
  <si>
    <t>https://pbs.twimg.com/profile_banners/271413771/1530611967</t>
  </si>
  <si>
    <t>https://pbs.twimg.com/profile_banners/3303230734/1541410771</t>
  </si>
  <si>
    <t>https://pbs.twimg.com/profile_banners/2241599715/1475915481</t>
  </si>
  <si>
    <t>https://pbs.twimg.com/profile_banners/1362117938/1501858647</t>
  </si>
  <si>
    <t>https://pbs.twimg.com/profile_banners/66573195/1544765979</t>
  </si>
  <si>
    <t>https://pbs.twimg.com/profile_banners/145619928/1457133550</t>
  </si>
  <si>
    <t>https://pbs.twimg.com/profile_banners/994560497092509702/1525957026</t>
  </si>
  <si>
    <t>https://pbs.twimg.com/profile_banners/926384608157061121/1509702707</t>
  </si>
  <si>
    <t>https://pbs.twimg.com/profile_banners/819845846/1504670455</t>
  </si>
  <si>
    <t>https://pbs.twimg.com/profile_banners/460159813/1497777400</t>
  </si>
  <si>
    <t>https://pbs.twimg.com/profile_banners/2491937550/1506934778</t>
  </si>
  <si>
    <t>https://pbs.twimg.com/profile_banners/4889616083/1480281624</t>
  </si>
  <si>
    <t>https://pbs.twimg.com/profile_banners/3397539195/1470944529</t>
  </si>
  <si>
    <t>https://pbs.twimg.com/profile_banners/779080665778286593/1492958542</t>
  </si>
  <si>
    <t>https://pbs.twimg.com/profile_banners/359574231/1451780521</t>
  </si>
  <si>
    <t>https://pbs.twimg.com/profile_banners/20985003/1547480948</t>
  </si>
  <si>
    <t>https://pbs.twimg.com/profile_banners/820554343/1541418891</t>
  </si>
  <si>
    <t>https://pbs.twimg.com/profile_banners/302610154/1546031188</t>
  </si>
  <si>
    <t>https://pbs.twimg.com/profile_banners/972651/1401484849</t>
  </si>
  <si>
    <t>https://pbs.twimg.com/profile_banners/1931171593/1543803702</t>
  </si>
  <si>
    <t>https://pbs.twimg.com/profile_banners/806681653821247488/1545011478</t>
  </si>
  <si>
    <t>https://pbs.twimg.com/profile_banners/621515404/1378630834</t>
  </si>
  <si>
    <t>https://pbs.twimg.com/profile_banners/198327794/1516453715</t>
  </si>
  <si>
    <t>https://pbs.twimg.com/profile_banners/794327515716325379/1478546682</t>
  </si>
  <si>
    <t>https://pbs.twimg.com/profile_banners/3290558421/1538068280</t>
  </si>
  <si>
    <t>https://pbs.twimg.com/profile_banners/84456845/1443140025</t>
  </si>
  <si>
    <t>https://pbs.twimg.com/profile_banners/114505454/1431615175</t>
  </si>
  <si>
    <t>https://pbs.twimg.com/profile_banners/704844824/1543532313</t>
  </si>
  <si>
    <t>https://pbs.twimg.com/profile_banners/28068719/1513983393</t>
  </si>
  <si>
    <t>https://pbs.twimg.com/profile_banners/23574562/1537528729</t>
  </si>
  <si>
    <t>https://pbs.twimg.com/profile_banners/331653487/1529622689</t>
  </si>
  <si>
    <t>https://pbs.twimg.com/profile_banners/27074339/1528794870</t>
  </si>
  <si>
    <t>https://pbs.twimg.com/profile_banners/812436531906510848/1546801340</t>
  </si>
  <si>
    <t>https://pbs.twimg.com/profile_banners/41999549/1541764796</t>
  </si>
  <si>
    <t>https://pbs.twimg.com/profile_banners/975387376313929728/1521386880</t>
  </si>
  <si>
    <t>https://pbs.twimg.com/profile_banners/280836096/1485025365</t>
  </si>
  <si>
    <t>https://pbs.twimg.com/profile_banners/481632001/1537894790</t>
  </si>
  <si>
    <t>https://pbs.twimg.com/profile_banners/573044459/1413120567</t>
  </si>
  <si>
    <t>https://pbs.twimg.com/profile_banners/2591272837/1541419623</t>
  </si>
  <si>
    <t>https://pbs.twimg.com/profile_banners/1041022430230327297/1546234026</t>
  </si>
  <si>
    <t>https://pbs.twimg.com/profile_banners/19503443/1406065099</t>
  </si>
  <si>
    <t>https://pbs.twimg.com/profile_banners/1046400347844087813/1538323279</t>
  </si>
  <si>
    <t>https://pbs.twimg.com/profile_banners/705836751496024064/1505593805</t>
  </si>
  <si>
    <t>https://pbs.twimg.com/profile_banners/453934235/1543185096</t>
  </si>
  <si>
    <t>https://pbs.twimg.com/profile_banners/1084663734801297408/1547447116</t>
  </si>
  <si>
    <t>https://pbs.twimg.com/profile_banners/58413196/1485318224</t>
  </si>
  <si>
    <t>https://pbs.twimg.com/profile_banners/712235397988945920/1463478208</t>
  </si>
  <si>
    <t>https://pbs.twimg.com/profile_banners/193029241/1441937699</t>
  </si>
  <si>
    <t>https://pbs.twimg.com/profile_banners/2880479857/1499450452</t>
  </si>
  <si>
    <t>https://pbs.twimg.com/profile_banners/4158113734/1538666254</t>
  </si>
  <si>
    <t>https://pbs.twimg.com/profile_banners/932365571638706178/1511459281</t>
  </si>
  <si>
    <t>https://pbs.twimg.com/profile_banners/736668469/1535849395</t>
  </si>
  <si>
    <t>https://pbs.twimg.com/profile_banners/414770572/1458717874</t>
  </si>
  <si>
    <t>https://pbs.twimg.com/profile_banners/259191430/1518018274</t>
  </si>
  <si>
    <t>https://pbs.twimg.com/profile_banners/1033040980486877184/1538656007</t>
  </si>
  <si>
    <t>https://pbs.twimg.com/profile_banners/2832021548/1486577394</t>
  </si>
  <si>
    <t>https://pbs.twimg.com/profile_banners/804758133113397248/1502922679</t>
  </si>
  <si>
    <t>https://pbs.twimg.com/profile_banners/26979069/1414586869</t>
  </si>
  <si>
    <t>https://pbs.twimg.com/profile_banners/535215136/1546953117</t>
  </si>
  <si>
    <t>https://pbs.twimg.com/profile_banners/62312946/1436732590</t>
  </si>
  <si>
    <t>https://pbs.twimg.com/profile_banners/1015612021453160448/1530977303</t>
  </si>
  <si>
    <t>https://pbs.twimg.com/profile_banners/783969619631570944/1517395444</t>
  </si>
  <si>
    <t>https://pbs.twimg.com/profile_banners/837876161795411968/1541540515</t>
  </si>
  <si>
    <t>https://pbs.twimg.com/profile_banners/3226912379/1521588605</t>
  </si>
  <si>
    <t>https://pbs.twimg.com/profile_banners/755421798477463552/1469105504</t>
  </si>
  <si>
    <t>https://pbs.twimg.com/profile_banners/20096405/1463497904</t>
  </si>
  <si>
    <t>https://pbs.twimg.com/profile_banners/56487487/1521819202</t>
  </si>
  <si>
    <t>https://pbs.twimg.com/profile_banners/130297856/1547588371</t>
  </si>
  <si>
    <t>https://pbs.twimg.com/profile_banners/22919206/1523458795</t>
  </si>
  <si>
    <t>https://pbs.twimg.com/profile_banners/576209736/1547379497</t>
  </si>
  <si>
    <t>https://pbs.twimg.com/profile_banners/29443660/1498925171</t>
  </si>
  <si>
    <t>https://pbs.twimg.com/profile_banners/1041959210324516864/1547251242</t>
  </si>
  <si>
    <t>https://pbs.twimg.com/profile_banners/969261359887200257/1523029503</t>
  </si>
  <si>
    <t>en-gb</t>
  </si>
  <si>
    <t>es</t>
  </si>
  <si>
    <t>http://abs.twimg.com/images/themes/theme14/bg.gif</t>
  </si>
  <si>
    <t>http://abs.twimg.com/images/themes/theme1/bg.png</t>
  </si>
  <si>
    <t>http://abs.twimg.com/images/themes/theme9/bg.gif</t>
  </si>
  <si>
    <t>http://abs.twimg.com/images/themes/theme5/bg.gif</t>
  </si>
  <si>
    <t>http://abs.twimg.com/images/themes/theme6/bg.gif</t>
  </si>
  <si>
    <t>http://abs.twimg.com/images/themes/theme12/bg.gif</t>
  </si>
  <si>
    <t>http://abs.twimg.com/images/themes/theme16/bg.gif</t>
  </si>
  <si>
    <t>http://abs.twimg.com/images/themes/theme10/bg.gif</t>
  </si>
  <si>
    <t>http://abs.twimg.com/images/themes/theme19/bg.gif</t>
  </si>
  <si>
    <t>http://abs.twimg.com/images/themes/theme18/bg.gif</t>
  </si>
  <si>
    <t>http://abs.twimg.com/images/themes/theme3/bg.gif</t>
  </si>
  <si>
    <t>http://abs.twimg.com/images/themes/theme15/bg.png</t>
  </si>
  <si>
    <t>http://abs.twimg.com/images/themes/theme13/bg.gif</t>
  </si>
  <si>
    <t>http://abs.twimg.com/images/themes/theme4/bg.gif</t>
  </si>
  <si>
    <t>http://abs.twimg.com/images/themes/theme7/bg.gif</t>
  </si>
  <si>
    <t>http://abs.twimg.com/images/themes/theme8/bg.gif</t>
  </si>
  <si>
    <t>http://abs.twimg.com/images/themes/theme2/bg.gif</t>
  </si>
  <si>
    <t>http://pbs.twimg.com/profile_images/934060471287676928/ix8PDSWh_normal.jpg</t>
  </si>
  <si>
    <t>http://pbs.twimg.com/profile_images/875384719965290500/ttGI91mE_normal.jpg</t>
  </si>
  <si>
    <t>http://pbs.twimg.com/profile_images/606798781649174528/NYsUioKR_normal.png</t>
  </si>
  <si>
    <t>http://pbs.twimg.com/profile_images/1055205411274612756/b0OxeygN_normal.jpg</t>
  </si>
  <si>
    <t>http://pbs.twimg.com/profile_images/1086350246425382912/mR--J5rz_normal.jpg</t>
  </si>
  <si>
    <t>http://pbs.twimg.com/profile_images/940010965847777280/jupOoelq_normal.jpg</t>
  </si>
  <si>
    <t>http://pbs.twimg.com/profile_images/648973793738780672/V5xXe0W3_normal.jpg</t>
  </si>
  <si>
    <t>http://pbs.twimg.com/profile_images/961877177586270208/b-ShrFCj_normal.jpg</t>
  </si>
  <si>
    <t>http://pbs.twimg.com/profile_images/1032791658797129730/7tUKvJv9_normal.jpg</t>
  </si>
  <si>
    <t>http://pbs.twimg.com/profile_images/378800000016300504/08bd3097b70613756d340e7695bbceca_normal.jpeg</t>
  </si>
  <si>
    <t>http://pbs.twimg.com/profile_images/482106609846321153/qbj_Is___normal.jpeg</t>
  </si>
  <si>
    <t>http://pbs.twimg.com/profile_images/1083693479262187520/6NOjNro0_normal.jpg</t>
  </si>
  <si>
    <t>http://pbs.twimg.com/profile_images/1085367971487174659/cFUwmkT-_normal.jpg</t>
  </si>
  <si>
    <t>http://pbs.twimg.com/profile_images/627687247/madmen_icon_normal.jpg</t>
  </si>
  <si>
    <t>http://pbs.twimg.com/profile_images/1059214996310290435/0o0TJXA5_normal.jpg</t>
  </si>
  <si>
    <t>http://pbs.twimg.com/profile_images/1009606412580708353/MDvZDUZ3_normal.jpg</t>
  </si>
  <si>
    <t>http://pbs.twimg.com/profile_images/1059550439866286083/2gKuceVm_normal.jpg</t>
  </si>
  <si>
    <t>http://pbs.twimg.com/profile_images/1030103090861461504/JW96Lbf7_normal.jpg</t>
  </si>
  <si>
    <t>http://pbs.twimg.com/profile_images/1081579576021733377/qUR2p_W__normal.jpg</t>
  </si>
  <si>
    <t>http://pbs.twimg.com/profile_images/967539843151605762/NGLc5_-g_normal.jpg</t>
  </si>
  <si>
    <t>http://pbs.twimg.com/profile_images/715176551361482752/D_-n5WUR_normal.jpg</t>
  </si>
  <si>
    <t>http://pbs.twimg.com/profile_images/941289135209361410/fZMPxa_e_normal.jpg</t>
  </si>
  <si>
    <t>http://pbs.twimg.com/profile_images/1062343276420833280/ZcDwwG-p_normal.jpg</t>
  </si>
  <si>
    <t>http://pbs.twimg.com/profile_images/1063980863195631616/ffFCaXZl_normal.jpg</t>
  </si>
  <si>
    <t>http://pbs.twimg.com/profile_images/1017502697111609345/-1-tWplz_normal.jpg</t>
  </si>
  <si>
    <t>http://pbs.twimg.com/profile_images/1054392721551622144/k4eqipd5_normal.jpg</t>
  </si>
  <si>
    <t>http://pbs.twimg.com/profile_images/1001662578043637763/p0zxKIBq_normal.jpg</t>
  </si>
  <si>
    <t>http://pbs.twimg.com/profile_images/553590615099703296/YwMYdy5m_normal.jpeg</t>
  </si>
  <si>
    <t>http://pbs.twimg.com/profile_images/928382078521102336/aIcMIrUg_normal.jpg</t>
  </si>
  <si>
    <t>http://pbs.twimg.com/profile_images/666685017960108032/_DcZwPnJ_normal.jpg</t>
  </si>
  <si>
    <t>http://pbs.twimg.com/profile_images/419009651632381952/_O30GZ7Y_normal.jpeg</t>
  </si>
  <si>
    <t>http://pbs.twimg.com/profile_images/1068533751666417664/_gMXRInd_normal.jpg</t>
  </si>
  <si>
    <t>http://pbs.twimg.com/profile_images/1057936244724940805/r2gJJZIT_normal.jpg</t>
  </si>
  <si>
    <t>http://pbs.twimg.com/profile_images/953341660813021185/o2IGXWqj_normal.jpg</t>
  </si>
  <si>
    <t>http://pbs.twimg.com/profile_images/1080430366425600001/q1f_kS7k_normal.jpg</t>
  </si>
  <si>
    <t>http://pbs.twimg.com/profile_images/1086038982348148736/TAcA_5i4_normal.jpg</t>
  </si>
  <si>
    <t>http://pbs.twimg.com/profile_images/875404558528393216/cTknVhwm_normal.jpg</t>
  </si>
  <si>
    <t>http://pbs.twimg.com/profile_images/1043605071261577216/jAqTY76o_normal.jpg</t>
  </si>
  <si>
    <t>http://pbs.twimg.com/profile_images/948197404049924097/IPvw_wQK_normal.jpg</t>
  </si>
  <si>
    <t>http://pbs.twimg.com/profile_images/639503638986100736/mdIy2CW1_normal.png</t>
  </si>
  <si>
    <t>http://pbs.twimg.com/profile_images/977024938740781056/12t7dPz6_normal.jpg</t>
  </si>
  <si>
    <t>http://pbs.twimg.com/profile_images/1035693002092470272/ERUECtIy_normal.jpg</t>
  </si>
  <si>
    <t>http://pbs.twimg.com/profile_images/1082165592625340416/6dTUEyiU_normal.jpg</t>
  </si>
  <si>
    <t>http://pbs.twimg.com/profile_images/378800000571537476/f5edd3e6daaf69fab382159575ea6f98_normal.jpeg</t>
  </si>
  <si>
    <t>http://pbs.twimg.com/profile_images/1060595919983271936/EJ7n3wSK_normal.jpg</t>
  </si>
  <si>
    <t>http://pbs.twimg.com/profile_images/1027299607829610496/LSVbhNGJ_normal.jpg</t>
  </si>
  <si>
    <t>http://pbs.twimg.com/profile_images/800568601640140800/LJg4_AKY_normal.jpg</t>
  </si>
  <si>
    <t>http://pbs.twimg.com/profile_images/644171795487195136/eDo099p6_normal.jpg</t>
  </si>
  <si>
    <t>http://pbs.twimg.com/profile_images/1766172589/woman_face_avatar_normal.jpg</t>
  </si>
  <si>
    <t>http://pbs.twimg.com/profile_images/1046782531696234497/rA5ORVnU_normal.jpg</t>
  </si>
  <si>
    <t>http://pbs.twimg.com/profile_images/983057340336226304/lXnG7Gw8_normal.jpg</t>
  </si>
  <si>
    <t>http://pbs.twimg.com/profile_images/643953644996587520/MUw2KFja_normal.jpg</t>
  </si>
  <si>
    <t>http://pbs.twimg.com/profile_images/561121025971478528/j1PG5aPo_normal.jpeg</t>
  </si>
  <si>
    <t>http://pbs.twimg.com/profile_images/993540101023117312/ukrjjHJR_normal.jpg</t>
  </si>
  <si>
    <t>http://pbs.twimg.com/profile_images/1060751934435549184/-sCdKpiK_normal.jpg</t>
  </si>
  <si>
    <t>http://pbs.twimg.com/profile_images/1689899639/BQcDAAAAAwoDanBnAAAABC5vdXQKFkRJZjd_1__normal.jpg</t>
  </si>
  <si>
    <t>http://pbs.twimg.com/profile_images/942095609208692736/NDgxlSVa_normal.jpg</t>
  </si>
  <si>
    <t>http://pbs.twimg.com/profile_images/1069723023865987072/khMEImzS_normal.jpg</t>
  </si>
  <si>
    <t>http://pbs.twimg.com/profile_images/738327408424701952/wbDwBjEm_normal.jpg</t>
  </si>
  <si>
    <t>http://pbs.twimg.com/profile_images/1076858245069918210/A48gwqfq_normal.jpg</t>
  </si>
  <si>
    <t>http://pbs.twimg.com/profile_images/890655466992394240/cI6mCvOB_normal.jpg</t>
  </si>
  <si>
    <t>http://pbs.twimg.com/profile_images/461272815312699392/8Zh8gN6l_normal.jpeg</t>
  </si>
  <si>
    <t>http://pbs.twimg.com/profile_images/1073614445656662018/Fyj2c5Pz_normal.jpg</t>
  </si>
  <si>
    <t>http://pbs.twimg.com/profile_images/997423149330280448/_Iichahl_normal.jpg</t>
  </si>
  <si>
    <t>http://pbs.twimg.com/profile_images/1057605775919669248/sA9wKOAF_normal.jpg</t>
  </si>
  <si>
    <t>http://pbs.twimg.com/profile_images/978246617911328768/mh7ip-P5_normal.jpg</t>
  </si>
  <si>
    <t>http://pbs.twimg.com/profile_images/976715647018328064/85KL-XJf_normal.jpg</t>
  </si>
  <si>
    <t>http://pbs.twimg.com/profile_images/852249830202241024/-ye0rgE8_normal.jpg</t>
  </si>
  <si>
    <t>http://pbs.twimg.com/profile_images/1085040786385690624/hd-our75_normal.jpg</t>
  </si>
  <si>
    <t>http://pbs.twimg.com/profile_images/458155596013793280/ilM44TjW_normal.jpeg</t>
  </si>
  <si>
    <t>http://pbs.twimg.com/profile_images/971772692729925633/AuIlDlf7_normal.jpg</t>
  </si>
  <si>
    <t>http://pbs.twimg.com/profile_images/1086674690331078657/in271TKS_normal.jpg</t>
  </si>
  <si>
    <t>http://pbs.twimg.com/profile_images/893486491929907200/iG7mTozH_normal.jpg</t>
  </si>
  <si>
    <t>http://pbs.twimg.com/profile_images/600263553996738561/Q8uMUH72_normal.jpg</t>
  </si>
  <si>
    <t>http://pbs.twimg.com/profile_images/1061381977302073344/m_zwFe-N_normal.jpg</t>
  </si>
  <si>
    <t>http://pbs.twimg.com/profile_images/926385835473342464/_zJZ7HjB_normal.jpg</t>
  </si>
  <si>
    <t>http://pbs.twimg.com/profile_images/1059969868739444736/ieNB_TCX_normal.jpg</t>
  </si>
  <si>
    <t>http://pbs.twimg.com/profile_images/933858613575249921/8RlP1I_G_normal.jpg</t>
  </si>
  <si>
    <t>http://pbs.twimg.com/profile_images/702281294131044352/ZckffSC-_normal.png</t>
  </si>
  <si>
    <t>http://pbs.twimg.com/profile_images/623074452616646656/LdxEk0dw_normal.png</t>
  </si>
  <si>
    <t>http://pbs.twimg.com/profile_images/1078767983047118849/SYougnBN_normal.jpg</t>
  </si>
  <si>
    <t>http://pbs.twimg.com/profile_images/1013772445243895808/jk7SUWdn_normal.jpg</t>
  </si>
  <si>
    <t>http://pbs.twimg.com/profile_images/1075698971195174912/eF-i96cz_normal.jpg</t>
  </si>
  <si>
    <t>http://pbs.twimg.com/profile_images/948733324666732546/8z3EGuq7_normal.jpg</t>
  </si>
  <si>
    <t>http://pbs.twimg.com/profile_images/795708578304761858/UnI4H8SP_normal.jpg</t>
  </si>
  <si>
    <t>http://pbs.twimg.com/profile_images/1005930598916087810/cfXiWDAF_normal.jpg</t>
  </si>
  <si>
    <t>http://pbs.twimg.com/profile_images/962726460862713856/1lqoTtIR_normal.jpg</t>
  </si>
  <si>
    <t>http://pbs.twimg.com/profile_images/988099344363589633/zQfXzpRQ_normal.jpg</t>
  </si>
  <si>
    <t>http://pbs.twimg.com/profile_images/2730418262/6e09e2e9cfd34ddab722b349694a08ea_normal.png</t>
  </si>
  <si>
    <t>http://pbs.twimg.com/profile_images/1043097207317192705/ODs6_bIT_normal.jpg</t>
  </si>
  <si>
    <t>http://pbs.twimg.com/profile_images/1032282606379970560/uRGKlbgo_normal.jpg</t>
  </si>
  <si>
    <t>http://pbs.twimg.com/profile_images/1081987278065623041/Hm7Q1kD2_normal.jpg</t>
  </si>
  <si>
    <t>http://pbs.twimg.com/profile_images/953819177231441920/MqDcuBLl_normal.jpg</t>
  </si>
  <si>
    <t>http://pbs.twimg.com/profile_images/484430416930013184/VM6OiBsj_normal.png</t>
  </si>
  <si>
    <t>http://pbs.twimg.com/profile_images/1046429563994165249/gyRnIFky_normal.jpg</t>
  </si>
  <si>
    <t>http://pbs.twimg.com/profile_images/1084738969768579074/lbsRVQKJ_normal.jpg</t>
  </si>
  <si>
    <t>http://pbs.twimg.com/profile_images/1083331644885532672/LKNULsaw_normal.jpg</t>
  </si>
  <si>
    <t>http://pbs.twimg.com/profile_images/933753866797031424/vjovqn0Y_normal.jpg</t>
  </si>
  <si>
    <t>http://pbs.twimg.com/profile_images/880451862406868992/dkCx2OIw_normal.jpg</t>
  </si>
  <si>
    <t>http://pbs.twimg.com/profile_images/974558621106257920/h3Z1ASVM_normal.jpg</t>
  </si>
  <si>
    <t>http://pbs.twimg.com/profile_images/904399973940305920/6AXltCB5_normal.jpg</t>
  </si>
  <si>
    <t>http://pbs.twimg.com/profile_images/914117906476208128/lDFGji6i_normal.jpg</t>
  </si>
  <si>
    <t>http://pbs.twimg.com/profile_images/1064592149436604416/tft04X5X_normal.jpg</t>
  </si>
  <si>
    <t>http://pbs.twimg.com/profile_images/3105941050/17bab587f151975ca4ae9f6a1cab7c56_normal.png</t>
  </si>
  <si>
    <t>http://pbs.twimg.com/profile_images/1031299174418055168/vb6pBCBH_normal.jpg</t>
  </si>
  <si>
    <t>Open Twitter Page for This Person</t>
  </si>
  <si>
    <t>https://twitter.com/solacewomensaid</t>
  </si>
  <si>
    <t>https://twitter.com/agenda_alliance</t>
  </si>
  <si>
    <t>https://twitter.com/evawuk</t>
  </si>
  <si>
    <t>https://twitter.com/dazyjane410</t>
  </si>
  <si>
    <t>https://twitter.com/dowlaiscoconut</t>
  </si>
  <si>
    <t>https://twitter.com/laikawilson</t>
  </si>
  <si>
    <t>https://twitter.com/nathaliepiat</t>
  </si>
  <si>
    <t>https://twitter.com/timdownie1</t>
  </si>
  <si>
    <t>https://twitter.com/mary85282025</t>
  </si>
  <si>
    <t>https://twitter.com/cjsimon123</t>
  </si>
  <si>
    <t>https://twitter.com/tyanna_lyc</t>
  </si>
  <si>
    <t>https://twitter.com/isa_ruffatti</t>
  </si>
  <si>
    <t>https://twitter.com/womensmarchlon</t>
  </si>
  <si>
    <t>https://twitter.com/austeneconomics</t>
  </si>
  <si>
    <t>https://twitter.com/helenpankhurst</t>
  </si>
  <si>
    <t>https://twitter.com/sholamos1</t>
  </si>
  <si>
    <t>https://twitter.com/hreardonbond</t>
  </si>
  <si>
    <t>https://twitter.com/dstewart541</t>
  </si>
  <si>
    <t>https://twitter.com/jamesco47247165</t>
  </si>
  <si>
    <t>https://twitter.com/mrintouch</t>
  </si>
  <si>
    <t>https://twitter.com/dakotaisadork</t>
  </si>
  <si>
    <t>https://twitter.com/juan_de_vashon</t>
  </si>
  <si>
    <t>https://twitter.com/nofaith313</t>
  </si>
  <si>
    <t>https://twitter.com/davidpsdem</t>
  </si>
  <si>
    <t>https://twitter.com/elizabethregina</t>
  </si>
  <si>
    <t>https://twitter.com/mbdigital001</t>
  </si>
  <si>
    <t>https://twitter.com/samsmethers</t>
  </si>
  <si>
    <t>https://twitter.com/fionamac2017</t>
  </si>
  <si>
    <t>https://twitter.com/_dipikar</t>
  </si>
  <si>
    <t>https://twitter.com/fawcettsociety</t>
  </si>
  <si>
    <t>https://twitter.com/anniebearwolf</t>
  </si>
  <si>
    <t>https://twitter.com/juliebhunt</t>
  </si>
  <si>
    <t>https://twitter.com/andrewsduncan1</t>
  </si>
  <si>
    <t>https://twitter.com/mailonline</t>
  </si>
  <si>
    <t>https://twitter.com/citizenkays</t>
  </si>
  <si>
    <t>https://twitter.com/amnaabdul1983</t>
  </si>
  <si>
    <t>https://twitter.com/lamyouthcouncil</t>
  </si>
  <si>
    <t>https://twitter.com/rachaeldownie</t>
  </si>
  <si>
    <t>https://twitter.com/mystics_blues</t>
  </si>
  <si>
    <t>https://twitter.com/shanemgreentree</t>
  </si>
  <si>
    <t>https://twitter.com/godwin_lives</t>
  </si>
  <si>
    <t>https://twitter.com/hivelady2018</t>
  </si>
  <si>
    <t>https://twitter.com/scateslovescake</t>
  </si>
  <si>
    <t>https://twitter.com/iamashleyalove</t>
  </si>
  <si>
    <t>https://twitter.com/jade2838</t>
  </si>
  <si>
    <t>https://twitter.com/gingery4nk</t>
  </si>
  <si>
    <t>https://twitter.com/rwilsongarwood</t>
  </si>
  <si>
    <t>https://twitter.com/women</t>
  </si>
  <si>
    <t>https://twitter.com/wep_uk</t>
  </si>
  <si>
    <t>https://twitter.com/skynews</t>
  </si>
  <si>
    <t>https://twitter.com/weyside7</t>
  </si>
  <si>
    <t>https://twitter.com/uklabour</t>
  </si>
  <si>
    <t>https://twitter.com/keir_starmer</t>
  </si>
  <si>
    <t>https://twitter.com/channel4news</t>
  </si>
  <si>
    <t>https://twitter.com/cathynewman</t>
  </si>
  <si>
    <t>https://twitter.com/michiganoutlndr</t>
  </si>
  <si>
    <t>https://twitter.com/fictionshewrote</t>
  </si>
  <si>
    <t>https://twitter.com/swmh_ioppn</t>
  </si>
  <si>
    <t>https://twitter.com/cjcrew3</t>
  </si>
  <si>
    <t>https://twitter.com/womensmarchmem</t>
  </si>
  <si>
    <t>https://twitter.com/tilley2shoes</t>
  </si>
  <si>
    <t>https://twitter.com/stylistmagazine</t>
  </si>
  <si>
    <t>https://twitter.com/amyayers16</t>
  </si>
  <si>
    <t>https://twitter.com/sciencemilkcow</t>
  </si>
  <si>
    <t>https://twitter.com/brookgrahamltd</t>
  </si>
  <si>
    <t>https://twitter.com/lbui0615</t>
  </si>
  <si>
    <t>https://twitter.com/qaycerax2</t>
  </si>
  <si>
    <t>https://twitter.com/kvpeckwriter</t>
  </si>
  <si>
    <t>https://twitter.com/lordez56</t>
  </si>
  <si>
    <t>https://twitter.com/melanieswick</t>
  </si>
  <si>
    <t>https://twitter.com/jafpnow2</t>
  </si>
  <si>
    <t>https://twitter.com/sherryp1967_5_7</t>
  </si>
  <si>
    <t>https://twitter.com/greeneyedladyme</t>
  </si>
  <si>
    <t>https://twitter.com/xxgrace2020xx</t>
  </si>
  <si>
    <t>https://twitter.com/fenellaporter</t>
  </si>
  <si>
    <t>https://twitter.com/woman_kind</t>
  </si>
  <si>
    <t>https://twitter.com/odulainne</t>
  </si>
  <si>
    <t>https://twitter.com/yvettedube</t>
  </si>
  <si>
    <t>https://twitter.com/digibythesea</t>
  </si>
  <si>
    <t>https://twitter.com/cakarmicdebt</t>
  </si>
  <si>
    <t>https://twitter.com/dapharcyde410</t>
  </si>
  <si>
    <t>https://twitter.com/jonorcup</t>
  </si>
  <si>
    <t>https://twitter.com/smartaindale</t>
  </si>
  <si>
    <t>https://twitter.com/thealisonbriggs</t>
  </si>
  <si>
    <t>https://twitter.com/periodpower2</t>
  </si>
  <si>
    <t>https://twitter.com/malinimehra</t>
  </si>
  <si>
    <t>https://twitter.com/exinkygal</t>
  </si>
  <si>
    <t>https://twitter.com/alauda1</t>
  </si>
  <si>
    <t>https://twitter.com/estherhsample</t>
  </si>
  <si>
    <t>https://twitter.com/illeagleblonde</t>
  </si>
  <si>
    <t>https://twitter.com/wonderpalace76</t>
  </si>
  <si>
    <t>https://twitter.com/rvt9</t>
  </si>
  <si>
    <t>https://twitter.com/jessicadoran</t>
  </si>
  <si>
    <t>https://twitter.com/5050parliament</t>
  </si>
  <si>
    <t>https://twitter.com/coleman_21</t>
  </si>
  <si>
    <t>https://twitter.com/theresa144</t>
  </si>
  <si>
    <t>https://twitter.com/abbyag03</t>
  </si>
  <si>
    <t>https://twitter.com/connie_rodeconn</t>
  </si>
  <si>
    <t>https://twitter.com/catbythec</t>
  </si>
  <si>
    <t>https://twitter.com/flowfreeboxes</t>
  </si>
  <si>
    <t>https://twitter.com/kristoperknight</t>
  </si>
  <si>
    <t>https://twitter.com/dahabah</t>
  </si>
  <si>
    <t>https://twitter.com/amy_in_michigan</t>
  </si>
  <si>
    <t>https://twitter.com/jordonlee</t>
  </si>
  <si>
    <t>https://twitter.com/eileencos</t>
  </si>
  <si>
    <t>https://twitter.com/letterofnote</t>
  </si>
  <si>
    <t>https://twitter.com/faybe1989</t>
  </si>
  <si>
    <t>https://twitter.com/susancolehaley</t>
  </si>
  <si>
    <t>https://twitter.com/teamprepster</t>
  </si>
  <si>
    <t>https://twitter.com/careintuk</t>
  </si>
  <si>
    <t>https://twitter.com/curlymoley</t>
  </si>
  <si>
    <t>https://twitter.com/apapworth58</t>
  </si>
  <si>
    <t>https://twitter.com/songoftheoss</t>
  </si>
  <si>
    <t>https://twitter.com/sue4audleyward</t>
  </si>
  <si>
    <t>https://twitter.com/womensmarch</t>
  </si>
  <si>
    <t>https://twitter.com/sammicraig117</t>
  </si>
  <si>
    <t>https://twitter.com/penkymax</t>
  </si>
  <si>
    <t>https://twitter.com/arianagrande</t>
  </si>
  <si>
    <t>https://twitter.com/ellen_f</t>
  </si>
  <si>
    <t>https://twitter.com/swillis102</t>
  </si>
  <si>
    <t>https://twitter.com/fkuprestrump</t>
  </si>
  <si>
    <t>https://twitter.com/mspepper1970</t>
  </si>
  <si>
    <t>https://twitter.com/eremocene</t>
  </si>
  <si>
    <t>https://twitter.com/huffpostuk</t>
  </si>
  <si>
    <t>https://twitter.com/btxcgnbv</t>
  </si>
  <si>
    <t>https://twitter.com/womenhackney</t>
  </si>
  <si>
    <t>https://twitter.com/alice_notti</t>
  </si>
  <si>
    <t>https://twitter.com/avery_alana</t>
  </si>
  <si>
    <t>https://twitter.com/twilightkatrina</t>
  </si>
  <si>
    <t>https://twitter.com/mtlqccan</t>
  </si>
  <si>
    <t>https://twitter.com/carolc35237810</t>
  </si>
  <si>
    <t>https://twitter.com/hettysparkles</t>
  </si>
  <si>
    <t>https://twitter.com/trintintinko</t>
  </si>
  <si>
    <t>https://twitter.com/nibhrudair</t>
  </si>
  <si>
    <t>https://twitter.com/wepislington</t>
  </si>
  <si>
    <t>https://twitter.com/cindialvidrez</t>
  </si>
  <si>
    <t>https://twitter.com/cllrruthrosenau</t>
  </si>
  <si>
    <t>https://twitter.com/sue88730990</t>
  </si>
  <si>
    <t>https://twitter.com/rgseyewear</t>
  </si>
  <si>
    <t>https://twitter.com/alisonhmarshal1</t>
  </si>
  <si>
    <t>https://twitter.com/alallbutt</t>
  </si>
  <si>
    <t>https://twitter.com/hayleyy50772704</t>
  </si>
  <si>
    <t>https://twitter.com/jbrady177</t>
  </si>
  <si>
    <t>https://twitter.com/chris52leo</t>
  </si>
  <si>
    <t>https://twitter.com/vicky_marsh</t>
  </si>
  <si>
    <t>https://twitter.com/womensaid</t>
  </si>
  <si>
    <t>https://twitter.com/helenmarie95</t>
  </si>
  <si>
    <t>https://twitter.com/hudzyboo</t>
  </si>
  <si>
    <t>https://twitter.com/mashable</t>
  </si>
  <si>
    <t>https://twitter.com/genderpunksap</t>
  </si>
  <si>
    <t>https://twitter.com/wm_global</t>
  </si>
  <si>
    <t>https://twitter.com/weeks_angelique</t>
  </si>
  <si>
    <t>https://twitter.com/mbrom999</t>
  </si>
  <si>
    <t>https://twitter.com/taylorl916</t>
  </si>
  <si>
    <t>https://twitter.com/womensma</t>
  </si>
  <si>
    <t>https://twitter.com/aak1880</t>
  </si>
  <si>
    <t>https://twitter.com/fotis_filippou</t>
  </si>
  <si>
    <t>https://twitter.com/dawnbutlerbrent</t>
  </si>
  <si>
    <t>https://twitter.com/j_jackieboo22</t>
  </si>
  <si>
    <t>https://twitter.com/shaistaaziz</t>
  </si>
  <si>
    <t>https://twitter.com/munroebergdorf</t>
  </si>
  <si>
    <t>https://twitter.com/je_ne_tweet_pas</t>
  </si>
  <si>
    <t>https://twitter.com/salenagodden</t>
  </si>
  <si>
    <t>https://twitter.com/bloodygood__</t>
  </si>
  <si>
    <t>https://twitter.com/gregwrightyp</t>
  </si>
  <si>
    <t>https://twitter.com/firerosefilmsuk</t>
  </si>
  <si>
    <t>https://twitter.com/pazesez</t>
  </si>
  <si>
    <t>https://twitter.com/appleciderradio</t>
  </si>
  <si>
    <t>https://twitter.com/sarah13marston</t>
  </si>
  <si>
    <t>https://twitter.com/caitbeaumont</t>
  </si>
  <si>
    <t>https://twitter.com/melodi801</t>
  </si>
  <si>
    <t>https://twitter.com/dubdubble</t>
  </si>
  <si>
    <t>https://twitter.com/amna4a</t>
  </si>
  <si>
    <t>https://twitter.com/deniseann1119</t>
  </si>
  <si>
    <t>https://twitter.com/nhousteau</t>
  </si>
  <si>
    <t>https://twitter.com/charlie7829</t>
  </si>
  <si>
    <t>https://twitter.com/sherrysmolders</t>
  </si>
  <si>
    <t>https://twitter.com/heathermoandco</t>
  </si>
  <si>
    <t>https://twitter.com/louisahewitt1</t>
  </si>
  <si>
    <t>https://twitter.com/cpheiffer1</t>
  </si>
  <si>
    <t>https://twitter.com/maryonthegreen</t>
  </si>
  <si>
    <t>https://twitter.com/there_funkyone</t>
  </si>
  <si>
    <t>https://twitter.com/gail_fab</t>
  </si>
  <si>
    <t>https://twitter.com/janewhild</t>
  </si>
  <si>
    <t>https://twitter.com/maisiemarvell</t>
  </si>
  <si>
    <t>https://twitter.com/lauriefare1</t>
  </si>
  <si>
    <t>https://twitter.com/lexiesecrist</t>
  </si>
  <si>
    <t>https://twitter.com/elizabetha7777</t>
  </si>
  <si>
    <t>https://twitter.com/women2win</t>
  </si>
  <si>
    <t>https://twitter.com/thewollsoc</t>
  </si>
  <si>
    <t>https://twitter.com/kmfcounseling</t>
  </si>
  <si>
    <t>https://twitter.com/stilllwithher</t>
  </si>
  <si>
    <t>https://twitter.com/blooloop</t>
  </si>
  <si>
    <t>https://twitter.com/itsnaww</t>
  </si>
  <si>
    <t>https://twitter.com/amyycp</t>
  </si>
  <si>
    <t>https://twitter.com/k3micah</t>
  </si>
  <si>
    <t>https://twitter.com/emmsimpson__</t>
  </si>
  <si>
    <t>https://twitter.com/weprichmond</t>
  </si>
  <si>
    <t>https://twitter.com/wep_enfield</t>
  </si>
  <si>
    <t>https://twitter.com/wep_birmingham</t>
  </si>
  <si>
    <t>https://twitter.com/wepmiltonkeynes</t>
  </si>
  <si>
    <t>https://twitter.com/sanguinebee</t>
  </si>
  <si>
    <t>https://twitter.com/cjmartin23</t>
  </si>
  <si>
    <t>https://twitter.com/patjsullivan</t>
  </si>
  <si>
    <t>https://twitter.com/itvlondon</t>
  </si>
  <si>
    <t>https://twitter.com/lescharmilles</t>
  </si>
  <si>
    <t>https://twitter.com/parlstreet</t>
  </si>
  <si>
    <t>https://twitter.com/annableigh</t>
  </si>
  <si>
    <t>https://twitter.com/jessicaworld82</t>
  </si>
  <si>
    <t>https://twitter.com/tammy_richard</t>
  </si>
  <si>
    <t>https://twitter.com/feminastywomxn</t>
  </si>
  <si>
    <t>solacewomensaid
Our very own @illeagleblonde is
on @SkyNews live this morning talking
about our involvement in the @womensmarchlon
and the call end to #austerity
which is deeply affecting women
in all areas of their lives #BreadandRoses
#WomensWave https://t.co/qdPFHiOVw7</t>
  </si>
  <si>
    <t xml:space="preserve">agenda_alliance
</t>
  </si>
  <si>
    <t xml:space="preserve">evawuk
</t>
  </si>
  <si>
    <t>dazyjane410
RT @dowlaiscoconut: Fight like
a girl ✊_xD83C__xDFFD_✊_xD83C__xDFFD_ #womensmarchlondon
#breadandroses #WomensMarch2019
https://t.co/buxfNOhhtC</t>
  </si>
  <si>
    <t>dowlaiscoconut
Fight like a girl ✊_xD83C__xDFFD_✊_xD83C__xDFFD_ #womensmarchlondon
#breadandroses #WomensMarch2019
https://t.co/buxfNOhhtC</t>
  </si>
  <si>
    <t>laikawilson
RT @dowlaiscoconut: Fight like
a girl ✊_xD83C__xDFFD_✊_xD83C__xDFFD_ #womensmarchlondon
#breadandroses #WomensMarch2019
https://t.co/buxfNOhhtC</t>
  </si>
  <si>
    <t>nathaliepiat
RT @TimDownie1: Extraordinary turnout
for Women’s March London today.
Very cool hearing my 5 year old
daughter chanting loudly “women’s
rig…</t>
  </si>
  <si>
    <t>timdownie1
Extraordinary turnout for Women’s
March London today. Very cool hearing
my 5 year old daughter chanting
loudly “women’s rights are human
rights!” #BreadandRoses #WomensMarch2019
#WomensWave https://t.co/JW5zRk64Qb</t>
  </si>
  <si>
    <t>mary85282025
RT @dowlaiscoconut: Fight like
a girl ✊_xD83C__xDFFD_✊_xD83C__xDFFD_ #womensmarchlondon
#breadandroses #WomensMarch2019
https://t.co/buxfNOhhtC</t>
  </si>
  <si>
    <t>cjsimon123
RT @tyanna_lyc: #WomensRightsAreHumanRights
#womensmarchlondon #breadandroses
https://t.co/1Hdt5AkEGc</t>
  </si>
  <si>
    <t>tyanna_lyc
RT @AmnaAbdul1983: The brilliant
young women from @LamYouthCouncil
are incredible. Speaking up about
child sexual exploitation. ‘We’re
no…</t>
  </si>
  <si>
    <t>isa_ruffatti
#womensmarchlondon #breadandroses
#london #photojournalism #documentaryphotography
#WomensMarch2019 #fujfilm #wearechange
@womensmarchlon https://t.co/LONpji41jT</t>
  </si>
  <si>
    <t>womensmarchlon
RT @caitbeaumont: This lovely protester
at today’s ⁦@womensmarchlon⁩ was
getting a lot of attention as he/she
chewed with gusto on a Trump…</t>
  </si>
  <si>
    <t>austeneconomics
RT @HReardonBond: Huge turn out
at the #BreadAndRoses march today
Great speeches from @SholaMos1
@HelenPankhurst &amp;amp; well said
@DawnButlerBr…</t>
  </si>
  <si>
    <t xml:space="preserve">helenpankhurst
</t>
  </si>
  <si>
    <t>sholamos1
RT @aak1880: NOW WE MARCH!! @womensmarchlon
_xD83D__xDCAA__xD83C__xDFFC__xD83D__xDCAA__xD83C__xDFFC__xD83D__xDCAA__xD83C__xDFFC_#BreadandRoses #WeareChange
https://t.co/qju7KNtgZI</t>
  </si>
  <si>
    <t>hreardonbond
Huge turn out at the #BreadAndRoses
march today Great speeches from
@SholaMos1 @HelenPankhurst &amp;amp;
well said @DawnButlerBrent 'We
need to hear women's voices in
the corridors of power &amp;amp; we
#March for all women' https://t.co/ElZABrLqGp</t>
  </si>
  <si>
    <t>dstewart541
RT @dowlaiscoconut: Fight like
a girl ✊_xD83C__xDFFD_✊_xD83C__xDFFD_ #womensmarchlondon
#breadandroses #WomensMarch2019
https://t.co/buxfNOhhtC</t>
  </si>
  <si>
    <t>jamesco47247165
RT @dowlaiscoconut: Fight like
a girl ✊_xD83C__xDFFD_✊_xD83C__xDFFD_ #womensmarchlondon
#breadandroses #WomensMarch2019
https://t.co/buxfNOhhtC</t>
  </si>
  <si>
    <t>mrintouch
RT @dowlaiscoconut: Fight like
a girl ✊_xD83C__xDFFD_✊_xD83C__xDFFD_ #womensmarchlondon
#breadandroses #WomensMarch2019
https://t.co/buxfNOhhtC</t>
  </si>
  <si>
    <t>dakotaisadork
RT @dowlaiscoconut: Fight like
a girl ✊_xD83C__xDFFD_✊_xD83C__xDFFD_ #womensmarchlondon
#breadandroses #WomensMarch2019
https://t.co/buxfNOhhtC</t>
  </si>
  <si>
    <t>juan_de_vashon
RT @dowlaiscoconut: Fight like
a girl ✊_xD83C__xDFFD_✊_xD83C__xDFFD_ #womensmarchlondon
#breadandroses #WomensMarch2019
https://t.co/buxfNOhhtC</t>
  </si>
  <si>
    <t>nofaith313
RT @dowlaiscoconut: Fight like
a girl ✊_xD83C__xDFFD_✊_xD83C__xDFFD_ #womensmarchlondon
#breadandroses #WomensMarch2019
https://t.co/buxfNOhhtC</t>
  </si>
  <si>
    <t>davidpsdem
RT @dowlaiscoconut: Fight like
a girl ✊_xD83C__xDFFD_✊_xD83C__xDFFD_ #womensmarchlondon
#breadandroses #WomensMarch2019
https://t.co/buxfNOhhtC</t>
  </si>
  <si>
    <t>elizabethregina
RT @dowlaiscoconut: Fight like
a girl ✊_xD83C__xDFFD_✊_xD83C__xDFFD_ #womensmarchlondon
#breadandroses #WomensMarch2019
https://t.co/buxfNOhhtC</t>
  </si>
  <si>
    <t>mbdigital001
RT @TimDownie1: Extraordinary turnout
for Women’s March London today.
Very cool hearing my 5 year old
daughter chanting loudly “women’s
rig…</t>
  </si>
  <si>
    <t>samsmethers
#Breadandroses with @fawcettsociety
@womensmarchlon https://t.co/3gviIYLn89</t>
  </si>
  <si>
    <t xml:space="preserve">fionamac2017
</t>
  </si>
  <si>
    <t>_dipikar
RT @Samsmethers: #Breadandroses
with @fawcettsociety team @fionamac2017
@womensmarchlon great to stand
in solidarity today with @SholaMos1…</t>
  </si>
  <si>
    <t>fawcettsociety
We stand in solidarity with women's
worker rights at @womensmarchlon
today #breadandroses #WomensMarch2019
https://t.co/kryfp52FKM</t>
  </si>
  <si>
    <t>anniebearwolf
RT @dowlaiscoconut: Fight like
a girl ✊_xD83C__xDFFD_✊_xD83C__xDFFD_ #womensmarchlondon
#breadandroses #WomensMarch2019
https://t.co/buxfNOhhtC</t>
  </si>
  <si>
    <t>juliebhunt
RT @TimDownie1: Extraordinary turnout
for Women’s March London today.
Very cool hearing my 5 year old
daughter chanting loudly “women’s
rig…</t>
  </si>
  <si>
    <t>andrewsduncan1
Thousands of women protest in central
London for third Women's March
protesting Donald Trump’s inauguration
or some suchlike. _xD83C__xDDEC__xD83C__xDDE7__xD83C__xDDFA__xD83C__xDDF8__xD83D__xDC83_#LondonWomen’sMarch
#Breadandroses https://t.co/ZVft2nh56w
via @MailOnline</t>
  </si>
  <si>
    <t xml:space="preserve">mailonline
</t>
  </si>
  <si>
    <t>citizenkays
RT @dowlaiscoconut: Fight like
a girl ✊_xD83C__xDFFD_✊_xD83C__xDFFD_ #womensmarchlondon
#breadandroses #WomensMarch2019
https://t.co/buxfNOhhtC</t>
  </si>
  <si>
    <t>amnaabdul1983
Mary Mason co chair of @womensaid
speaking powerfully @womensmarchlon
on domestic violence and the systems
of power and patriarchy. Particular
issues facing migrant, refugee
and disable women who are simply
not provided adequate support #BreadandRoses
https://t.co/Tq9ry65wQp</t>
  </si>
  <si>
    <t xml:space="preserve">lamyouthcouncil
</t>
  </si>
  <si>
    <t>rachaeldownie
RT @TimDownie1: Extraordinary turnout
for Women’s March London today.
Very cool hearing my 5 year old
daughter chanting loudly “women’s
rig…</t>
  </si>
  <si>
    <t>mystics_blues
RT @dowlaiscoconut: Fight like
a girl ✊_xD83C__xDFFD_✊_xD83C__xDFFD_ #womensmarchlondon
#breadandroses #WomensMarch2019
https://t.co/buxfNOhhtC</t>
  </si>
  <si>
    <t>shanemgreentree
RT @Godwin_lives: 'You know I am
not born to tread in the beaten
track – the peculiar bent of my
nature pushes me on.' – #MaryWollstonecraf…</t>
  </si>
  <si>
    <t>godwin_lives
'You know I am not born to tread
in the beaten track – the peculiar
bent of my nature pushes me on.'
– #MaryWollstonecraft to her sister
Everina, 7 Nov. 1787 #WomensMarch2019
#BreadandRoses https://t.co/8CW0AEBM5y</t>
  </si>
  <si>
    <t>hivelady2018
RT @TimDownie1: Extraordinary turnout
for Women’s March London today.
Very cool hearing my 5 year old
daughter chanting loudly “women’s
rig…</t>
  </si>
  <si>
    <t>scateslovescake
Was so incredible and empowering
to be part of #WomensMarch2019
!!! So many empowering speakers
and placards, could really feel
the love from my fellow sisters
and brothers #BreadandRoses #WomensWave
https://t.co/0QOz7FzRZe</t>
  </si>
  <si>
    <t>iamashleyalove
RT @scateslovescake: Was so incredible
and empowering to be part of #WomensMarch2019
!!! So many empowering speakers
and placards, could re…</t>
  </si>
  <si>
    <t>jade2838
Another incredible day at @womensmarchlon
I am and continue to be in complete
awe of all the incredible women
that have made this day possible,
who shared their stories, who motivate
and inspire us to never stop speaking
out #WeAreChange #nowforNI #WomensMarch2019
#Breadandroses https://t.co/C6PwShzfEo</t>
  </si>
  <si>
    <t>gingery4nk
RT @dowlaiscoconut: Fight like
a girl ✊_xD83C__xDFFD_✊_xD83C__xDFFD_ #womensmarchlondon
#breadandroses #WomensMarch2019
https://t.co/buxfNOhhtC</t>
  </si>
  <si>
    <t>rwilsongarwood
RT @fawcettsociety: We stand in
solidarity with women's worker
rights at @womensmarchlon today
#breadandroses #WomensMarch2019
https://t.co…</t>
  </si>
  <si>
    <t xml:space="preserve">women
</t>
  </si>
  <si>
    <t>wep_uk
Our brilliant spokesperson on ending
violence against women, Alexia
Pepper, ⁦@womensmarchlon⁩ earlier
today #Breadandroses #wearechange
https://t.co/NTJzKJWHrl</t>
  </si>
  <si>
    <t xml:space="preserve">skynews
</t>
  </si>
  <si>
    <t>weyside7
RT @cathynewman: I'm in the @Channel4News
frighteningly early today - 4.30!
So tune in then for #Brexit (@Keir_Starmer
tells me @UKLabour i…</t>
  </si>
  <si>
    <t xml:space="preserve">uklabour
</t>
  </si>
  <si>
    <t xml:space="preserve">keir_starmer
</t>
  </si>
  <si>
    <t xml:space="preserve">channel4news
</t>
  </si>
  <si>
    <t>cathynewman
I'm in the @Channel4News frighteningly
early today - 4.30! So tune in
then for #Brexit (@Keir_Starmer
tells me @UKLabour isn't guilty
of cakeism) , more #seabornefreight
ferry revelations &amp;amp; pix from
#Breadandroses march</t>
  </si>
  <si>
    <t>michiganoutlndr
RT @TimDownie1: Extraordinary turnout
for Women’s March London today.
Very cool hearing my 5 year old
daughter chanting loudly “women’s
rig…</t>
  </si>
  <si>
    <t>fictionshewrote
RT @TimDownie1: Extraordinary turnout
for Women’s March London today.
Very cool hearing my 5 year old
daughter chanting loudly “women’s
rig…</t>
  </si>
  <si>
    <t>swmh_ioppn
RT @TimDownie1: Extraordinary turnout
for Women’s March London today.
Very cool hearing my 5 year old
daughter chanting loudly “women’s
rig…</t>
  </si>
  <si>
    <t>cjcrew3
RT @dowlaiscoconut: Fight like
a girl ✊_xD83C__xDFFD_✊_xD83C__xDFFD_ #womensmarchlondon
#breadandroses #WomensMarch2019
https://t.co/buxfNOhhtC</t>
  </si>
  <si>
    <t>womensmarchmem
RT @HReardonBond: Huge turn out
at the #BreadAndRoses march today
Great speeches from @SholaMos1
@HelenPankhurst &amp;amp; well said
@DawnButlerBr…</t>
  </si>
  <si>
    <t>tilley2shoes
RT @StylistMagazine: As we go marching,
marching, we bring the greater
days, For the rising of the women
means the rising of the race! #b…</t>
  </si>
  <si>
    <t>stylistmagazine
We’re obsessed with this @ArianaGrande-inspired
banner at the #WomensMarch2019
- good work, @ellen_f. #womensmarchlondon
#breadandroses https://t.co/Ew4yVTPYCX</t>
  </si>
  <si>
    <t>amyayers16
RT @dowlaiscoconut: Fight like
a girl ✊_xD83C__xDFFD_✊_xD83C__xDFFD_ #womensmarchlondon
#breadandroses #WomensMarch2019
https://t.co/buxfNOhhtC</t>
  </si>
  <si>
    <t>sciencemilkcow
RT @dowlaiscoconut: Fight like
a girl ✊_xD83C__xDFFD_✊_xD83C__xDFFD_ #womensmarchlondon
#breadandroses #WomensMarch2019
https://t.co/buxfNOhhtC</t>
  </si>
  <si>
    <t>brookgrahamltd
RT @HReardonBond: Huge turn out
at the #BreadAndRoses march today
Great speeches from @SholaMos1
@HelenPankhurst &amp;amp; well said
@DawnButlerBr…</t>
  </si>
  <si>
    <t>lbui0615
RT @dowlaiscoconut: Fight like
a girl ✊_xD83C__xDFFD_✊_xD83C__xDFFD_ #womensmarchlondon
#breadandroses #WomensMarch2019
https://t.co/buxfNOhhtC</t>
  </si>
  <si>
    <t>qaycerax2
RT @TimDownie1: Extraordinary turnout
for Women’s March London today.
Very cool hearing my 5 year old
daughter chanting loudly “women’s
rig…</t>
  </si>
  <si>
    <t>kvpeckwriter
RT @dowlaiscoconut: Fight like
a girl ✊_xD83C__xDFFD_✊_xD83C__xDFFD_ #womensmarchlondon
#breadandroses #WomensMarch2019
https://t.co/buxfNOhhtC</t>
  </si>
  <si>
    <t>lordez56
RT @dowlaiscoconut: Fight like
a girl ✊_xD83C__xDFFD_✊_xD83C__xDFFD_ #womensmarchlondon
#breadandroses #WomensMarch2019
https://t.co/buxfNOhhtC</t>
  </si>
  <si>
    <t>melanieswick
RT @dowlaiscoconut: Fight like
a girl ✊_xD83C__xDFFD_✊_xD83C__xDFFD_ #womensmarchlondon
#breadandroses #WomensMarch2019
https://t.co/buxfNOhhtC</t>
  </si>
  <si>
    <t>jafpnow2
RT @TimDownie1: Extraordinary turnout
for Women’s March London today.
Very cool hearing my 5 year old
daughter chanting loudly “women’s
rig…</t>
  </si>
  <si>
    <t>sherryp1967_5_7
RT @dowlaiscoconut: Fight like
a girl ✊_xD83C__xDFFD_✊_xD83C__xDFFD_ #womensmarchlondon
#breadandroses #WomensMarch2019
https://t.co/buxfNOhhtC</t>
  </si>
  <si>
    <t>greeneyedladyme
RT @dowlaiscoconut: Fight like
a girl ✊_xD83C__xDFFD_✊_xD83C__xDFFD_ #womensmarchlondon
#breadandroses #WomensMarch2019
https://t.co/buxfNOhhtC</t>
  </si>
  <si>
    <t>xxgrace2020xx
RT @dowlaiscoconut: Fight like
a girl ✊_xD83C__xDFFD_✊_xD83C__xDFFD_ #womensmarchlondon
#breadandroses #WomensMarch2019
https://t.co/buxfNOhhtC</t>
  </si>
  <si>
    <t>fenellaporter
RT @aak1880: NOW WE MARCH!! @womensmarchlon
_xD83D__xDCAA__xD83C__xDFFC__xD83D__xDCAA__xD83C__xDFFC__xD83D__xDCAA__xD83C__xDFFC_#BreadandRoses #WeareChange
https://t.co/qju7KNtgZI</t>
  </si>
  <si>
    <t xml:space="preserve">woman_kind
</t>
  </si>
  <si>
    <t>odulainne
Oh yeah.... It's coming #Brexit
#Breadandroses #Royals ... https://t.co/lUUUGkjV4m</t>
  </si>
  <si>
    <t>yvettedube
RT @digibythesea: good luck to
everyone taking part in today’s
@womensmarchlon and around the
world. We see you! #WomensMarch2019
#imwith…</t>
  </si>
  <si>
    <t>digibythesea
good luck to everyone taking part
in today’s @womensmarchlon and
around the world. We see you! #WomensMarch2019
#imwithher #Breadandroses https://t.co/GAwuGJ2fb6</t>
  </si>
  <si>
    <t>cakarmicdebt
RT @dowlaiscoconut: Fight like
a girl ✊_xD83C__xDFFD_✊_xD83C__xDFFD_ #womensmarchlondon
#breadandroses #WomensMarch2019
https://t.co/buxfNOhhtC</t>
  </si>
  <si>
    <t>dapharcyde410
RT @dowlaiscoconut: Fight like
a girl ✊_xD83C__xDFFD_✊_xD83C__xDFFD_ #womensmarchlondon
#breadandroses #WomensMarch2019
https://t.co/buxfNOhhtC</t>
  </si>
  <si>
    <t>jonorcup
RT @TimDownie1: Extraordinary turnout
for Women’s March London today.
Very cool hearing my 5 year old
daughter chanting loudly “women’s
rig…</t>
  </si>
  <si>
    <t>smartaindale
RT @TimDownie1: Extraordinary turnout
for Women’s March London today.
Very cool hearing my 5 year old
daughter chanting loudly “women’s
rig…</t>
  </si>
  <si>
    <t>thealisonbriggs
RT @PeriodPower2: PeriodPower on
tour... Solidarity with women #Breadandroses
@womensmarchlon https://t.co/24jy6Zr0c0</t>
  </si>
  <si>
    <t>periodpower2
PeriodPower on tour... Solidarity
with women #Breadandroses @womensmarchlon
https://t.co/24jy6Zr0c0</t>
  </si>
  <si>
    <t>malinimehra
RT @HReardonBond: Huge turn out
at the #BreadAndRoses march today
Great speeches from @SholaMos1
@HelenPankhurst &amp;amp; well said
@DawnButlerBr…</t>
  </si>
  <si>
    <t>exinkygal
RT @dowlaiscoconut: Fight like
a girl ✊_xD83C__xDFFD_✊_xD83C__xDFFD_ #womensmarchlondon
#breadandroses #WomensMarch2019
https://t.co/buxfNOhhtC</t>
  </si>
  <si>
    <t>alauda1
RT @dowlaiscoconut: Fight like
a girl ✊_xD83C__xDFFD_✊_xD83C__xDFFD_ #womensmarchlondon
#breadandroses #WomensMarch2019
https://t.co/buxfNOhhtC</t>
  </si>
  <si>
    <t>estherhsample
RT @SolaceWomensAid: Our very own
@illeagleblonde is on @SkyNews
live this morning talking about
our involvement in the @womensmarchlon
and…</t>
  </si>
  <si>
    <t xml:space="preserve">illeagleblonde
</t>
  </si>
  <si>
    <t>wonderpalace76
RT @womensmarchlon: Have you seen
@RVT9 article about why we chose
#Breadandroses as our theme? How
it still inspires and remains relevant…</t>
  </si>
  <si>
    <t xml:space="preserve">rvt9
</t>
  </si>
  <si>
    <t>jessicadoran
RT @TimDownie1: Extraordinary turnout
for Women’s March London today.
Very cool hearing my 5 year old
daughter chanting loudly “women’s
rig…</t>
  </si>
  <si>
    <t>5050parliament
Massive thanks @womensmarchlon
organising #BreadandRoses rally
#5050Parliament team proud to march
with you!! #WeAreChange #AskHerToStand
#SignUpToStand https://t.co/x1eI3bd96A
https://t.co/3PVSl2auWX</t>
  </si>
  <si>
    <t>coleman_21
RT @5050Parliament: Massive thanks
@womensmarchlon organising #BreadandRoses
rally #5050Parliament team proud
to march with you!! #WeAreCh…</t>
  </si>
  <si>
    <t>theresa144
RT @TimDownie1: Extraordinary turnout
for Women’s March London today.
Very cool hearing my 5 year old
daughter chanting loudly “women’s
rig…</t>
  </si>
  <si>
    <t>abbyag03
RT @dowlaiscoconut: Fight like
a girl ✊_xD83C__xDFFD_✊_xD83C__xDFFD_ #womensmarchlondon
#breadandroses #WomensMarch2019
https://t.co/buxfNOhhtC</t>
  </si>
  <si>
    <t>connie_rodeconn
RT @dowlaiscoconut: Fight like
a girl ✊_xD83C__xDFFD_✊_xD83C__xDFFD_ #womensmarchlondon
#breadandroses #WomensMarch2019
https://t.co/buxfNOhhtC</t>
  </si>
  <si>
    <t>catbythec
RT @flowfreeboxes: PERIOD. @womensmarchlon
#wearechange #Breadandroses #womensmarchlondon
#WomensMarch2019 https://t.co/xnNXKDdpAp</t>
  </si>
  <si>
    <t>flowfreeboxes
PERIOD. @womensmarchlon #wearechange
#Breadandroses #womensmarchlondon
#WomensMarch2019 https://t.co/xnNXKDdpAp</t>
  </si>
  <si>
    <t>kristoperknight
RT @TimDownie1: Extraordinary turnout
for Women’s March London today.
Very cool hearing my 5 year old
daughter chanting loudly “women’s
rig…</t>
  </si>
  <si>
    <t>dahabah
RT @TimDownie1: Extraordinary turnout
for Women’s March London today.
Very cool hearing my 5 year old
daughter chanting loudly “women’s
rig…</t>
  </si>
  <si>
    <t>amy_in_michigan
RT @TimDownie1: Extraordinary turnout
for Women’s March London today.
Very cool hearing my 5 year old
daughter chanting loudly “women’s
rig…</t>
  </si>
  <si>
    <t>jordonlee
‘Men of quality don’t fear equality’
- @womensmarchlon #womensmarchlondon
#womensmarch #breadandroses #imwithher
https://t.co/WpImfFK7jl</t>
  </si>
  <si>
    <t>eileencos
RT @JordonLee: ‘Men of quality
don’t fear equality’ - @womensmarchlon
#womensmarchlondon #womensmarch
#breadandroses #imwithher https://t…</t>
  </si>
  <si>
    <t>letterofnote
RT @AmnaAbdul1983: The brilliant
@womensmarchlon team who have done
a brilliant job organising today’s
#Breadandroses march https://t.co/cx…</t>
  </si>
  <si>
    <t>faybe1989
RT @TimDownie1: Extraordinary turnout
for Women’s March London today.
Very cool hearing my 5 year old
daughter chanting loudly “women’s
rig…</t>
  </si>
  <si>
    <t>susancolehaley
On way to @womensmarchlon with
10 year old daughter Tallulah.
Me in @TeamPrepster #Prep4women,
Tallulah rocking Future Is Female!
#BreadandRoses https://t.co/bQ6CgpppzH</t>
  </si>
  <si>
    <t>teamprepster
RT @susancolehaley: On way to @womensmarchlon
with 10 year old daughter Tallulah.
Me in @TeamPrepster #Prep4women,
Tallulah rocking Future…</t>
  </si>
  <si>
    <t>careintuk
Want to keep up the momentum of
@womensmarchlon's incredible #BreadAndRoses
rally? Join us to continue the
fight for #genderequality in 2019
at our #March4Women event in London
on Sunday 3 March. It'll be an
inspiring afternoon of solidarity
&amp;amp; action! https://t.co/j4wX9NklVP</t>
  </si>
  <si>
    <t>curlymoley
RT @careintuk: Want to keep up
the momentum of @womensmarchlon's
incredible #BreadAndRoses rally?
Join us to continue the fight for
#gende…</t>
  </si>
  <si>
    <t>apapworth58
RT @TimDownie1: Extraordinary turnout
for Women’s March London today.
Very cool hearing my 5 year old
daughter chanting loudly “women’s
rig…</t>
  </si>
  <si>
    <t>songoftheoss
RT @TimDownie1: Extraordinary turnout
for Women’s March London today.
Very cool hearing my 5 year old
daughter chanting loudly “women’s
rig…</t>
  </si>
  <si>
    <t>sue4audleyward
RT @penkymax: .@sammicraig117 always
f8nds a wall to stand on! @womensmarch
@womensmarchlon #BreadAndRoses
#WomensMarch2019 #womensmarchlon…</t>
  </si>
  <si>
    <t xml:space="preserve">womensmarch
</t>
  </si>
  <si>
    <t xml:space="preserve">sammicraig117
</t>
  </si>
  <si>
    <t>penkymax
.@sammicraig117 always f8nds a
wall to stand on! @womensmarch
@womensmarchlon #BreadAndRoses
#WomensMarch2019 #womensmarchlondon
#WomensWave #pussyhats https://t.co/tUKPHHWrqz</t>
  </si>
  <si>
    <t xml:space="preserve">arianagrande
</t>
  </si>
  <si>
    <t>ellen_f
RT @StylistMagazine: We’re obsessed
with this @ArianaGrande-inspired
banner at the #WomensMarch2019
- good work, @ellen_f. #womensmarchlond…</t>
  </si>
  <si>
    <t>swillis102
RT @TimDownie1: Extraordinary turnout
for Women’s March London today.
Very cool hearing my 5 year old
daughter chanting loudly “women’s
rig…</t>
  </si>
  <si>
    <t>fkuprestrump
RT @TimDownie1: Extraordinary turnout
for Women’s March London today.
Very cool hearing my 5 year old
daughter chanting loudly “women’s
rig…</t>
  </si>
  <si>
    <t>mspepper1970
RT @dowlaiscoconut: Fight like
a girl ✊_xD83C__xDFFD_✊_xD83C__xDFFD_ #womensmarchlondon
#breadandroses #WomensMarch2019
https://t.co/buxfNOhhtC</t>
  </si>
  <si>
    <t>eremocene
RT @TimDownie1: Extraordinary turnout
for Women’s March London today.
Very cool hearing my 5 year old
daughter chanting loudly “women’s
rig…</t>
  </si>
  <si>
    <t>huffpostuk
The best placards from this year's
demonstration women's march in
London https://t.co/2GpMKtBXFD
#WomensMarch2019 #breadandroses</t>
  </si>
  <si>
    <t>btxcgnbv
RT @alice_notti: #WomensMarch #BreadAndRoses
https://t.co/JHixXa4HlS</t>
  </si>
  <si>
    <t>womenhackney
Thanks everyone for today’s efforts
@womensmarchlon #Breadandroses
https://t.co/ZBkyPmmUOg</t>
  </si>
  <si>
    <t>alice_notti
#WomensMarch #BreadAndRoses https://t.co/JHixXa4HlS</t>
  </si>
  <si>
    <t>avery_alana
Today #BreadAndRoses #womensmarchlondon
#womensmarch2019 #WomensMarch #WomensWave
https://t.co/d0L1s0RS3u</t>
  </si>
  <si>
    <t>twilightkatrina
RT @TimDownie1: Extraordinary turnout
for Women’s March London today.
Very cool hearing my 5 year old
daughter chanting loudly “women’s
rig…</t>
  </si>
  <si>
    <t>mtlqccan
RT @TimDownie1: Extraordinary turnout
for Women’s March London today.
Very cool hearing my 5 year old
daughter chanting loudly “women’s
rig…</t>
  </si>
  <si>
    <t>carolc35237810
RT @HettySparkles: So many amazing
tweets for the #WomensMarch2019
#womensmarchlondon. I wish with
my whole black heart I could be
there. #…</t>
  </si>
  <si>
    <t>hettysparkles
So many amazing tweets for the
#WomensMarch2019 #womensmarchlondon.
I wish with my whole black heart
I could be there. #BreadandRoses
_xD83C__xDF39__xD83D__xDDA4__xD83C__xDF39_ (My banner from 2017) https://t.co/MqezIw27lh</t>
  </si>
  <si>
    <t>trintintinko
RT @TimDownie1: Extraordinary turnout
for Women’s March London today.
Very cool hearing my 5 year old
daughter chanting loudly “women’s
rig…</t>
  </si>
  <si>
    <t>nibhrudair
RT @WEPIslington: On the move!
#Breadandroses https://t.co/Ijxzkrj1T8</t>
  </si>
  <si>
    <t>wepislington
The incredible Mary Mason, CEO
of @SolaceWomensAid at the @womensmarchlon
#breadandroses #endviolence #VAWG
#feminism https://t.co/JVgC1pyImb</t>
  </si>
  <si>
    <t>cindialvidrez
RT @dowlaiscoconut: Fight like
a girl ✊_xD83C__xDFFD_✊_xD83C__xDFFD_ #womensmarchlondon
#breadandroses #WomensMarch2019
https://t.co/buxfNOhhtC</t>
  </si>
  <si>
    <t>cllrruthrosenau
RT @CllrRuthRosenau: #BreadandRoses
@womensmarchlon @PeriodPower2 https://t.co/OF5YXlFRzm</t>
  </si>
  <si>
    <t>sue88730990
RT @digibythesea: good luck to
everyone taking part in today’s
@womensmarchlon and around the
world. We see you! #WomensMarch2019
#imwith…</t>
  </si>
  <si>
    <t>rgseyewear
RT @alisonhmarshal1: Trafalgar
Square @WEPIslington @WEP_UK #WomensMarch2019
#breadandroses @HelenPankhurst
says as feminists we must redef…</t>
  </si>
  <si>
    <t>alisonhmarshal1
Trafalgar Square @WEPIslington
@WEP_UK #WomensMarch2019 #breadandroses
@HelenPankhurst says as feminists
we must redefine power! https://t.co/ohhc0BkvJk</t>
  </si>
  <si>
    <t>alallbutt
RT @penkymax: .@sammicraig117 always
f8nds a wall to stand on! @womensmarch
@womensmarchlon #BreadAndRoses
#WomensMarch2019 #womensmarchlon…</t>
  </si>
  <si>
    <t>hayleyy50772704
RT @TimDownie1: Extraordinary turnout
for Women’s March London today.
Very cool hearing my 5 year old
daughter chanting loudly “women’s
rig…</t>
  </si>
  <si>
    <t>jbrady177
RT @TimDownie1: Extraordinary turnout
for Women’s March London today.
Very cool hearing my 5 year old
daughter chanting loudly “women’s
rig…</t>
  </si>
  <si>
    <t>chris52leo
RT @TimDownie1: Extraordinary turnout
for Women’s March London today.
Very cool hearing my 5 year old
daughter chanting loudly “women’s
rig…</t>
  </si>
  <si>
    <t>vicky_marsh
RT @AmnaAbdul1983: Mary Mason co
chair of @womensaid speaking powerfully
@womensmarchlon on domestic violence
and the systems of power and…</t>
  </si>
  <si>
    <t xml:space="preserve">womensaid
</t>
  </si>
  <si>
    <t>helenmarie95
RT @jade2838: Another incredible
day at @womensmarchlon I am and
continue to be in complete awe
of all the incredible women that
have made…</t>
  </si>
  <si>
    <t xml:space="preserve">hudzyboo
</t>
  </si>
  <si>
    <t xml:space="preserve">mashable
</t>
  </si>
  <si>
    <t>genderpunksap
Was absolutely honoured to be a
part of the @womensmarchlon today.
#BreadandRoses #WomensMarch2019
@WM_Global https://t.co/D8eimNS3se</t>
  </si>
  <si>
    <t>wm_global
RT @genderpunksap: Was absolutely
honoured to be a part of the @womensmarchlon
today. #BreadandRoses #WomensMarch2019
@WM_Global https://t…</t>
  </si>
  <si>
    <t>weeks_angelique
RT @TimDownie1: Extraordinary turnout
for Women’s March London today.
Very cool hearing my 5 year old
daughter chanting loudly “women’s
rig…</t>
  </si>
  <si>
    <t>mbrom999
RT @dowlaiscoconut: Fight like
a girl ✊_xD83C__xDFFD_✊_xD83C__xDFFD_ #womensmarchlondon
#breadandroses #WomensMarch2019
https://t.co/buxfNOhhtC</t>
  </si>
  <si>
    <t>taylorl916
RT @Fotis_Filippou: Women are taking
over, women are speaking out, women
are out on the streets to protest
violence, austerity, demonizatio…</t>
  </si>
  <si>
    <t xml:space="preserve">womensma
</t>
  </si>
  <si>
    <t>aak1880
NOW WE MARCH!! @womensmarchlon
_xD83D__xDCAA__xD83C__xDFFC__xD83D__xDCAA__xD83C__xDFFC__xD83D__xDCAA__xD83C__xDFFC_#BreadandRoses #WeareChange
https://t.co/qju7KNtgZI</t>
  </si>
  <si>
    <t>fotis_filippou
#TimesUp on austerity, inequality,
injustice! #WomensWave #BreadAndRoses
#WomensMarch https://t.co/vsyBYekycH</t>
  </si>
  <si>
    <t xml:space="preserve">dawnbutlerbrent
</t>
  </si>
  <si>
    <t>j_jackieboo22
RT @Samsmethers: #Breadandroses
with @fawcettsociety @womensmarchlon
https://t.co/3gviIYLn89</t>
  </si>
  <si>
    <t>shaistaaziz
@womensmarchlon is ready to GO!
#London @SholaMos1 @aak1880 @MunroeBergdorf
@je_ne_tweet_pas #BreadandRoses
#austerity #womensmarchlondon https://t.co/3odrB4DaGM</t>
  </si>
  <si>
    <t xml:space="preserve">munroebergdorf
</t>
  </si>
  <si>
    <t xml:space="preserve">je_ne_tweet_pas
</t>
  </si>
  <si>
    <t>salenagodden
_xD83D__xDE4C__xD83C__xDFFE_ ❤️ Solidarity with all marching
today at womensmarchlondon #womensmarchlondon
#breadandroses #wearechange #womenswave
- I made this 40 sec Bread and
Roses poem and film to contribute…
https://t.co/Ck2robLpF1</t>
  </si>
  <si>
    <t>bloodygood__
YES IT BLOODY DOES. Take a look
at our Insta Stories for more from
@womensmarchlon #womensmarch2019
#womensmarchlondon #Breadandroses
https://t.co/FqqiaACFhP</t>
  </si>
  <si>
    <t>gregwrightyp
RT @AmnaAbdul1983: Mary Mason co
chair of @womensaid speaking powerfully
@womensmarchlon on domestic violence
and the systems of power and…</t>
  </si>
  <si>
    <t>firerosefilmsuk
RT @fawcettsociety: We stand in
solidarity with women's worker
rights at @womensmarchlon today
#breadandroses #WomensMarch2019
https://t.co…</t>
  </si>
  <si>
    <t>pazesez
RT @TimDownie1: Extraordinary turnout
for Women’s March London today.
Very cool hearing my 5 year old
daughter chanting loudly “women’s
rig…</t>
  </si>
  <si>
    <t>appleciderradio
RT @dowlaiscoconut: Fight like
a girl ✊_xD83C__xDFFD_✊_xD83C__xDFFD_ #womensmarchlondon
#breadandroses #WomensMarch2019
https://t.co/buxfNOhhtC</t>
  </si>
  <si>
    <t>sarah13marston
RT @caitbeaumont: This lovely protester
at today’s ⁦@womensmarchlon⁩ was
getting a lot of attention as he/she
chewed with gusto on a Trump…</t>
  </si>
  <si>
    <t>caitbeaumont
This lovely protester at today’s
⁦@womensmarchlon⁩ was getting a
lot of attention as he/she chewed
with gusto on a Trump doll! #Breadandroses
https://t.co/1Nyh7Gzzaf</t>
  </si>
  <si>
    <t>melodi801
RT @TimDownie1: Extraordinary turnout
for Women’s March London today.
Very cool hearing my 5 year old
daughter chanting loudly “women’s
rig…</t>
  </si>
  <si>
    <t>dubdubble
RT @caitbeaumont: This lovely protester
at today’s ⁦@womensmarchlon⁩ was
getting a lot of attention as he/she
chewed with gusto on a Trump…</t>
  </si>
  <si>
    <t>amna4a
A brilliant day being inspired
by formidable women like our very
own @HelenPankhurst @womensmarchlon
demanding an end to austerity and
the specific impact it has on women.
According to research by Labour
86% of the burdens of austerity
fall on women. #breadandroses #WeAreChange
https://t.co/48Ri20YRye</t>
  </si>
  <si>
    <t>deniseann1119
RT @TimDownie1: Extraordinary turnout
for Women’s March London today.
Very cool hearing my 5 year old
daughter chanting loudly “women’s
rig…</t>
  </si>
  <si>
    <t>nhousteau
RT @TimDownie1: Extraordinary turnout
for Women’s March London today.
Very cool hearing my 5 year old
daughter chanting loudly “women’s
rig…</t>
  </si>
  <si>
    <t>charlie7829
RT @dowlaiscoconut: Fight like
a girl ✊_xD83C__xDFFD_✊_xD83C__xDFFD_ #womensmarchlondon
#breadandroses #WomensMarch2019
https://t.co/buxfNOhhtC</t>
  </si>
  <si>
    <t>sherrysmolders
RT @TimDownie1: Extraordinary turnout
for Women’s March London today.
Very cool hearing my 5 year old
daughter chanting loudly “women’s
rig…</t>
  </si>
  <si>
    <t>heathermoandco
RT @dowlaiscoconut: Fight like
a girl ✊_xD83C__xDFFD_✊_xD83C__xDFFD_ #womensmarchlondon
#breadandroses #WomensMarch2019
https://t.co/buxfNOhhtC</t>
  </si>
  <si>
    <t>louisahewitt1
RT @digibythesea: good luck to
everyone taking part in today’s
@womensmarchlon and around the
world. We see you! #WomensMarch2019
#imwith…</t>
  </si>
  <si>
    <t>cpheiffer1
RT @maryonthegreen: It's a fine
weekend for some feministing! Join
some of our members flying the
flag for Mary #Wollstonecraft at
today's…</t>
  </si>
  <si>
    <t>maryonthegreen
RT @Godwin_lives: 'You know I am
not born to tread in the beaten
track – the peculiar bent of my
nature pushes me on.' – #MaryWollstonecraf…</t>
  </si>
  <si>
    <t>there_funkyone
RT @TimDownie1: Extraordinary turnout
for Women’s March London today.
Very cool hearing my 5 year old
daughter chanting loudly “women’s
rig…</t>
  </si>
  <si>
    <t>gail_fab
RT @digibythesea: good luck to
everyone taking part in today’s
@womensmarchlon and around the
world. We see you! #WomensMarch2019
#imwith…</t>
  </si>
  <si>
    <t>janewhild
RT @WEP_UK: Our brilliant spokesperson
on ending violence against women,
Alexia Pepper, ⁦@womensmarchlon⁩
earlier today #Breadandroses #wea…</t>
  </si>
  <si>
    <t>maisiemarvell
Met @DawnButlerBrent at the #womensmarch
today and it was incredible #wearechange
#riseup #breadandroses https://t.co/LLicBiGXVM</t>
  </si>
  <si>
    <t>lauriefare1
RT @dowlaiscoconut: Fight like
a girl ✊_xD83C__xDFFD_✊_xD83C__xDFFD_ #womensmarchlondon
#breadandroses #WomensMarch2019
https://t.co/buxfNOhhtC</t>
  </si>
  <si>
    <t>lexiesecrist
RT @TimDownie1: Extraordinary turnout
for Women’s March London today.
Very cool hearing my 5 year old
daughter chanting loudly “women’s
rig…</t>
  </si>
  <si>
    <t>elizabetha7777
Sad to hear @itvlondon describing
the #breadandroses march as anti
austerity when it was really about
women's equality and supported
by many from the Conservatives
and @Women2Win who support dealing
with national debt.</t>
  </si>
  <si>
    <t xml:space="preserve">women2win
</t>
  </si>
  <si>
    <t>thewollsoc
RT @Godwin_lives: 'You know I am
not born to tread in the beaten
track – the peculiar bent of my
nature pushes me on.' – #MaryWollstonecraf…</t>
  </si>
  <si>
    <t>kmfcounseling
RT @digibythesea: good luck to
everyone taking part in today’s
@womensmarchlon and around the
world. We see you! #WomensMarch2019
#imwith…</t>
  </si>
  <si>
    <t>stilllwithher
RT @digibythesea: good luck to
everyone taking part in today’s
@womensmarchlon and around the
world. We see you! #WomensMarch2019
#imwith…</t>
  </si>
  <si>
    <t>blooloop
RT @TimDownie1: Extraordinary turnout
for Women’s March London today.
Very cool hearing my 5 year old
daughter chanting loudly “women’s
rig…</t>
  </si>
  <si>
    <t>itsnaww
RT @TimDownie1: Extraordinary turnout
for Women’s March London today.
Very cool hearing my 5 year old
daughter chanting loudly “women’s
rig…</t>
  </si>
  <si>
    <t>amyycp
RT @bloodygood__: YES IT BLOODY
DOES. Take a look at our Insta
Stories for more from @womensmarchlon
#womensmarch2019 #womensmarchlondon
#B…</t>
  </si>
  <si>
    <t>k3micah
RT @digibythesea: good luck to
everyone taking part in today’s
@womensmarchlon and around the
world. We see you! #WomensMarch2019
#imwith…</t>
  </si>
  <si>
    <t>emmsimpson__
RT @WEPMiltonKeynes: WE are marching
today to end Austerity _xD83D__xDCAA__xD83D__xDCAA__xD83D__xDCAA_ #WeAreChange
#Breadandroses @WEP_UK @WEPMiltonKeynes
https://t.co/yIqqVccRso</t>
  </si>
  <si>
    <t>weprichmond
Richmond and Kingston branches
marching on Regent Street #WomensMarch2019
#breadandroses https://t.co/rVkVRZ7xdd</t>
  </si>
  <si>
    <t xml:space="preserve">wep_enfield
</t>
  </si>
  <si>
    <t>wep_birmingham
WE are so proud of branch officer
@je_ne_tweet_pas for all her work
in #NGOSafeSpace and ending #VAWG
#BreadAndRoses #womensmarch2019
https://t.co/LvrQEG7WaP</t>
  </si>
  <si>
    <t>wepmiltonkeynes
WE are marching today to end Austerity
_xD83D__xDCAA__xD83D__xDCAA__xD83D__xDCAA_ #WeAreChange #Breadandroses
@WEP_UK @WEPMiltonKeynes https://t.co/yIqqVccRso</t>
  </si>
  <si>
    <t>sanguinebee
Great to be part of the #Breadandroses
march today for the dignity and
equality of all peoples, for the
safety and health of our planet
and for the strength of our vibrant
and diverse communities @womensmarchlon
#WeAreChange #WomensMarch2019 ♀️_xD83C__xDF08_
https://t.co/UVsfUbR49b</t>
  </si>
  <si>
    <t>cjmartin23
RT @SanguineBee: Great to be part
of the #Breadandroses march today
for the dignity and equality of
all peoples, for the safety and
health…</t>
  </si>
  <si>
    <t>patjsullivan
RT @elizabetha7777: Sad to hear
@itvlondon describing the #breadandroses
march as anti austerity when it
was really about women's equality…</t>
  </si>
  <si>
    <t xml:space="preserve">itvlondon
</t>
  </si>
  <si>
    <t>lescharmilles
RT @cathynewman: I'm in the @Channel4News
frighteningly early today - 4.30!
So tune in then for #Brexit (@Keir_Starmer
tells me @UKLabour i…</t>
  </si>
  <si>
    <t>parlstreet
RT @elizabetha7777: Sad to hear
@itvlondon describing the #breadandroses
march as anti austerity when it
was really about women's equality…</t>
  </si>
  <si>
    <t>annableigh
RT @dowlaiscoconut: Fight like
a girl ✊_xD83C__xDFFD_✊_xD83C__xDFFD_ #womensmarchlondon
#breadandroses #WomensMarch2019
https://t.co/buxfNOhhtC</t>
  </si>
  <si>
    <t>jessicaworld82
RT @aak1880: NOW WE MARCH!! @womensmarchlon
_xD83D__xDCAA__xD83C__xDFFC__xD83D__xDCAA__xD83C__xDFFC__xD83D__xDCAA__xD83C__xDFFC_#BreadandRoses #WeareChange
https://t.co/qju7KNtgZI</t>
  </si>
  <si>
    <t>tammy_richard
RT @digibythesea: good luck to
everyone taking part in today’s
@womensmarchlon and around the
world. We see you! #WomensMarch2019
#imwith…</t>
  </si>
  <si>
    <t>feminastywomxn
Just to say if you aren’t marching
for trans womxn, disabled womxn,
indigenous, BME, queer womxn then
you have no right marching at all.
We will only have equality when
there is EQUALITY FOR ALL. Make
space for ALL our sisters #BreadandRoses
#WomensMarch2019 #Sisters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</si>
  <si>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</si>
  <si>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</si>
  <si>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</si>
  <si>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</si>
  <si>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</si>
  <si>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</si>
  <si>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</si>
  <si>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</si>
  <si>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</si>
  <si>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</si>
  <si>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</si>
  <si>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</si>
  <si>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</si>
  <si>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</si>
  <si>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</si>
  <si>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</si>
  <si>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</si>
  <si>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</si>
  <si>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</si>
  <si>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</si>
  <si>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</si>
  <si>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</si>
  <si>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</si>
  <si>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</si>
  <si>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</si>
  <si>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</si>
  <si>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</si>
  <si>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</si>
  <si>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</si>
  <si>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</si>
  <si>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</si>
  <si>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</si>
  <si>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</si>
  <si>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</si>
  <si>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</si>
  <si>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</si>
  <si>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</si>
  <si>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</si>
  <si>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</si>
  <si>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</si>
  <si>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</si>
  <si>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</si>
  <si>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</si>
  <si>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</si>
  <si>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</si>
  <si>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</si>
  <si>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</si>
  <si>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</si>
  <si>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</si>
  <si>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</si>
  <si>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</si>
  <si>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</si>
  <si>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</si>
  <si>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</si>
  <si>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</si>
  <si>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</si>
  <si>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</si>
  <si>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</si>
  <si>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</si>
  <si>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</si>
  <si>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</si>
  <si>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</si>
  <si>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</si>
  <si>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</si>
  <si>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</si>
  <si>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</si>
  <si>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</si>
  <si>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</si>
  <si>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</si>
  <si>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</si>
  <si>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</si>
  <si>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</si>
  <si>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</si>
  <si>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</si>
  <si>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</si>
  <si>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</si>
  <si>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</si>
  <si>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</si>
  <si>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</si>
  <si>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</si>
  <si>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</si>
  <si>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</si>
  <si>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</si>
  <si>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</si>
  <si>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</si>
  <si>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</si>
  <si>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</si>
  <si>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</si>
  <si>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</si>
  <si>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</si>
  <si>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</si>
  <si>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</si>
  <si>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</si>
  <si>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</si>
  <si>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</si>
  <si>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</si>
  <si>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</si>
  <si>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https://twitter.com/womensmarchlon/status/1086530978498203649 https://mashable.com/article/london-womens-march-bread-and-roses/?europe=true#qhdte1IqPiq5 https://www.eventbrite.com/e/march4women-2019-event-tickets-54751304626?aff=CIUKTwitter http://5050parliament.co.uk/join/</t>
  </si>
  <si>
    <t>https://www.instagram.com/p/Bs0NWP3gFf0/?utm_source=ig_twitter_share&amp;igshid=1fs4kk0kc8n8o https://twitter.com/TimDownie1/status/1086641302236790785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</si>
  <si>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</si>
  <si>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</si>
  <si>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</si>
  <si>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</si>
  <si>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</si>
  <si>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</si>
  <si>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</si>
  <si>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</si>
  <si>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</si>
  <si>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</si>
  <si>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</si>
  <si>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</si>
  <si>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mashable.com eventbrite.com co.uk</t>
  </si>
  <si>
    <t>instagram.com twitter.com</t>
  </si>
  <si>
    <t>Top Hashtags in Tweet in Entire Graph</t>
  </si>
  <si>
    <t>womensmarchlondon</t>
  </si>
  <si>
    <t>wearechange</t>
  </si>
  <si>
    <t>womenswave</t>
  </si>
  <si>
    <t>vawg</t>
  </si>
  <si>
    <t>timesup</t>
  </si>
  <si>
    <t>Top Hashtags in Tweet in G1</t>
  </si>
  <si>
    <t>imwithher</t>
  </si>
  <si>
    <t>pussyhats</t>
  </si>
  <si>
    <t>Top Hashtags in Tweet in G2</t>
  </si>
  <si>
    <t>Top Hashtags in Tweet in G3</t>
  </si>
  <si>
    <t>Top Hashtags in Tweet in G4</t>
  </si>
  <si>
    <t>austerity</t>
  </si>
  <si>
    <t>sisterhood</t>
  </si>
  <si>
    <t>Top Hashtags in Tweet in G5</t>
  </si>
  <si>
    <t>endviolence</t>
  </si>
  <si>
    <t>feminism</t>
  </si>
  <si>
    <t>ngosafespace</t>
  </si>
  <si>
    <t>Top Hashtags in Tweet in G6</t>
  </si>
  <si>
    <t>womensrightsarehumanrights</t>
  </si>
  <si>
    <t>Top Hashtags in Tweet in G7</t>
  </si>
  <si>
    <t>seabornefreight</t>
  </si>
  <si>
    <t>Top Hashtags in Tweet in G8</t>
  </si>
  <si>
    <t>Top Hashtags in Tweet in G9</t>
  </si>
  <si>
    <t>marywollstonecraft</t>
  </si>
  <si>
    <t>Top Hashtags in Tweet in G10</t>
  </si>
  <si>
    <t>Top Hashtags in Tweet</t>
  </si>
  <si>
    <t>breadandroses womensmarch2019 womensmarchlondon wearechange imwithher womenswave prep4women womensmarch 5050parliament pussyhats</t>
  </si>
  <si>
    <t>breadandroses womensmarch2019 womensmarchlondon wearechange</t>
  </si>
  <si>
    <t>breadandroses womensmarch2019 womensmarchlondon womenswave</t>
  </si>
  <si>
    <t>breadandroses womensmarch2019 wearechange womenswave womensmarchlondon womensmarch timesup austerity london sisterhood</t>
  </si>
  <si>
    <t>breadandroses womensmarch2019 wearechange vawg endviolence feminism womensmarchlondon ngosafespace womenswave</t>
  </si>
  <si>
    <t>breadandroses womensrightsarehumanrights womensmarchlondon</t>
  </si>
  <si>
    <t>breadandroses wollstonecraft marywollstonecraft womensmarch2019 wearechange</t>
  </si>
  <si>
    <t>breadandroses womensmarch womensmarch2019</t>
  </si>
  <si>
    <t>breadandroses womensmarch2019 brexit royals womensmarchlondon womensmarch womenswave sisters</t>
  </si>
  <si>
    <t>Top Words in Tweet in Entire Graph</t>
  </si>
  <si>
    <t>Words in Sentiment List#1: Positive</t>
  </si>
  <si>
    <t>Words in Sentiment List#2: Negative</t>
  </si>
  <si>
    <t>Words in Sentiment List#3: Angry/Violent</t>
  </si>
  <si>
    <t>Non-categorized Words</t>
  </si>
  <si>
    <t>Total Words</t>
  </si>
  <si>
    <t>s</t>
  </si>
  <si>
    <t>today</t>
  </si>
  <si>
    <t>Top Words in Tweet in G1</t>
  </si>
  <si>
    <t>part</t>
  </si>
  <si>
    <t>world</t>
  </si>
  <si>
    <t>march</t>
  </si>
  <si>
    <t>Top Words in Tweet in G2</t>
  </si>
  <si>
    <t>fight</t>
  </si>
  <si>
    <t>girl</t>
  </si>
  <si>
    <t>Top Words in Tweet in G3</t>
  </si>
  <si>
    <t>extraordinary</t>
  </si>
  <si>
    <t>turnout</t>
  </si>
  <si>
    <t>very</t>
  </si>
  <si>
    <t>cool</t>
  </si>
  <si>
    <t>hearing</t>
  </si>
  <si>
    <t>Top Words in Tweet in G4</t>
  </si>
  <si>
    <t>out</t>
  </si>
  <si>
    <t>solidarity</t>
  </si>
  <si>
    <t>Top Words in Tweet in G5</t>
  </si>
  <si>
    <t>marching</t>
  </si>
  <si>
    <t>ending</t>
  </si>
  <si>
    <t>Top Words in Tweet in G6</t>
  </si>
  <si>
    <t>brilliant</t>
  </si>
  <si>
    <t>speaking</t>
  </si>
  <si>
    <t>mary</t>
  </si>
  <si>
    <t>mason</t>
  </si>
  <si>
    <t>co</t>
  </si>
  <si>
    <t>Top Words in Tweet in G7</t>
  </si>
  <si>
    <t>frighteningly</t>
  </si>
  <si>
    <t>early</t>
  </si>
  <si>
    <t>4</t>
  </si>
  <si>
    <t>30</t>
  </si>
  <si>
    <t>tune</t>
  </si>
  <si>
    <t>tells</t>
  </si>
  <si>
    <t>Top Words in Tweet in G8</t>
  </si>
  <si>
    <t>sad</t>
  </si>
  <si>
    <t>hear</t>
  </si>
  <si>
    <t>describing</t>
  </si>
  <si>
    <t>anti</t>
  </si>
  <si>
    <t>really</t>
  </si>
  <si>
    <t>women's</t>
  </si>
  <si>
    <t>Top Words in Tweet in G9</t>
  </si>
  <si>
    <t>know</t>
  </si>
  <si>
    <t>born</t>
  </si>
  <si>
    <t>tread</t>
  </si>
  <si>
    <t>beaten</t>
  </si>
  <si>
    <t>track</t>
  </si>
  <si>
    <t>peculiar</t>
  </si>
  <si>
    <t>bent</t>
  </si>
  <si>
    <t>nature</t>
  </si>
  <si>
    <t>pushes</t>
  </si>
  <si>
    <t>'</t>
  </si>
  <si>
    <t>Top Words in Tweet in G10</t>
  </si>
  <si>
    <t>best</t>
  </si>
  <si>
    <t>placards</t>
  </si>
  <si>
    <t>year's</t>
  </si>
  <si>
    <t>demonstration</t>
  </si>
  <si>
    <t>Top Words in Tweet</t>
  </si>
  <si>
    <t>womensmarchlon breadandroses womensmarch2019 s today women part womensmarchlondon world march</t>
  </si>
  <si>
    <t>breadandroses womensmarch2019 fight girl womensmarchlondon dowlaiscoconut march today women s</t>
  </si>
  <si>
    <t>women s extraordinary turnout march london today very cool hearing</t>
  </si>
  <si>
    <t>breadandroses womensmarchlon women today sholamos1 march out womensmarch2019 wearechange solidarity</t>
  </si>
  <si>
    <t>breadandroses womensmarch2019 womensmarchlon today wep_uk wepislington wearechange marching vawg ending</t>
  </si>
  <si>
    <t>breadandroses womensmarchlon brilliant speaking amnaabdul1983 women s mary mason co</t>
  </si>
  <si>
    <t>channel4news frighteningly early today 4 30 tune brexit keir_starmer tells</t>
  </si>
  <si>
    <t>sad hear itvlondon describing breadandroses march anti austerity really women's</t>
  </si>
  <si>
    <t>know born tread beaten track peculiar bent nature pushes '</t>
  </si>
  <si>
    <t>breadandroses womensmarch best placards year's demonstration women's march london womensmarch2019</t>
  </si>
  <si>
    <t>marching rising womensmarch2019 stylistmagazine re obsessed arianagrande inspired banner good</t>
  </si>
  <si>
    <t>breadandroses womxn womensmarch2019 marching equality sisters</t>
  </si>
  <si>
    <t>Top Word Pairs in Tweet in Entire Graph</t>
  </si>
  <si>
    <t>women,s</t>
  </si>
  <si>
    <t>breadandroses,womensmarch2019</t>
  </si>
  <si>
    <t>womensmarchlondon,breadandroses</t>
  </si>
  <si>
    <t>march,london</t>
  </si>
  <si>
    <t>year,old</t>
  </si>
  <si>
    <t>old,daughter</t>
  </si>
  <si>
    <t>extraordinary,turnout</t>
  </si>
  <si>
    <t>turnout,women</t>
  </si>
  <si>
    <t>s,march</t>
  </si>
  <si>
    <t>london,today</t>
  </si>
  <si>
    <t>Top Word Pairs in Tweet in G1</t>
  </si>
  <si>
    <t>today,s</t>
  </si>
  <si>
    <t>s,womensmarchlon</t>
  </si>
  <si>
    <t>good,luck</t>
  </si>
  <si>
    <t>luck,everyone</t>
  </si>
  <si>
    <t>everyone,taking</t>
  </si>
  <si>
    <t>taking,part</t>
  </si>
  <si>
    <t>part,today</t>
  </si>
  <si>
    <t>womensmarchlon,around</t>
  </si>
  <si>
    <t>around,world</t>
  </si>
  <si>
    <t>Top Word Pairs in Tweet in G2</t>
  </si>
  <si>
    <t>fight,girl</t>
  </si>
  <si>
    <t>girl,womensmarchlondon</t>
  </si>
  <si>
    <t>dowlaiscoconut,fight</t>
  </si>
  <si>
    <t>great,part</t>
  </si>
  <si>
    <t>part,breadandroses</t>
  </si>
  <si>
    <t>breadandroses,march</t>
  </si>
  <si>
    <t>march,today</t>
  </si>
  <si>
    <t>Top Word Pairs in Tweet in G3</t>
  </si>
  <si>
    <t>today,very</t>
  </si>
  <si>
    <t>very,cool</t>
  </si>
  <si>
    <t>cool,hearing</t>
  </si>
  <si>
    <t>hearing,5</t>
  </si>
  <si>
    <t>Top Word Pairs in Tweet in G4</t>
  </si>
  <si>
    <t>breadandroses,wearechange</t>
  </si>
  <si>
    <t>stand,solidarity</t>
  </si>
  <si>
    <t>huge,turn</t>
  </si>
  <si>
    <t>turn,out</t>
  </si>
  <si>
    <t>out,breadandroses</t>
  </si>
  <si>
    <t>today,great</t>
  </si>
  <si>
    <t>great,speeches</t>
  </si>
  <si>
    <t>Top Word Pairs in Tweet in G5</t>
  </si>
  <si>
    <t>womensmarch2019,breadandroses</t>
  </si>
  <si>
    <t>move,breadandroses</t>
  </si>
  <si>
    <t>trafalgar,square</t>
  </si>
  <si>
    <t>square,wepislington</t>
  </si>
  <si>
    <t>wepislington,wep_uk</t>
  </si>
  <si>
    <t>wep_uk,womensmarch2019</t>
  </si>
  <si>
    <t>breadandroses,helenpankhurst</t>
  </si>
  <si>
    <t>helenpankhurst,feminists</t>
  </si>
  <si>
    <t>today,breadandroses</t>
  </si>
  <si>
    <t>marching,today</t>
  </si>
  <si>
    <t>Top Word Pairs in Tweet in G6</t>
  </si>
  <si>
    <t>mary,mason</t>
  </si>
  <si>
    <t>mason,co</t>
  </si>
  <si>
    <t>co,chair</t>
  </si>
  <si>
    <t>chair,womensaid</t>
  </si>
  <si>
    <t>womensaid,speaking</t>
  </si>
  <si>
    <t>speaking,powerfully</t>
  </si>
  <si>
    <t>powerfully,womensmarchlon</t>
  </si>
  <si>
    <t>womensmarchlon,domestic</t>
  </si>
  <si>
    <t>domestic,violence</t>
  </si>
  <si>
    <t>violence,systems</t>
  </si>
  <si>
    <t>Top Word Pairs in Tweet in G7</t>
  </si>
  <si>
    <t>channel4news,frighteningly</t>
  </si>
  <si>
    <t>frighteningly,early</t>
  </si>
  <si>
    <t>early,today</t>
  </si>
  <si>
    <t>today,4</t>
  </si>
  <si>
    <t>4,30</t>
  </si>
  <si>
    <t>30,tune</t>
  </si>
  <si>
    <t>tune,brexit</t>
  </si>
  <si>
    <t>brexit,keir_starmer</t>
  </si>
  <si>
    <t>keir_starmer,tells</t>
  </si>
  <si>
    <t>tells,uklabour</t>
  </si>
  <si>
    <t>Top Word Pairs in Tweet in G8</t>
  </si>
  <si>
    <t>sad,hear</t>
  </si>
  <si>
    <t>hear,itvlondon</t>
  </si>
  <si>
    <t>itvlondon,describing</t>
  </si>
  <si>
    <t>describing,breadandroses</t>
  </si>
  <si>
    <t>march,anti</t>
  </si>
  <si>
    <t>anti,austerity</t>
  </si>
  <si>
    <t>austerity,really</t>
  </si>
  <si>
    <t>really,women's</t>
  </si>
  <si>
    <t>women's,equality</t>
  </si>
  <si>
    <t>Top Word Pairs in Tweet in G9</t>
  </si>
  <si>
    <t>know,born</t>
  </si>
  <si>
    <t>born,tread</t>
  </si>
  <si>
    <t>tread,beaten</t>
  </si>
  <si>
    <t>beaten,track</t>
  </si>
  <si>
    <t>track,peculiar</t>
  </si>
  <si>
    <t>peculiar,bent</t>
  </si>
  <si>
    <t>bent,nature</t>
  </si>
  <si>
    <t>nature,pushes</t>
  </si>
  <si>
    <t>pushes,'</t>
  </si>
  <si>
    <t>godwin_lives,'you</t>
  </si>
  <si>
    <t>Top Word Pairs in Tweet in G10</t>
  </si>
  <si>
    <t>womensmarch,breadandroses</t>
  </si>
  <si>
    <t>best,placards</t>
  </si>
  <si>
    <t>placards,year's</t>
  </si>
  <si>
    <t>year's,demonstration</t>
  </si>
  <si>
    <t>demonstration,women's</t>
  </si>
  <si>
    <t>women's,march</t>
  </si>
  <si>
    <t>london,womensmarch2019</t>
  </si>
  <si>
    <t>thanks,everyone</t>
  </si>
  <si>
    <t>everyone,today</t>
  </si>
  <si>
    <t>Top Word Pairs in Tweet</t>
  </si>
  <si>
    <t>today,s  s,womensmarchlon  women,s  good,luck  luck,everyone  everyone,taking  taking,part  part,today  womensmarchlon,around  around,world</t>
  </si>
  <si>
    <t>fight,girl  girl,womensmarchlondon  womensmarchlondon,breadandroses  breadandroses,womensmarch2019  dowlaiscoconut,fight  women,s  great,part  part,breadandroses  breadandroses,march  march,today</t>
  </si>
  <si>
    <t>women,s  extraordinary,turnout  turnout,women  s,march  march,london  london,today  today,very  very,cool  cool,hearing  hearing,5</t>
  </si>
  <si>
    <t>breadandroses,womensmarch2019  breadandroses,wearechange  stand,solidarity  huge,turn  turn,out  out,breadandroses  breadandroses,march  march,today  today,great  great,speeches</t>
  </si>
  <si>
    <t>womensmarch2019,breadandroses  move,breadandroses  trafalgar,square  square,wepislington  wepislington,wep_uk  wep_uk,womensmarch2019  breadandroses,helenpankhurst  helenpankhurst,feminists  today,breadandroses  marching,today</t>
  </si>
  <si>
    <t>mary,mason  mason,co  co,chair  chair,womensaid  womensaid,speaking  speaking,powerfully  powerfully,womensmarchlon  womensmarchlon,domestic  domestic,violence  violence,systems</t>
  </si>
  <si>
    <t>channel4news,frighteningly  frighteningly,early  early,today  today,4  4,30  30,tune  tune,brexit  brexit,keir_starmer  keir_starmer,tells  tells,uklabour</t>
  </si>
  <si>
    <t>sad,hear  hear,itvlondon  itvlondon,describing  describing,breadandroses  breadandroses,march  march,anti  anti,austerity  austerity,really  really,women's  women's,equality</t>
  </si>
  <si>
    <t>know,born  born,tread  tread,beaten  beaten,track  track,peculiar  peculiar,bent  bent,nature  nature,pushes  pushes,'  godwin_lives,'you</t>
  </si>
  <si>
    <t>womensmarch,breadandroses  best,placards  placards,year's  year's,demonstration  demonstration,women's  women's,march  march,london  london,womensmarch2019  thanks,everyone  everyone,today</t>
  </si>
  <si>
    <t>re,obsessed  obsessed,arianagrande  arianagrande,inspired  inspired,banner  banner,womensmarch2019  womensmarch2019,good  good,work  work,ellen_f  go,marching  marching,marching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</si>
  <si>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</si>
  <si>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</si>
  <si>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</si>
  <si>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</si>
  <si>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</si>
  <si>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</si>
  <si>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</si>
  <si>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</si>
  <si>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</si>
  <si>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</si>
  <si>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</si>
  <si>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dawnbutlerbr</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</si>
  <si>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</si>
  <si>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</si>
  <si>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</si>
  <si>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</si>
  <si>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</si>
  <si>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</si>
  <si>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</si>
  <si>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</si>
  <si>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</si>
  <si>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</si>
  <si>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</si>
  <si>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</si>
  <si>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sholamos1 womensmarchlon</t>
  </si>
  <si>
    <t>Top Mentioned in Tweet</t>
  </si>
  <si>
    <t>womensmarchlon digibythesea timdownie1 periodpower2 caitbeaumont wm_global sammicraig117 womensmarch helenpankhurst flowfreeboxes</t>
  </si>
  <si>
    <t>dowlaiscoconut timdownie1 sanguinebee womensmarchlon</t>
  </si>
  <si>
    <t>timdownie1 dowlaiscoconut</t>
  </si>
  <si>
    <t>womensmarchlon sholamos1 fawcettsociety helenpankhurst aak1880 hreardonbond dawnbutlerbr fotis_filippou timdownie1 skynews</t>
  </si>
  <si>
    <t>womensmarchlon wep_uk wepislington helenpankhurst weprichmond wepmiltonkeynes alisonhmarshal1 solacewomensaid wep_enfield je_ne_tweet_pas</t>
  </si>
  <si>
    <t>womensmarchlon amnaabdul1983 womensaid lamyouthcouncil helenpankhurst tyanna_lyc</t>
  </si>
  <si>
    <t>channel4news keir_starmer uklabour cathynewman</t>
  </si>
  <si>
    <t>itvlondon elizabetha7777 women2win</t>
  </si>
  <si>
    <t>godwin_lives womensmarchlon maryonthegreen</t>
  </si>
  <si>
    <t>womensmarchlon alice_notti huffpostuk womenhackney</t>
  </si>
  <si>
    <t>stylistmagazine arianagrande ellen_f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</si>
  <si>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</si>
  <si>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</si>
  <si>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</si>
  <si>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</si>
  <si>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</si>
  <si>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</si>
  <si>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</si>
  <si>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</si>
  <si>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</si>
  <si>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</si>
  <si>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</si>
  <si>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</si>
  <si>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mashable stilllwithher kmfcounseling dubdubble catbythec iamashleyalove cllrruthrosenau yvettedube penkymax 5050parliament</t>
  </si>
  <si>
    <t>davidpsdem amyayers16 dazyjane410 mbrom999 juan_de_vashon sciencemilkcow connie_rodeconn anniebearwolf annableigh dstewart541</t>
  </si>
  <si>
    <t>amy_in_michigan nhousteau there_funkyone juliebhunt songoftheoss swillis102 pazesez weeks_angelique blooloop qaycerax2</t>
  </si>
  <si>
    <t>skynews hettysparkles shaistaaziz salenagodden evawuk j_jackieboo22 _dipikar samsmethers fawcettsociety woman_kind</t>
  </si>
  <si>
    <t>emmsimpson__ wep_uk wep_enfield wepmiltonkeynes je_ne_tweet_pas janewhild wep_birmingham weprichmond rgseyewear nibhrudair</t>
  </si>
  <si>
    <t>gregwrightyp womensaid amnaabdul1983 vicky_marsh letterofnote lamyouthcouncil cjsimon123 tyanna_lyc</t>
  </si>
  <si>
    <t>channel4news weyside7 uklabour cathynewman lescharmilles keir_starmer</t>
  </si>
  <si>
    <t>itvlondon parlstreet women2win elizabetha7777 patjsullivan</t>
  </si>
  <si>
    <t>maryonthegreen cpheiffer1 godwin_lives shanemgreentree thewollsoc</t>
  </si>
  <si>
    <t>huffpostuk btxcgnbv alice_notti womenhackney</t>
  </si>
  <si>
    <t>stylistmagazine tilley2shoes arianagrande ellen_f</t>
  </si>
  <si>
    <t>odulainne avery_alana feminastywomxn</t>
  </si>
  <si>
    <t>mailonline andrewsduncan1</t>
  </si>
  <si>
    <t>Top URLs in Tweet by Count</t>
  </si>
  <si>
    <t>Top URLs in Tweet by Salience</t>
  </si>
  <si>
    <t>Top Domains in Tweet by Count</t>
  </si>
  <si>
    <t>Top Domains in Tweet by Salience</t>
  </si>
  <si>
    <t>Top Hashtags in Tweet by Count</t>
  </si>
  <si>
    <t>breadandroses sisterhood austerity womenswave</t>
  </si>
  <si>
    <t>breadandroses womensmarch2019 wearechange womensmarchlondon womenswave</t>
  </si>
  <si>
    <t>breadandroses wearechange startthemyoung womenswave whyimarch</t>
  </si>
  <si>
    <t>breadandroses womensmarchlondon prep4women</t>
  </si>
  <si>
    <t>womenswave breadandroses timesup womensmarch womensmarch2019</t>
  </si>
  <si>
    <t>breadandroses womensmarch2019 womensmarchlondon womenswave wearechange london austerity timesup womensmarch</t>
  </si>
  <si>
    <t>breadandroses womensmarch2019 wearechange vawg ngosafespace womensmarchlondon endviolence feminism womenswave</t>
  </si>
  <si>
    <t>womensmarch2019 breadandroses wearechange womensmarchlondon</t>
  </si>
  <si>
    <t>breadandroses wearechange timesup womenswave womensmarch</t>
  </si>
  <si>
    <t>Top Hashtags in Tweet by Salience</t>
  </si>
  <si>
    <t>sisterhood austerity womenswave breadandroses</t>
  </si>
  <si>
    <t>womensmarch2019 wearechange womensmarchlondon womenswave breadandroses</t>
  </si>
  <si>
    <t>startthemyoung womenswave whyimarch breadandroses wearechange</t>
  </si>
  <si>
    <t>womensmarchlondon prep4women breadandroses</t>
  </si>
  <si>
    <t>womensmarch womensmarch2019 breadandroses</t>
  </si>
  <si>
    <t>endviolence vawg feminism breadandroses</t>
  </si>
  <si>
    <t>timesup womensmarch womensmarch2019 womenswave breadandroses</t>
  </si>
  <si>
    <t>womensmarchlondon womensmarch2019 womenswave wearechange london austerity timesup womensmarch breadandroses</t>
  </si>
  <si>
    <t>womensmarch2019 wearechange vawg ngosafespace womensmarchlondon endviolence feminism womenswave breadandroses</t>
  </si>
  <si>
    <t>wearechange womensmarchlondon womensmarch2019 breadandroses</t>
  </si>
  <si>
    <t>womensmarchlondon womensmarch2019 breadandroses</t>
  </si>
  <si>
    <t>wearechange timesup womenswave womensmarch breadandroses</t>
  </si>
  <si>
    <t>Top Words in Tweet by Count</t>
  </si>
  <si>
    <t>skynews women breadandroses sholamos1 spoke powerfully economic oppression need womensmarch</t>
  </si>
  <si>
    <t>dowlaiscoconut fight girl womensmarchlondon breadandroses womensmarch2019</t>
  </si>
  <si>
    <t>fight girl womensmarchlondon breadandroses womensmarch2019</t>
  </si>
  <si>
    <t>women s timdownie1 extraordinary turnout march london today very cool</t>
  </si>
  <si>
    <t>women s rights extraordinary turnout march london today very cool</t>
  </si>
  <si>
    <t>tyanna_lyc womensrightsarehumanrights womensmarchlondon breadandroses</t>
  </si>
  <si>
    <t>amnaabdul1983 brilliant young women lamyouthcouncil incredible speaking up child sexual</t>
  </si>
  <si>
    <t>womensmarchlondon breadandroses london photojournalism documentaryphotography womensmarch2019 fujfilm wearechange womensmarchlon</t>
  </si>
  <si>
    <t>breadandroses womensmarchlon today womensmarch2019 co caitbeaumont lovely protester s getting</t>
  </si>
  <si>
    <t>hreardonbond huge turn out breadandroses march today great speeches sholamos1</t>
  </si>
  <si>
    <t>womensmarchlon breadandroses wearechange aak1880 now march absolutely fab cute 5</t>
  </si>
  <si>
    <t>march huge turn out breadandroses today great speeches sholamos1 helenpankhurst</t>
  </si>
  <si>
    <t>breadandroses fawcettsociety womensmarchlon team fionamac2017 great stand solidarity today sholamos1</t>
  </si>
  <si>
    <t>samsmethers breadandroses fawcettsociety team fionamac2017 womensmarchlon great stand solidarity today</t>
  </si>
  <si>
    <t>stand solidarity women's worker rights womensmarchlon today breadandroses womensmarch2019</t>
  </si>
  <si>
    <t>thousands women protest central london third women's march protesting donald</t>
  </si>
  <si>
    <t>breadandroses womensmarchlon women brilliant s speaking re today mary mason</t>
  </si>
  <si>
    <t>godwin_lives 'you know born tread beaten track peculiar bent nature</t>
  </si>
  <si>
    <t>empowering incredible part womensmarch2019 many speakers placards really feel love</t>
  </si>
  <si>
    <t>incredible women s empowering jade2838 another day womensmarchlon continue complete</t>
  </si>
  <si>
    <t>incredible day another womensmarchlon continue complete awe women made possible</t>
  </si>
  <si>
    <t>women breadandroses womensmarchlon today solacewomensaid sholamos1 spoke powerfully skynews economic</t>
  </si>
  <si>
    <t>brilliant spokesperson ending violence against women alexia pepper womensmarchlon earlier</t>
  </si>
  <si>
    <t>cathynewman channel4news frighteningly early today 4 30 tune brexit keir_starmer</t>
  </si>
  <si>
    <t>marching rising stylistmagazine go bring greater days women means race</t>
  </si>
  <si>
    <t>womensmarch2019 womensmarchlondon breadandroses marching rising re obsessed arianagrande inspired banner</t>
  </si>
  <si>
    <t>women s dowlaiscoconut fight girl womensmarchlondon breadandroses womensmarch2019 timdownie1 extraordinary</t>
  </si>
  <si>
    <t>womensmarchlon breadandroses wearechange aak1880 now march cold day much warmth</t>
  </si>
  <si>
    <t>oh yeah coming brexit breadandroses royals</t>
  </si>
  <si>
    <t>s today women digibythesea good luck everyone taking part womensmarchlon</t>
  </si>
  <si>
    <t>good luck everyone taking part today s womensmarchlon around world</t>
  </si>
  <si>
    <t>periodpower2 periodpower tour solidarity women breadandroses womensmarchlon</t>
  </si>
  <si>
    <t>periodpower tour solidarity women breadandroses womensmarchlon</t>
  </si>
  <si>
    <t>solacewomensaid very illeagleblonde skynews live morning talking involvement womensmarchlon</t>
  </si>
  <si>
    <t>womensmarchlon seen rvt9 article chose breadandroses theme still inspires remains</t>
  </si>
  <si>
    <t>massive thanks womensmarchlon organising breadandroses rally 5050parliament team proud march</t>
  </si>
  <si>
    <t>5050parliament massive thanks womensmarchlon organising breadandroses rally team proud march</t>
  </si>
  <si>
    <t>flowfreeboxes period womensmarchlon wearechange breadandroses womensmarchlondon womensmarch2019</t>
  </si>
  <si>
    <t>period womensmarchlon wearechange breadandroses womensmarchlondon womensmarch2019</t>
  </si>
  <si>
    <t>men quality don t fear equality womensmarchlon womensmarchlondon womensmarch breadandroses</t>
  </si>
  <si>
    <t>jordonlee men quality don t fear equality womensmarchlon womensmarchlondon womensmarch</t>
  </si>
  <si>
    <t>brilliant amnaabdul1983 womensmarchlon team done job organising today s breadandroses</t>
  </si>
  <si>
    <t>enough breadandroses tallulah march sisters over world movement saying rousing</t>
  </si>
  <si>
    <t>tallulah susancolehaley way womensmarchlon 10 year old daughter teamprepster prep4women</t>
  </si>
  <si>
    <t>want keep up momentum womensmarchlon's incredible breadandroses rally join continue</t>
  </si>
  <si>
    <t>careintuk want keep up momentum womensmarchlon's incredible breadandroses rally join</t>
  </si>
  <si>
    <t>womensmarchlon penkymax sammicraig117 always f8nds wall stand womensmarch breadandroses womensmarch2019</t>
  </si>
  <si>
    <t>sammicraig117 always f8nds wall stand womensmarch womensmarchlon breadandroses womensmarch2019 womensmarchlondon</t>
  </si>
  <si>
    <t>stylistmagazine re obsessed arianagrande inspired banner womensmarch2019 good work ellen_f</t>
  </si>
  <si>
    <t>best placards year's demonstration women's march london womensmarch2019 breadandroses</t>
  </si>
  <si>
    <t>breadandroses alice_notti womensmarch womenhackney thanks everyone today s efforts womensmarchlon</t>
  </si>
  <si>
    <t>thanks everyone today s efforts womensmarchlon breadandroses</t>
  </si>
  <si>
    <t>today breadandroses womensmarchlondon womensmarch2019 womensmarch womenswave</t>
  </si>
  <si>
    <t>hettysparkles many amazing tweets womensmarch2019 womensmarchlondon wish whole black heart</t>
  </si>
  <si>
    <t>many amazing tweets womensmarch2019 womensmarchlondon wish whole black heart breadandroses</t>
  </si>
  <si>
    <t>wepislington move breadandroses</t>
  </si>
  <si>
    <t>breadandroses incredible mary mason ceo solacewomensaid womensmarchlon endviolence vawg feminism</t>
  </si>
  <si>
    <t>breadandroses womensmarchlon periodpower2 cllrruthrosenau</t>
  </si>
  <si>
    <t>digibythesea good luck everyone taking part today s womensmarchlon around</t>
  </si>
  <si>
    <t>alisonhmarshal1 trafalgar square wepislington wep_uk womensmarch2019 breadandroses helenpankhurst feminists redef</t>
  </si>
  <si>
    <t>trafalgar square wepislington wep_uk womensmarch2019 breadandroses helenpankhurst feminists redefine power</t>
  </si>
  <si>
    <t>womensmarchlon breadandroses penkymax sammicraig117 always f8nds wall stand womensmarch womensmarch2019</t>
  </si>
  <si>
    <t>amnaabdul1983 mary mason co chair womensaid speaking powerfully womensmarchlon domestic</t>
  </si>
  <si>
    <t>incredible jade2838 another day womensmarchlon continue complete awe women made</t>
  </si>
  <si>
    <t>absolutely honoured part womensmarchlon today breadandroses womensmarch2019 wm_global</t>
  </si>
  <si>
    <t>genderpunksap absolutely honoured part womensmarchlon today breadandroses womensmarch2019 wm_global</t>
  </si>
  <si>
    <t>women out fotis_filippou taking over speaking streets protest violence austerity</t>
  </si>
  <si>
    <t>now march womensmarchlon breadandroses wearechange</t>
  </si>
  <si>
    <t>women austerity inequality womenswave breadandroses out timesup injustice womensmarch taking</t>
  </si>
  <si>
    <t>breadandroses womensmarchlon women womensmarch2019 womensmarchlondon today s sholamos1 austerity helenpankhurst</t>
  </si>
  <si>
    <t>womensmarchlon ready go london sholamos1 aak1880 munroebergdorf je_ne_tweet_pas breadandroses austerity</t>
  </si>
  <si>
    <t>womensmarchlondon solidarity marching today breadandroses wearechange womenswave made 40 sec</t>
  </si>
  <si>
    <t>yes bloody take look insta stories more womensmarchlon womensmarch2019 womensmarchlondon</t>
  </si>
  <si>
    <t>fawcettsociety stand solidarity women's worker rights womensmarchlon today breadandroses womensmarch2019</t>
  </si>
  <si>
    <t>caitbeaumont lovely protester today s womensmarchlon getting lot attention chewed</t>
  </si>
  <si>
    <t>lovely protester today s womensmarchlon getting lot attention chewed gusto</t>
  </si>
  <si>
    <t>women austerity brilliant day being inspired formidable very helenpankhurst womensmarchlon</t>
  </si>
  <si>
    <t>maryonthegreen fine weekend feministing join members flying flag mary wollstonecraft</t>
  </si>
  <si>
    <t>wep_uk brilliant spokesperson ending violence against women alexia pepper womensmarchlon</t>
  </si>
  <si>
    <t>met dawnbutlerbrent womensmarch today incredible wearechange riseup breadandroses</t>
  </si>
  <si>
    <t>s today womensmarch2019 women digibythesea good luck everyone taking part</t>
  </si>
  <si>
    <t>bloodygood__ yes bloody take look insta stories more womensmarchlon womensmarch2019</t>
  </si>
  <si>
    <t>breadandroses womensmarch2019 womensmarchlon today weprichmond wepislington wepmiltonkeynes marching wearechange wep_uk</t>
  </si>
  <si>
    <t>womensmarch2019 breadandroses pics wep_enfield richmond kingston branches marching regent street</t>
  </si>
  <si>
    <t>proud branch officer je_ne_tweet_pas work ngosafespace ending vawg breadandroses womensmarch2019</t>
  </si>
  <si>
    <t>marching today end austerity wearechange breadandroses wep_uk wepmiltonkeynes</t>
  </si>
  <si>
    <t>great part breadandroses march today dignity equality peoples safety health</t>
  </si>
  <si>
    <t>breadandroses dowlaiscoconut fight girl womensmarchlondon womensmarch2019 sanguinebee great part march</t>
  </si>
  <si>
    <t>elizabetha7777 sad hear itvlondon describing breadandroses march anti austerity really</t>
  </si>
  <si>
    <t>march breadandroses women s aak1880 now womensmarchlon wearechange timdownie1 extraordinary</t>
  </si>
  <si>
    <t>womxn marching equality sisters aren t trans disabled indigenous bme</t>
  </si>
  <si>
    <t>Top Words in Tweet by Salience</t>
  </si>
  <si>
    <t>sholamos1 spoke powerfully economic oppression need womensmarch today mary ceo</t>
  </si>
  <si>
    <t>today womensmarch2019 co womensmarchlon caitbeaumont lovely protester s getting lot</t>
  </si>
  <si>
    <t>aak1880 now march absolutely fab cute 5 yr old chanting</t>
  </si>
  <si>
    <t>team fionamac2017 great stand solidarity today sholamos1 many others breadandroses</t>
  </si>
  <si>
    <t>re brilliant s speaking today mary mason co chair womensaid</t>
  </si>
  <si>
    <t>s empowering incredible women jade2838 another day womensmarchlon continue complete</t>
  </si>
  <si>
    <t>women solacewomensaid sholamos1 spoke powerfully skynews economic oppression need wep_uk</t>
  </si>
  <si>
    <t>marching rising re obsessed arianagrande inspired banner good work ellen_f</t>
  </si>
  <si>
    <t>aak1880 now march cold day much warmth solidarity others sholamos1</t>
  </si>
  <si>
    <t>women digibythesea good luck everyone taking part womensmarchlon around world</t>
  </si>
  <si>
    <t>enough tallulah march sisters over world movement saying rousing speech</t>
  </si>
  <si>
    <t>alice_notti womensmarch womenhackney thanks everyone today s efforts womensmarchlon huffpostuk</t>
  </si>
  <si>
    <t>incredible mary mason ceo solacewomensaid womensmarchlon endviolence vawg feminism move</t>
  </si>
  <si>
    <t>cllrruthrosenau breadandroses womensmarchlon periodpower2</t>
  </si>
  <si>
    <t>penkymax sammicraig117 always f8nds wall stand womensmarch womensmarch2019 periodpower2 periodpower</t>
  </si>
  <si>
    <t>women out timesup injustice womensmarch taking over speaking streets protest</t>
  </si>
  <si>
    <t>women s womensmarchlondon womensmarchlon out womensmarch2019 today breadandroses incredible enough</t>
  </si>
  <si>
    <t>women s digibythesea good luck everyone taking part womensmarchlon around</t>
  </si>
  <si>
    <t>wepmiltonkeynes womensmarchlon today weprichmond wepislington womensmarch2019 marching wearechange wep_uk vawg</t>
  </si>
  <si>
    <t>pics wep_enfield richmond kingston branches marching regent street wearechange womensmarchlondon</t>
  </si>
  <si>
    <t>dowlaiscoconut fight girl womensmarchlondon womensmarch2019 sanguinebee great part march today</t>
  </si>
  <si>
    <t>women s aak1880 now womensmarchlon wearechange timdownie1 extraordinary turnout london</t>
  </si>
  <si>
    <t>Top Word Pairs in Tweet by Count</t>
  </si>
  <si>
    <t>sholamos1,spoke  spoke,powerfully  powerfully,skynews  skynews,economic  economic,oppression  oppression,women  women,need  need,breadandroses  breadandroses,womensmarch  womensmarch,today</t>
  </si>
  <si>
    <t>dowlaiscoconut,fight  fight,girl  girl,womensmarchlondon  womensmarchlondon,breadandroses  breadandroses,womensmarch2019</t>
  </si>
  <si>
    <t>fight,girl  girl,womensmarchlondon  womensmarchlondon,breadandroses  breadandroses,womensmarch2019</t>
  </si>
  <si>
    <t>women,s  timdownie1,extraordinary  extraordinary,turnout  turnout,women  s,march  march,london  london,today  today,very  very,cool  cool,hearing</t>
  </si>
  <si>
    <t>tyanna_lyc,womensrightsarehumanrights  womensrightsarehumanrights,womensmarchlondon  womensmarchlondon,breadandroses</t>
  </si>
  <si>
    <t>amnaabdul1983,brilliant  brilliant,young  young,women  women,lamyouthcouncil  lamyouthcouncil,incredible  incredible,speaking  speaking,up  up,child  child,sexual  sexual,exploitation</t>
  </si>
  <si>
    <t>womensmarchlondon,breadandroses  breadandroses,london  london,photojournalism  photojournalism,documentaryphotography  documentaryphotography,womensmarch2019  womensmarch2019,fujfilm  fujfilm,wearechange  wearechange,womensmarchlon</t>
  </si>
  <si>
    <t>caitbeaumont,lovely  lovely,protester  protester,today  today,s  s,womensmarchlon  womensmarchlon,getting  getting,lot  lot,attention  attention,chewed  chewed,gusto</t>
  </si>
  <si>
    <t>hreardonbond,huge  huge,turn  turn,out  out,breadandroses  breadandroses,march  march,today  today,great  great,speeches  speeches,sholamos1  sholamos1,helenpankhurst</t>
  </si>
  <si>
    <t>aak1880,now  now,march  march,womensmarchlon  womensmarchlon,breadandroses  breadandroses,wearechange  absolutely,fab  fab,cute  cute,5  5,yr  yr,old</t>
  </si>
  <si>
    <t>huge,turn  turn,out  out,breadandroses  breadandroses,march  march,today  today,great  great,speeches  speeches,sholamos1  sholamos1,helenpankhurst  helenpankhurst,well</t>
  </si>
  <si>
    <t>breadandroses,fawcettsociety  fawcettsociety,womensmarchlon  fawcettsociety,team  team,fionamac2017  fionamac2017,womensmarchlon  womensmarchlon,great  great,stand  stand,solidarity  solidarity,today  today,sholamos1</t>
  </si>
  <si>
    <t>samsmethers,breadandroses  breadandroses,fawcettsociety  fawcettsociety,team  team,fionamac2017  fionamac2017,womensmarchlon  womensmarchlon,great  great,stand  stand,solidarity  solidarity,today  today,sholamos1</t>
  </si>
  <si>
    <t>stand,solidarity  solidarity,women's  women's,worker  worker,rights  rights,womensmarchlon  womensmarchlon,today  today,breadandroses  breadandroses,womensmarch2019</t>
  </si>
  <si>
    <t>thousands,women  women,protest  protest,central  central,london  london,third  third,women's  women's,march  march,protesting  protesting,donald  donald,trump</t>
  </si>
  <si>
    <t>today,s  mary,mason  mason,co  co,chair  chair,womensaid  womensaid,speaking  speaking,powerfully  powerfully,womensmarchlon  womensmarchlon,domestic  domestic,violence</t>
  </si>
  <si>
    <t>godwin_lives,'you  'you,know  know,born  born,tread  tread,beaten  beaten,track  track,peculiar  peculiar,bent  bent,nature  nature,pushes</t>
  </si>
  <si>
    <t>know,born  born,tread  tread,beaten  beaten,track  track,peculiar  peculiar,bent  bent,nature  nature,pushes  pushes,'  ',marywollstonecraft</t>
  </si>
  <si>
    <t>incredible,empowering  empowering,part  part,womensmarch2019  womensmarch2019,many  many,empowering  empowering,speakers  speakers,placards  placards,really  really,feel  feel,love</t>
  </si>
  <si>
    <t>women,s  jade2838,another  another,incredible  incredible,day  day,womensmarchlon  womensmarchlon,continue  continue,complete  complete,awe  awe,incredible  incredible,women</t>
  </si>
  <si>
    <t>another,incredible  incredible,day  day,womensmarchlon  womensmarchlon,continue  continue,complete  complete,awe  awe,incredible  incredible,women  women,made  made,day</t>
  </si>
  <si>
    <t>today,breadandroses  solacewomensaid,sholamos1  sholamos1,spoke  spoke,powerfully  powerfully,skynews  skynews,economic  economic,oppression  oppression,women  women,need  need,breadandroses</t>
  </si>
  <si>
    <t>brilliant,spokesperson  spokesperson,ending  ending,violence  violence,against  against,women  women,alexia  alexia,pepper  pepper,womensmarchlon  womensmarchlon,earlier  earlier,today</t>
  </si>
  <si>
    <t>cathynewman,channel4news  channel4news,frighteningly  frighteningly,early  early,today  today,4  4,30  30,tune  tune,brexit  brexit,keir_starmer  keir_starmer,tells</t>
  </si>
  <si>
    <t>stylistmagazine,go  go,marching  marching,marching  marching,bring  bring,greater  greater,days  days,rising  rising,women  women,means  means,rising</t>
  </si>
  <si>
    <t>re,obsessed  obsessed,arianagrande  arianagrande,inspired  inspired,banner  banner,womensmarch2019  womensmarch2019,good  good,work  work,ellen_f  ellen_f,womensmarchlondon  womensmarchlondon,breadandroses</t>
  </si>
  <si>
    <t>women,s  dowlaiscoconut,fight  fight,girl  girl,womensmarchlondon  womensmarchlondon,breadandroses  breadandroses,womensmarch2019  timdownie1,extraordinary  extraordinary,turnout  turnout,women  s,march</t>
  </si>
  <si>
    <t>aak1880,now  now,march  march,womensmarchlon  womensmarchlon,breadandroses  breadandroses,wearechange  wearechange,breadandroses  breadandroses,cold  cold,day  day,much  much,warmth</t>
  </si>
  <si>
    <t>oh,yeah  yeah,coming  coming,brexit  brexit,breadandroses  breadandroses,royals</t>
  </si>
  <si>
    <t>women,s  digibythesea,good  good,luck  luck,everyone  everyone,taking  taking,part  part,today  today,s  s,womensmarchlon  womensmarchlon,around</t>
  </si>
  <si>
    <t>good,luck  luck,everyone  everyone,taking  taking,part  part,today  today,s  s,womensmarchlon  womensmarchlon,around  around,world  world,see</t>
  </si>
  <si>
    <t>periodpower2,periodpower  periodpower,tour  tour,solidarity  solidarity,women  women,breadandroses  breadandroses,womensmarchlon</t>
  </si>
  <si>
    <t>periodpower,tour  tour,solidarity  solidarity,women  women,breadandroses  breadandroses,womensmarchlon</t>
  </si>
  <si>
    <t>solacewomensaid,very  very,illeagleblonde  illeagleblonde,skynews  skynews,live  live,morning  morning,talking  talking,involvement  involvement,womensmarchlon</t>
  </si>
  <si>
    <t>womensmarchlon,seen  seen,rvt9  rvt9,article  article,chose  chose,breadandroses  breadandroses,theme  theme,still  still,inspires  inspires,remains  remains,relevant</t>
  </si>
  <si>
    <t>massive,thanks  thanks,womensmarchlon  womensmarchlon,organising  organising,breadandroses  breadandroses,rally  rally,5050parliament  5050parliament,team  team,proud  proud,march  march,wearechange</t>
  </si>
  <si>
    <t>5050parliament,massive  massive,thanks  thanks,womensmarchlon  womensmarchlon,organising  organising,breadandroses  breadandroses,rally  rally,5050parliament  5050parliament,team  team,proud  proud,march</t>
  </si>
  <si>
    <t>flowfreeboxes,period  period,womensmarchlon  womensmarchlon,wearechange  wearechange,breadandroses  breadandroses,womensmarchlondon  womensmarchlondon,womensmarch2019</t>
  </si>
  <si>
    <t>period,womensmarchlon  womensmarchlon,wearechange  wearechange,breadandroses  breadandroses,womensmarchlondon  womensmarchlondon,womensmarch2019</t>
  </si>
  <si>
    <t>men,quality  quality,don  don,t  t,fear  fear,equality  equality,womensmarchlon  womensmarchlon,womensmarchlondon  womensmarchlondon,womensmarch  womensmarch,breadandroses  breadandroses,imwithher</t>
  </si>
  <si>
    <t>jordonlee,men  men,quality  quality,don  don,t  t,fear  fear,equality  equality,womensmarchlon  womensmarchlon,womensmarchlondon  womensmarchlondon,womensmarch  womensmarch,breadandroses</t>
  </si>
  <si>
    <t>amnaabdul1983,brilliant  brilliant,womensmarchlon  womensmarchlon,team  team,done  done,brilliant  brilliant,job  job,organising  organising,today  today,s  s,breadandroses</t>
  </si>
  <si>
    <t>march,sisters  sisters,over  over,world  world,movement  movement,saying  saying,enough  enough,enough  enough,rousing  rousing,speech  speech,dawnbutlerbrent</t>
  </si>
  <si>
    <t>susancolehaley,way  way,womensmarchlon  womensmarchlon,10  10,year  year,old  old,daughter  daughter,tallulah  tallulah,teamprepster  teamprepster,prep4women  prep4women,tallulah</t>
  </si>
  <si>
    <t>want,keep  keep,up  up,momentum  momentum,womensmarchlon's  womensmarchlon's,incredible  incredible,breadandroses  breadandroses,rally  rally,join  join,continue  continue,fight</t>
  </si>
  <si>
    <t>careintuk,want  want,keep  keep,up  up,momentum  momentum,womensmarchlon's  womensmarchlon's,incredible  incredible,breadandroses  breadandroses,rally  rally,join  join,continue</t>
  </si>
  <si>
    <t>penkymax,sammicraig117  sammicraig117,always  always,f8nds  f8nds,wall  wall,stand  stand,womensmarch  womensmarch,womensmarchlon  womensmarchlon,breadandroses  breadandroses,womensmarch2019  womensmarch2019,womensmarchlon</t>
  </si>
  <si>
    <t>sammicraig117,always  always,f8nds  f8nds,wall  wall,stand  stand,womensmarch  womensmarch,womensmarchlon  womensmarchlon,breadandroses  breadandroses,womensmarch2019  womensmarch2019,womensmarchlondon  womensmarchlondon,womenswave</t>
  </si>
  <si>
    <t>stylistmagazine,re  re,obsessed  obsessed,arianagrande  arianagrande,inspired  inspired,banner  banner,womensmarch2019  womensmarch2019,good  good,work  work,ellen_f  ellen_f,womensmarchlond</t>
  </si>
  <si>
    <t>best,placards  placards,year's  year's,demonstration  demonstration,women's  women's,march  march,london  london,womensmarch2019  womensmarch2019,breadandroses</t>
  </si>
  <si>
    <t>alice_notti,womensmarch  womensmarch,breadandroses  womenhackney,thanks  thanks,everyone  everyone,today  today,s  s,efforts  efforts,womensmarchlon  womensmarchlon,breadandroses  huffpostuk,best</t>
  </si>
  <si>
    <t>thanks,everyone  everyone,today  today,s  s,efforts  efforts,womensmarchlon  womensmarchlon,breadandroses</t>
  </si>
  <si>
    <t>today,breadandroses  breadandroses,womensmarchlondon  womensmarchlondon,womensmarch2019  womensmarch2019,womensmarch  womensmarch,womenswave</t>
  </si>
  <si>
    <t>hettysparkles,many  many,amazing  amazing,tweets  tweets,womensmarch2019  womensmarch2019,womensmarchlondon  womensmarchlondon,wish  wish,whole  whole,black  black,heart</t>
  </si>
  <si>
    <t>many,amazing  amazing,tweets  tweets,womensmarch2019  womensmarch2019,womensmarchlondon  womensmarchlondon,wish  wish,whole  whole,black  black,heart  heart,breadandroses  breadandroses,banner</t>
  </si>
  <si>
    <t>wepislington,move  move,breadandroses</t>
  </si>
  <si>
    <t>incredible,mary  mary,mason  mason,ceo  ceo,solacewomensaid  solacewomensaid,womensmarchlon  womensmarchlon,breadandroses  breadandroses,endviolence  endviolence,vawg  vawg,feminism  move,breadandroses</t>
  </si>
  <si>
    <t>breadandroses,womensmarchlon  womensmarchlon,periodpower2  cllrruthrosenau,breadandroses</t>
  </si>
  <si>
    <t>digibythesea,good  good,luck  luck,everyone  everyone,taking  taking,part  part,today  today,s  s,womensmarchlon  womensmarchlon,around  around,world</t>
  </si>
  <si>
    <t>alisonhmarshal1,trafalgar  trafalgar,square  square,wepislington  wepislington,wep_uk  wep_uk,womensmarch2019  womensmarch2019,breadandroses  breadandroses,helenpankhurst  helenpankhurst,feminists  feminists,redef</t>
  </si>
  <si>
    <t>trafalgar,square  square,wepislington  wepislington,wep_uk  wep_uk,womensmarch2019  womensmarch2019,breadandroses  breadandroses,helenpankhurst  helenpankhurst,feminists  feminists,redefine  redefine,power</t>
  </si>
  <si>
    <t>amnaabdul1983,mary  mary,mason  mason,co  co,chair  chair,womensaid  womensaid,speaking  speaking,powerfully  powerfully,womensmarchlon  womensmarchlon,domestic  domestic,violence</t>
  </si>
  <si>
    <t>jade2838,another  another,incredible  incredible,day  day,womensmarchlon  womensmarchlon,continue  continue,complete  complete,awe  awe,incredible  incredible,women  women,made</t>
  </si>
  <si>
    <t>absolutely,honoured  honoured,part  part,womensmarchlon  womensmarchlon,today  today,breadandroses  breadandroses,womensmarch2019  womensmarch2019,wm_global</t>
  </si>
  <si>
    <t>genderpunksap,absolutely  absolutely,honoured  honoured,part  part,womensmarchlon  womensmarchlon,today  today,breadandroses  breadandroses,womensmarch2019  womensmarch2019,wm_global</t>
  </si>
  <si>
    <t>fotis_filippou,women  women,taking  taking,over  over,women  women,speaking  speaking,out  out,women  women,out  out,streets  streets,protest</t>
  </si>
  <si>
    <t>now,march  march,womensmarchlon  womensmarchlon,breadandroses  breadandroses,wearechange</t>
  </si>
  <si>
    <t>womenswave,breadandroses  timesup,austerity  austerity,inequality  inequality,injustice  injustice,womenswave  breadandroses,womensmarch  women,taking  taking,over  over,women  women,speaking</t>
  </si>
  <si>
    <t>breadandroses,womensmarch2019  womensmarch2019,womensmarchlondon  womensmarchlondon,breadandroses  women,s  bloodygood__,yes  yes,bloody  bloody,take  take,look  look,insta  insta,stories</t>
  </si>
  <si>
    <t>womensmarchlon,ready  ready,go  go,london  london,sholamos1  sholamos1,aak1880  aak1880,munroebergdorf  munroebergdorf,je_ne_tweet_pas  je_ne_tweet_pas,breadandroses  breadandroses,austerity  austerity,womensmarchlondon</t>
  </si>
  <si>
    <t>solidarity,marching  marching,today  today,womensmarchlondon  womensmarchlondon,womensmarchlondon  womensmarchlondon,breadandroses  breadandroses,wearechange  wearechange,womenswave  womenswave,made  made,40  40,sec</t>
  </si>
  <si>
    <t>yes,bloody  bloody,take  take,look  look,insta  insta,stories  stories,more  more,womensmarchlon  womensmarchlon,womensmarch2019  womensmarch2019,womensmarchlondon  womensmarchlondon,breadandroses</t>
  </si>
  <si>
    <t>fawcettsociety,stand  stand,solidarity  solidarity,women's  women's,worker  worker,rights  rights,womensmarchlon  womensmarchlon,today  today,breadandroses  breadandroses,womensmarch2019</t>
  </si>
  <si>
    <t>lovely,protester  protester,today  today,s  s,womensmarchlon  womensmarchlon,getting  getting,lot  lot,attention  attention,chewed  chewed,gusto  gusto,trump</t>
  </si>
  <si>
    <t>brilliant,day  day,being  being,inspired  inspired,formidable  formidable,women  women,very  very,helenpankhurst  helenpankhurst,womensmarchlon  womensmarchlon,demanding  demanding,end</t>
  </si>
  <si>
    <t>maryonthegreen,fine  fine,weekend  weekend,feministing  feministing,join  join,members  members,flying  flying,flag  flag,mary  mary,wollstonecraft  wollstonecraft,today's</t>
  </si>
  <si>
    <t>wep_uk,brilliant  brilliant,spokesperson  spokesperson,ending  ending,violence  violence,against  against,women  women,alexia  alexia,pepper  pepper,womensmarchlon  womensmarchlon,earlier</t>
  </si>
  <si>
    <t>met,dawnbutlerbrent  dawnbutlerbrent,womensmarch  womensmarch,today  today,incredible  incredible,wearechange  wearechange,riseup  riseup,breadandroses</t>
  </si>
  <si>
    <t>bloodygood__,yes  yes,bloody  bloody,take  take,look  look,insta  insta,stories  stories,more  more,womensmarchlon  womensmarchlon,womensmarch2019  womensmarch2019,womensmarchlondon</t>
  </si>
  <si>
    <t>womensmarch2019,breadandroses  wepmiltonkeynes,marching  marching,today  today,end  end,austerity  austerity,wearechange  wearechange,breadandroses  breadandroses,wep_uk  wep_uk,wepmiltonkeynes  wep_birmingham,proud</t>
  </si>
  <si>
    <t>womensmarch2019,breadandroses  pics,wep_enfield  wep_enfield,womensmarch2019  richmond,kingston  kingston,branches  branches,marching  marching,regent  regent,street  street,womensmarch2019  wearechange,womensmarch2019</t>
  </si>
  <si>
    <t>proud,branch  branch,officer  officer,je_ne_tweet_pas  je_ne_tweet_pas,work  work,ngosafespace  ngosafespace,ending  ending,vawg  vawg,breadandroses  breadandroses,womensmarch2019</t>
  </si>
  <si>
    <t>marching,today  today,end  end,austerity  austerity,wearechange  wearechange,breadandroses  breadandroses,wep_uk  wep_uk,wepmiltonkeynes</t>
  </si>
  <si>
    <t>great,part  part,breadandroses  breadandroses,march  march,today  today,dignity  dignity,equality  equality,peoples  peoples,safety  safety,health  health,planet</t>
  </si>
  <si>
    <t>dowlaiscoconut,fight  fight,girl  girl,womensmarchlondon  womensmarchlondon,breadandroses  breadandroses,womensmarch2019  sanguinebee,great  great,part  part,breadandroses  breadandroses,march  march,today</t>
  </si>
  <si>
    <t>elizabetha7777,sad  sad,hear  hear,itvlondon  itvlondon,describing  describing,breadandroses  breadandroses,march  march,anti  anti,austerity  austerity,really  really,women's</t>
  </si>
  <si>
    <t>women,s  aak1880,now  now,march  march,womensmarchlon  womensmarchlon,breadandroses  breadandroses,wearechange  timdownie1,extraordinary  extraordinary,turnout  turnout,women  s,march</t>
  </si>
  <si>
    <t>aren,t  t,marching  marching,trans  trans,womxn  womxn,disabled  disabled,womxn  womxn,indigenous  indigenous,bme  bme,queer  queer,womxn</t>
  </si>
  <si>
    <t>Top Word Pairs in Tweet by Salience</t>
  </si>
  <si>
    <t>fawcettsociety,womensmarchlon  fawcettsociety,team  team,fionamac2017  fionamac2017,womensmarchlon  womensmarchlon,great  great,stand  stand,solidarity  solidarity,today  today,sholamos1  sholamos1,many</t>
  </si>
  <si>
    <t>solacewomensaid,sholamos1  sholamos1,spoke  spoke,powerfully  powerfully,skynews  skynews,economic  economic,oppression  oppression,women  women,need  need,breadandroses  breadandroses,women</t>
  </si>
  <si>
    <t>cllrruthrosenau,breadandroses  breadandroses,womensmarchlon  womensmarchlon,periodpower2</t>
  </si>
  <si>
    <t>timesup,austerity  austerity,inequality  inequality,injustice  injustice,womenswave  breadandroses,womensmarch  women,taking  taking,over  over,women  women,speaking  speaking,out</t>
  </si>
  <si>
    <t>women,s  breadandroses,womensmarch2019  womensmarch2019,womensmarchlondon  womensmarchlondon,breadandroses  bloodygood__,yes  yes,bloody  bloody,take  take,look  look,insta  insta,stories</t>
  </si>
  <si>
    <t>pics,wep_enfield  wep_enfield,womensmarch2019  richmond,kingston  kingston,branches  branches,marching  marching,regent  regent,street  street,womensmarch2019  wearechange,womensmarch2019  womensmarch2019,womensmarchlondon</t>
  </si>
  <si>
    <t>Word</t>
  </si>
  <si>
    <t>old</t>
  </si>
  <si>
    <t>5</t>
  </si>
  <si>
    <t>year</t>
  </si>
  <si>
    <t>daughter</t>
  </si>
  <si>
    <t>chanting</t>
  </si>
  <si>
    <t>loudly</t>
  </si>
  <si>
    <t>rig</t>
  </si>
  <si>
    <t>incredible</t>
  </si>
  <si>
    <t>taking</t>
  </si>
  <si>
    <t>great</t>
  </si>
  <si>
    <t>good</t>
  </si>
  <si>
    <t>everyone</t>
  </si>
  <si>
    <t>see</t>
  </si>
  <si>
    <t>stand</t>
  </si>
  <si>
    <t>luck</t>
  </si>
  <si>
    <t>around</t>
  </si>
  <si>
    <t>violence</t>
  </si>
  <si>
    <t>equality</t>
  </si>
  <si>
    <t>imwith</t>
  </si>
  <si>
    <t>day</t>
  </si>
  <si>
    <t>many</t>
  </si>
  <si>
    <t>rights</t>
  </si>
  <si>
    <t>huge</t>
  </si>
  <si>
    <t>turn</t>
  </si>
  <si>
    <t>speeches</t>
  </si>
  <si>
    <t>well</t>
  </si>
  <si>
    <t>powerfully</t>
  </si>
  <si>
    <t>power</t>
  </si>
  <si>
    <t>continue</t>
  </si>
  <si>
    <t>re</t>
  </si>
  <si>
    <t>team</t>
  </si>
  <si>
    <t>sisters</t>
  </si>
  <si>
    <t>worker</t>
  </si>
  <si>
    <t>amazing</t>
  </si>
  <si>
    <t>trump</t>
  </si>
  <si>
    <t>made</t>
  </si>
  <si>
    <t>over</t>
  </si>
  <si>
    <t>absolutely</t>
  </si>
  <si>
    <t>now</t>
  </si>
  <si>
    <t>inequality</t>
  </si>
  <si>
    <t>support</t>
  </si>
  <si>
    <t>end</t>
  </si>
  <si>
    <t>proud</t>
  </si>
  <si>
    <t>work</t>
  </si>
  <si>
    <t>trafalgar</t>
  </si>
  <si>
    <t>square</t>
  </si>
  <si>
    <t>feminists</t>
  </si>
  <si>
    <t>stories</t>
  </si>
  <si>
    <t>more</t>
  </si>
  <si>
    <t>join</t>
  </si>
  <si>
    <t>lovely</t>
  </si>
  <si>
    <t>protester</t>
  </si>
  <si>
    <t>getting</t>
  </si>
  <si>
    <t>lot</t>
  </si>
  <si>
    <t>attention</t>
  </si>
  <si>
    <t>chewed</t>
  </si>
  <si>
    <t>gusto</t>
  </si>
  <si>
    <t>chair</t>
  </si>
  <si>
    <t>domestic</t>
  </si>
  <si>
    <t>systems</t>
  </si>
  <si>
    <t>go</t>
  </si>
  <si>
    <t>always</t>
  </si>
  <si>
    <t>f8nds</t>
  </si>
  <si>
    <t>wall</t>
  </si>
  <si>
    <t>protest</t>
  </si>
  <si>
    <t>men</t>
  </si>
  <si>
    <t>thank</t>
  </si>
  <si>
    <t>another</t>
  </si>
  <si>
    <t>complete</t>
  </si>
  <si>
    <t>awe</t>
  </si>
  <si>
    <t>enough</t>
  </si>
  <si>
    <t>thanks</t>
  </si>
  <si>
    <t>up</t>
  </si>
  <si>
    <t>rally</t>
  </si>
  <si>
    <t>tallulah</t>
  </si>
  <si>
    <t>organising</t>
  </si>
  <si>
    <t>rising</t>
  </si>
  <si>
    <t>empowering</t>
  </si>
  <si>
    <t>t</t>
  </si>
  <si>
    <t>womxn</t>
  </si>
  <si>
    <t>injustice</t>
  </si>
  <si>
    <t>ceo</t>
  </si>
  <si>
    <t>redef</t>
  </si>
  <si>
    <t>move</t>
  </si>
  <si>
    <t>yes</t>
  </si>
  <si>
    <t>bloody</t>
  </si>
  <si>
    <t>take</t>
  </si>
  <si>
    <t>look</t>
  </si>
  <si>
    <t>insta</t>
  </si>
  <si>
    <t>b</t>
  </si>
  <si>
    <t>'you</t>
  </si>
  <si>
    <t>marywollstonecraf</t>
  </si>
  <si>
    <t>spokesperson</t>
  </si>
  <si>
    <t>against</t>
  </si>
  <si>
    <t>alexia</t>
  </si>
  <si>
    <t>pepper</t>
  </si>
  <si>
    <t>earlier</t>
  </si>
  <si>
    <t>inspired</t>
  </si>
  <si>
    <t>streets</t>
  </si>
  <si>
    <t>inspiring</t>
  </si>
  <si>
    <t>protesting</t>
  </si>
  <si>
    <t>tweets</t>
  </si>
  <si>
    <t>wish</t>
  </si>
  <si>
    <t>whole</t>
  </si>
  <si>
    <t>black</t>
  </si>
  <si>
    <t>heart</t>
  </si>
  <si>
    <t>need</t>
  </si>
  <si>
    <t>others</t>
  </si>
  <si>
    <t>honoured</t>
  </si>
  <si>
    <t>periodpower</t>
  </si>
  <si>
    <t>tour</t>
  </si>
  <si>
    <t>banner</t>
  </si>
  <si>
    <t>period</t>
  </si>
  <si>
    <t>dignity</t>
  </si>
  <si>
    <t>peoples</t>
  </si>
  <si>
    <t>safety</t>
  </si>
  <si>
    <t>health</t>
  </si>
  <si>
    <t>branch</t>
  </si>
  <si>
    <t>officer</t>
  </si>
  <si>
    <t>pics</t>
  </si>
  <si>
    <t>richmond</t>
  </si>
  <si>
    <t>kingston</t>
  </si>
  <si>
    <t>branches</t>
  </si>
  <si>
    <t>regent</t>
  </si>
  <si>
    <t>street</t>
  </si>
  <si>
    <t>full</t>
  </si>
  <si>
    <t>wea</t>
  </si>
  <si>
    <t>fine</t>
  </si>
  <si>
    <t>weekend</t>
  </si>
  <si>
    <t>feministing</t>
  </si>
  <si>
    <t>members</t>
  </si>
  <si>
    <t>flying</t>
  </si>
  <si>
    <t>flag</t>
  </si>
  <si>
    <t>today's</t>
  </si>
  <si>
    <t>ready</t>
  </si>
  <si>
    <t>demonizatio</t>
  </si>
  <si>
    <t>change</t>
  </si>
  <si>
    <t>makers</t>
  </si>
  <si>
    <t>fab</t>
  </si>
  <si>
    <t>cute</t>
  </si>
  <si>
    <t>yr</t>
  </si>
  <si>
    <t>movement</t>
  </si>
  <si>
    <t>saying</t>
  </si>
  <si>
    <t>rousing</t>
  </si>
  <si>
    <t>speech</t>
  </si>
  <si>
    <t>spoke</t>
  </si>
  <si>
    <t>economic</t>
  </si>
  <si>
    <t>oppression</t>
  </si>
  <si>
    <t>cold</t>
  </si>
  <si>
    <t>much</t>
  </si>
  <si>
    <t>warmth</t>
  </si>
  <si>
    <t>seen</t>
  </si>
  <si>
    <t>article</t>
  </si>
  <si>
    <t>chose</t>
  </si>
  <si>
    <t>theme</t>
  </si>
  <si>
    <t>still</t>
  </si>
  <si>
    <t>inspires</t>
  </si>
  <si>
    <t>remains</t>
  </si>
  <si>
    <t>relevant</t>
  </si>
  <si>
    <t>efforts</t>
  </si>
  <si>
    <t>obsessed</t>
  </si>
  <si>
    <t>want</t>
  </si>
  <si>
    <t>keep</t>
  </si>
  <si>
    <t>momentum</t>
  </si>
  <si>
    <t>womensmarchlon's</t>
  </si>
  <si>
    <t>way</t>
  </si>
  <si>
    <t>10</t>
  </si>
  <si>
    <t>rocking</t>
  </si>
  <si>
    <t>future</t>
  </si>
  <si>
    <t>done</t>
  </si>
  <si>
    <t>job</t>
  </si>
  <si>
    <t>quality</t>
  </si>
  <si>
    <t>don</t>
  </si>
  <si>
    <t>fear</t>
  </si>
  <si>
    <t>massive</t>
  </si>
  <si>
    <t>live</t>
  </si>
  <si>
    <t>morning</t>
  </si>
  <si>
    <t>talking</t>
  </si>
  <si>
    <t>involvement</t>
  </si>
  <si>
    <t>bring</t>
  </si>
  <si>
    <t>greater</t>
  </si>
  <si>
    <t>days</t>
  </si>
  <si>
    <t>means</t>
  </si>
  <si>
    <t>race</t>
  </si>
  <si>
    <t>speakers</t>
  </si>
  <si>
    <t>young</t>
  </si>
  <si>
    <t>child</t>
  </si>
  <si>
    <t>sexual</t>
  </si>
  <si>
    <t>exploitation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</si>
  <si>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</si>
  <si>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</si>
  <si>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</si>
  <si>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</si>
  <si>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</si>
  <si>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</si>
  <si>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</si>
  <si>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</si>
  <si>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</si>
  <si>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</si>
  <si>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</si>
  <si>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</si>
  <si>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</si>
  <si>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</si>
  <si>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</si>
  <si>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</si>
  <si>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</si>
  <si>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</si>
  <si>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</si>
  <si>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</si>
  <si>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</si>
  <si>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</si>
  <si>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</si>
  <si>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</si>
  <si>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</si>
  <si>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</si>
  <si>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</si>
  <si>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</si>
  <si>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</si>
  <si>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</si>
  <si>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85, 85, 0</t>
  </si>
  <si>
    <t>Red</t>
  </si>
  <si>
    <t>131, 62, 0</t>
  </si>
  <si>
    <t>G1: womensmarchlon breadandroses womensmarch2019 s today women part womensmarchlondon world march</t>
  </si>
  <si>
    <t>G2: breadandroses womensmarch2019 fight girl womensmarchlondon dowlaiscoconut march today women s</t>
  </si>
  <si>
    <t>G3: women s extraordinary turnout march london today very cool hearing</t>
  </si>
  <si>
    <t>G4: breadandroses womensmarchlon women today sholamos1 march out womensmarch2019 wearechange solidarity</t>
  </si>
  <si>
    <t>G5: breadandroses womensmarch2019 womensmarchlon today wep_uk wepislington wearechange marching vawg ending</t>
  </si>
  <si>
    <t>G6: breadandroses womensmarchlon brilliant speaking amnaabdul1983 women s mary mason co</t>
  </si>
  <si>
    <t>G7: channel4news frighteningly early today 4 30 tune brexit keir_starmer tells</t>
  </si>
  <si>
    <t>G8: sad hear itvlondon describing breadandroses march anti austerity really women's</t>
  </si>
  <si>
    <t>G9: know born tread beaten track peculiar bent nature pushes '</t>
  </si>
  <si>
    <t>G10: breadandroses womensmarch best placards year's demonstration women's march london womensmarch2019</t>
  </si>
  <si>
    <t>G11: marching rising womensmarch2019 stylistmagazine re obsessed arianagrande inspired banner good</t>
  </si>
  <si>
    <t>G12: breadandroses womxn womensmarch2019 marching equality sisters</t>
  </si>
  <si>
    <t>Autofill Workbook Results</t>
  </si>
  <si>
    <t>Edge Weight▓1▓7▓0▓True▓Green▓Red▓▓Edge Weight▓1▓2▓0▓3▓10▓False▓Edge Weight▓1▓7▓0▓32▓6▓False▓▓0▓0▓0▓True▓Black▓Black▓▓Followers▓0▓2308006▓0▓162▓1000▓False▓Followers▓0▓60260853▓0▓100▓70▓False▓▓0▓0▓0▓0▓0▓False▓▓0▓0▓0▓0▓0▓False</t>
  </si>
  <si>
    <t>Subgraph</t>
  </si>
  <si>
    <t>GraphSource░TwitterSearch▓GraphTerm░#breadandroses▓ImportDescription░The graph represents a network of 211 Twitter users whose recent tweets contained "#breadandroses", or who were replied to or mentioned in those tweets, taken from a data set limited to a maximum of 18,000 tweets.  The network was obtained from Twitter on Saturday, 19 January 2019 at 18:42 UTC.
The tweets in the network were tweeted over the 1-hour, 12-minute period from Saturday, 19 January 2019 at 17:28 UTC to Saturday, 19 January 2019 at 18:40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</si>
</sst>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817719"/>
        <c:axId val="32597424"/>
      </c:barChart>
      <c:catAx>
        <c:axId val="558177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97424"/>
        <c:crosses val="autoZero"/>
        <c:auto val="1"/>
        <c:lblOffset val="100"/>
        <c:noMultiLvlLbl val="0"/>
      </c:catAx>
      <c:valAx>
        <c:axId val="3259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17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941361"/>
        <c:axId val="23145658"/>
      </c:barChart>
      <c:catAx>
        <c:axId val="249413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45658"/>
        <c:crosses val="autoZero"/>
        <c:auto val="1"/>
        <c:lblOffset val="100"/>
        <c:noMultiLvlLbl val="0"/>
      </c:catAx>
      <c:valAx>
        <c:axId val="23145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984331"/>
        <c:axId val="62858980"/>
      </c:barChart>
      <c:catAx>
        <c:axId val="6984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58980"/>
        <c:crosses val="autoZero"/>
        <c:auto val="1"/>
        <c:lblOffset val="100"/>
        <c:noMultiLvlLbl val="0"/>
      </c:catAx>
      <c:valAx>
        <c:axId val="62858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8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859909"/>
        <c:axId val="58412590"/>
      </c:barChart>
      <c:catAx>
        <c:axId val="288599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12590"/>
        <c:crosses val="autoZero"/>
        <c:auto val="1"/>
        <c:lblOffset val="100"/>
        <c:noMultiLvlLbl val="0"/>
      </c:catAx>
      <c:valAx>
        <c:axId val="5841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951263"/>
        <c:axId val="33799320"/>
      </c:barChart>
      <c:catAx>
        <c:axId val="55951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99320"/>
        <c:crosses val="autoZero"/>
        <c:auto val="1"/>
        <c:lblOffset val="100"/>
        <c:noMultiLvlLbl val="0"/>
      </c:catAx>
      <c:valAx>
        <c:axId val="3379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758425"/>
        <c:axId val="53390370"/>
      </c:barChart>
      <c:catAx>
        <c:axId val="35758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90370"/>
        <c:crosses val="autoZero"/>
        <c:auto val="1"/>
        <c:lblOffset val="100"/>
        <c:noMultiLvlLbl val="0"/>
      </c:catAx>
      <c:valAx>
        <c:axId val="53390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751283"/>
        <c:axId val="29652684"/>
      </c:barChart>
      <c:catAx>
        <c:axId val="10751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52684"/>
        <c:crosses val="autoZero"/>
        <c:auto val="1"/>
        <c:lblOffset val="100"/>
        <c:noMultiLvlLbl val="0"/>
      </c:catAx>
      <c:valAx>
        <c:axId val="2965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1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52519"/>
        <c:axId val="2663808"/>
      </c:barChart>
      <c:catAx>
        <c:axId val="7752519"/>
        <c:scaling>
          <c:orientation val="minMax"/>
        </c:scaling>
        <c:axPos val="b"/>
        <c:delete val="1"/>
        <c:majorTickMark val="out"/>
        <c:minorTickMark val="none"/>
        <c:tickLblPos val="none"/>
        <c:crossAx val="2663808"/>
        <c:crosses val="autoZero"/>
        <c:auto val="1"/>
        <c:lblOffset val="100"/>
        <c:noMultiLvlLbl val="0"/>
      </c:catAx>
      <c:valAx>
        <c:axId val="2663808"/>
        <c:scaling>
          <c:orientation val="minMax"/>
        </c:scaling>
        <c:axPos val="l"/>
        <c:delete val="1"/>
        <c:majorTickMark val="out"/>
        <c:minorTickMark val="none"/>
        <c:tickLblPos val="none"/>
        <c:crossAx val="77525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olacewomensai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genda_allian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vaw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azyjane4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owlaiscoconu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aikawil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athaliepia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imdownie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ary8528202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jsimon12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yanna_ly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sa_ruffatt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omensmarchl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usteneconomic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elenpankhur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holamos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hreardonbo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stewart54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amesco4724716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mrintou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akotaisador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uan_de_vash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ofaith31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avidpsde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lizabethregi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bdigital00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amsmether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ionamac201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_dipik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awcettsocie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nniebearwol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uliebhu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ndrewsduncan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ailonli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itizenka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mnaabdul198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lamyouthcounc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achaeldown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ystics_blu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hanemgreentre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godwin_liv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ivelady201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cateslovescak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amashleyalov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ade283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ingery4n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wilsongarwoo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wom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wep_uk"/>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kynew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eyside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klabou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eir_starmer"/>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hannel4new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athynew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ichiganoutlnd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fictionshewro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wmh_iopp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jcrew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womensmarchme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illey2sho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tylistmagazin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myayers1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ciencemilkco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rookgrahamlt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bui061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qaycerax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kvpeckwri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ordez5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elanieswic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afpnow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herryp1967_5_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greeneyedladym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xxgrace2020x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fenellaporte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woman_ki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odulainn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yvettedub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igibythese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akarmicdeb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apharcyde410"/>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onorc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martainda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thealisonbrigg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eriodpower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alinimehr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exinkyg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lauda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estherhsampl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illeagleblond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wonderpalace76"/>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rvt9"/>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jessicador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5050parliamen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coleman_2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theresa14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abbyag0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connie_rodecon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catbythe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flowfreeboxe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kristoperknigh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dahaba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my_in_michig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jordonle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eileenco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letterofnote"/>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faybe198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usancolehale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teamprepst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careintuk"/>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urlymol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apapworth5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ongoftheos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ue4audleyward"/>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womensmar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ammicraig117"/>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penkymax"/>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arianagrand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ellen_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willis1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fkuprestrum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spepper197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eremoce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huffpostu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btxcgnbv"/>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womenhackne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alice_nott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avery_alan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twilightkatri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mtlqcc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carolc352378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hettysparkle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rintintink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nibhrudai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wepislington"/>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cindialvidre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llrruthrosenau"/>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ue8873099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rgseyewear"/>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alisonhmarshal1"/>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alallbutt"/>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hayleyy5077270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jbrady17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chris52le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vicky_marsh"/>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womensaid"/>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helenmarie95"/>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hudzybo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ashabl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genderpunksap"/>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wm_global"/>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weeks_angeliqu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brom99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taylorl916"/>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womensm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aak1880"/>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fotis_filippou"/>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dawnbutlerbrent"/>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j_jackieboo22"/>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shaistaaziz"/>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unroebergdorf"/>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je_ne_tweet_pa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salenagodde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loodygood_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gregwrightyp"/>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firerosefilmsuk"/>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pazese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appleciderradi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sarah13marsto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caitbeaumon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melodi80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dubdubbl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amna4a"/>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deniseann111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nhoustea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charlie782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sherrysmolder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heathermoandco"/>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louisahewitt1"/>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cpheiffer1"/>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maryonthegreen"/>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there_funkyo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gail_fab"/>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janewhild"/>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maisiemarvell"/>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lauriefare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lexiesecris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elizabetha7777"/>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women2wi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thewollso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kmfcounseling"/>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stilllwithher"/>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blooloo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itsnaw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amyycp"/>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k3micah"/>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emmsimpson__"/>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weprichmond"/>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wep_enfield"/>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wep_birmingham"/>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wepmiltonkeynes"/>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sanguinebee"/>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cjmartin23"/>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patjsullivan"/>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itvlondon"/>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lescharmilles"/>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parlstree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annableig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jessicaworld82"/>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tammy_richard"/>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feminastywomx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03" totalsRowShown="0" headerRowDxfId="427" dataDxfId="426">
  <autoFilter ref="A2:BL403"/>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297" dataDxfId="296">
  <autoFilter ref="A2:C3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0" totalsRowShown="0" headerRowDxfId="290" dataDxfId="289">
  <autoFilter ref="A1:V10"/>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V18" totalsRowShown="0" headerRowDxfId="266" dataDxfId="265">
  <autoFilter ref="A13:V18"/>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V31" totalsRowShown="0" headerRowDxfId="242" dataDxfId="241">
  <autoFilter ref="A21:V31"/>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V44" totalsRowShown="0" headerRowDxfId="217" dataDxfId="216">
  <autoFilter ref="A34:V44"/>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V57" totalsRowShown="0" headerRowDxfId="192" dataDxfId="191">
  <autoFilter ref="A47:V57"/>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V62" totalsRowShown="0" headerRowDxfId="167" dataDxfId="166">
  <autoFilter ref="A60:V62"/>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5:V75" totalsRowShown="0" headerRowDxfId="164" dataDxfId="163">
  <autoFilter ref="A65:V75"/>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V88" totalsRowShown="0" headerRowDxfId="117" dataDxfId="116">
  <autoFilter ref="A78:V88"/>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3" totalsRowShown="0" headerRowDxfId="374" dataDxfId="373">
  <autoFilter ref="A2:BT213"/>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67" totalsRowShown="0" headerRowDxfId="82" dataDxfId="81">
  <autoFilter ref="A1:G76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44" totalsRowShown="0" headerRowDxfId="73" dataDxfId="72">
  <autoFilter ref="A1:L94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2" totalsRowShown="0" headerRowDxfId="328" dataDxfId="327">
  <autoFilter ref="A1:C21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ilymail.co.uk/news/article-6610193/Womens-March-2019-Thousands-women-attend-protest-London-against-austerity.html?ito=amp_twitter_share-top" TargetMode="External" /><Relationship Id="rId2" Type="http://schemas.openxmlformats.org/officeDocument/2006/relationships/hyperlink" Target="http://5050parliament.co.uk/join/" TargetMode="External" /><Relationship Id="rId3" Type="http://schemas.openxmlformats.org/officeDocument/2006/relationships/hyperlink" Target="https://www.eventbrite.com/e/march4women-2019-event-tickets-54751304626?aff=CIUKTwitter" TargetMode="External" /><Relationship Id="rId4" Type="http://schemas.openxmlformats.org/officeDocument/2006/relationships/hyperlink" Target="https://www.huffingtonpost.co.uk/entry/womens-march-london-the-best-placards-from-this-years-demonstration_uk_5c434c45e4b0bfa693c4087b?ncid=tweetlnkukhpmg00000001" TargetMode="External" /><Relationship Id="rId5" Type="http://schemas.openxmlformats.org/officeDocument/2006/relationships/hyperlink" Target="https://www.huffingtonpost.co.uk/entry/womens-march-london-the-best-placards-from-this-years-demonstration_uk_5c434c45e4b0bfa693c4087b?ncid=tweetlnkukhpmg00000001" TargetMode="External" /><Relationship Id="rId6" Type="http://schemas.openxmlformats.org/officeDocument/2006/relationships/hyperlink" Target="https://mashable.com/article/london-womens-march-bread-and-roses/?europe=true#qhdte1IqPiq5" TargetMode="External" /><Relationship Id="rId7" Type="http://schemas.openxmlformats.org/officeDocument/2006/relationships/hyperlink" Target="https://mashable.com/article/london-womens-march-bread-and-roses/?europe=true#qhdte1IqPiq5" TargetMode="External" /><Relationship Id="rId8" Type="http://schemas.openxmlformats.org/officeDocument/2006/relationships/hyperlink" Target="https://mashable.com/article/london-womens-march-bread-and-roses/?europe=true#qhdte1IqPiq5" TargetMode="External" /><Relationship Id="rId9" Type="http://schemas.openxmlformats.org/officeDocument/2006/relationships/hyperlink" Target="https://www.instagram.com/p/Bs0NWP3gFf0/?utm_source=ig_twitter_share&amp;igshid=1fs4kk0kc8n8o" TargetMode="External" /><Relationship Id="rId10" Type="http://schemas.openxmlformats.org/officeDocument/2006/relationships/hyperlink" Target="https://twitter.com/TimDownie1/status/1086641302236790785" TargetMode="External" /><Relationship Id="rId11" Type="http://schemas.openxmlformats.org/officeDocument/2006/relationships/hyperlink" Target="https://twitter.com/TimDownie1/status/1086641302236790785" TargetMode="External" /><Relationship Id="rId12" Type="http://schemas.openxmlformats.org/officeDocument/2006/relationships/hyperlink" Target="https://twitter.com/womensmarchlon/status/1086516045807054848" TargetMode="External" /><Relationship Id="rId13" Type="http://schemas.openxmlformats.org/officeDocument/2006/relationships/hyperlink" Target="https://twitter.com/womensmarchlon/status/1086516045807054848" TargetMode="External" /><Relationship Id="rId14" Type="http://schemas.openxmlformats.org/officeDocument/2006/relationships/hyperlink" Target="https://twitter.com/womensmarchlon/status/1086516045807054848" TargetMode="External" /><Relationship Id="rId15" Type="http://schemas.openxmlformats.org/officeDocument/2006/relationships/hyperlink" Target="https://twitter.com/womensmarchlon/status/1086530978498203649" TargetMode="External" /><Relationship Id="rId16" Type="http://schemas.openxmlformats.org/officeDocument/2006/relationships/hyperlink" Target="https://pbs.twimg.com/media/DxRZc5JW0AAblB9.jpg" TargetMode="External" /><Relationship Id="rId17" Type="http://schemas.openxmlformats.org/officeDocument/2006/relationships/hyperlink" Target="https://pbs.twimg.com/media/DxRZc5JW0AAblB9.jpg" TargetMode="External" /><Relationship Id="rId18" Type="http://schemas.openxmlformats.org/officeDocument/2006/relationships/hyperlink" Target="https://pbs.twimg.com/ext_tw_video_thumb/1086626753601290240/pu/img/8VwGlAJwcNMGUhAA.jpg" TargetMode="External" /><Relationship Id="rId19" Type="http://schemas.openxmlformats.org/officeDocument/2006/relationships/hyperlink" Target="https://pbs.twimg.com/ext_tw_video_thumb/1086626753601290240/pu/img/8VwGlAJwcNMGUhAA.jpg" TargetMode="External" /><Relationship Id="rId20" Type="http://schemas.openxmlformats.org/officeDocument/2006/relationships/hyperlink" Target="https://pbs.twimg.com/ext_tw_video_thumb/1086626753601290240/pu/img/8VwGlAJwcNMGUhAA.jpg" TargetMode="External" /><Relationship Id="rId21" Type="http://schemas.openxmlformats.org/officeDocument/2006/relationships/hyperlink" Target="https://pbs.twimg.com/ext_tw_video_thumb/1086626753601290240/pu/img/8VwGlAJwcNMGUhAA.jpg" TargetMode="External" /><Relationship Id="rId22" Type="http://schemas.openxmlformats.org/officeDocument/2006/relationships/hyperlink" Target="https://pbs.twimg.com/ext_tw_video_thumb/1086609359692619778/pu/img/O4kLZcls8YQevdtr.jpg" TargetMode="External" /><Relationship Id="rId23" Type="http://schemas.openxmlformats.org/officeDocument/2006/relationships/hyperlink" Target="https://pbs.twimg.com/media/DxSmLrAW0AEgaO4.jpg" TargetMode="External" /><Relationship Id="rId24" Type="http://schemas.openxmlformats.org/officeDocument/2006/relationships/hyperlink" Target="https://pbs.twimg.com/ext_tw_video_thumb/1086626753601290240/pu/img/8VwGlAJwcNMGUhAA.jpg" TargetMode="External" /><Relationship Id="rId25" Type="http://schemas.openxmlformats.org/officeDocument/2006/relationships/hyperlink" Target="https://pbs.twimg.com/ext_tw_video_thumb/1086626753601290240/pu/img/8VwGlAJwcNMGUhAA.jpg" TargetMode="External" /><Relationship Id="rId26" Type="http://schemas.openxmlformats.org/officeDocument/2006/relationships/hyperlink" Target="https://pbs.twimg.com/ext_tw_video_thumb/1086626753601290240/pu/img/8VwGlAJwcNMGUhAA.jpg" TargetMode="External" /><Relationship Id="rId27" Type="http://schemas.openxmlformats.org/officeDocument/2006/relationships/hyperlink" Target="https://pbs.twimg.com/ext_tw_video_thumb/1086626753601290240/pu/img/8VwGlAJwcNMGUhAA.jpg" TargetMode="External" /><Relationship Id="rId28" Type="http://schemas.openxmlformats.org/officeDocument/2006/relationships/hyperlink" Target="https://pbs.twimg.com/ext_tw_video_thumb/1086626753601290240/pu/img/8VwGlAJwcNMGUhAA.jpg" TargetMode="External" /><Relationship Id="rId29" Type="http://schemas.openxmlformats.org/officeDocument/2006/relationships/hyperlink" Target="https://pbs.twimg.com/ext_tw_video_thumb/1086626753601290240/pu/img/8VwGlAJwcNMGUhAA.jpg" TargetMode="External" /><Relationship Id="rId30" Type="http://schemas.openxmlformats.org/officeDocument/2006/relationships/hyperlink" Target="https://pbs.twimg.com/ext_tw_video_thumb/1086626753601290240/pu/img/8VwGlAJwcNMGUhAA.jpg" TargetMode="External" /><Relationship Id="rId31" Type="http://schemas.openxmlformats.org/officeDocument/2006/relationships/hyperlink" Target="https://pbs.twimg.com/ext_tw_video_thumb/1086626753601290240/pu/img/8VwGlAJwcNMGUhAA.jpg" TargetMode="External" /><Relationship Id="rId32" Type="http://schemas.openxmlformats.org/officeDocument/2006/relationships/hyperlink" Target="https://pbs.twimg.com/media/DxRzJYVX0AAqmAV.jpg" TargetMode="External" /><Relationship Id="rId33" Type="http://schemas.openxmlformats.org/officeDocument/2006/relationships/hyperlink" Target="https://pbs.twimg.com/ext_tw_video_thumb/1086626753601290240/pu/img/8VwGlAJwcNMGUhAA.jpg" TargetMode="External" /><Relationship Id="rId34" Type="http://schemas.openxmlformats.org/officeDocument/2006/relationships/hyperlink" Target="https://pbs.twimg.com/ext_tw_video_thumb/1086626753601290240/pu/img/8VwGlAJwcNMGUhAA.jpg" TargetMode="External" /><Relationship Id="rId35" Type="http://schemas.openxmlformats.org/officeDocument/2006/relationships/hyperlink" Target="https://pbs.twimg.com/media/DxR_2sKXcAALg6M.jpg" TargetMode="External" /><Relationship Id="rId36" Type="http://schemas.openxmlformats.org/officeDocument/2006/relationships/hyperlink" Target="https://pbs.twimg.com/ext_tw_video_thumb/1086609359692619778/pu/img/O4kLZcls8YQevdtr.jpg" TargetMode="External" /><Relationship Id="rId37" Type="http://schemas.openxmlformats.org/officeDocument/2006/relationships/hyperlink" Target="https://pbs.twimg.com/ext_tw_video_thumb/1086626753601290240/pu/img/8VwGlAJwcNMGUhAA.jpg" TargetMode="External" /><Relationship Id="rId38" Type="http://schemas.openxmlformats.org/officeDocument/2006/relationships/hyperlink" Target="https://pbs.twimg.com/ext_tw_video_thumb/1086626753601290240/pu/img/8VwGlAJwcNMGUhAA.jpg" TargetMode="External" /><Relationship Id="rId39" Type="http://schemas.openxmlformats.org/officeDocument/2006/relationships/hyperlink" Target="https://pbs.twimg.com/media/DxSO3-JXQAAdbXr.jpg" TargetMode="External" /><Relationship Id="rId40" Type="http://schemas.openxmlformats.org/officeDocument/2006/relationships/hyperlink" Target="https://pbs.twimg.com/ext_tw_video_thumb/1086626753601290240/pu/img/8VwGlAJwcNMGUhAA.jpg" TargetMode="External" /><Relationship Id="rId41" Type="http://schemas.openxmlformats.org/officeDocument/2006/relationships/hyperlink" Target="https://pbs.twimg.com/ext_tw_video_thumb/1086626753601290240/pu/img/8VwGlAJwcNMGUhAA.jpg" TargetMode="External" /><Relationship Id="rId42" Type="http://schemas.openxmlformats.org/officeDocument/2006/relationships/hyperlink" Target="https://pbs.twimg.com/ext_tw_video_thumb/1086626753601290240/pu/img/8VwGlAJwcNMGUhAA.jpg" TargetMode="External" /><Relationship Id="rId43" Type="http://schemas.openxmlformats.org/officeDocument/2006/relationships/hyperlink" Target="https://pbs.twimg.com/ext_tw_video_thumb/1086626753601290240/pu/img/8VwGlAJwcNMGUhAA.jpg" TargetMode="External" /><Relationship Id="rId44" Type="http://schemas.openxmlformats.org/officeDocument/2006/relationships/hyperlink" Target="https://pbs.twimg.com/ext_tw_video_thumb/1086626753601290240/pu/img/8VwGlAJwcNMGUhAA.jpg" TargetMode="External" /><Relationship Id="rId45" Type="http://schemas.openxmlformats.org/officeDocument/2006/relationships/hyperlink" Target="https://pbs.twimg.com/ext_tw_video_thumb/1086626753601290240/pu/img/8VwGlAJwcNMGUhAA.jpg" TargetMode="External" /><Relationship Id="rId46" Type="http://schemas.openxmlformats.org/officeDocument/2006/relationships/hyperlink" Target="https://pbs.twimg.com/ext_tw_video_thumb/1086626753601290240/pu/img/8VwGlAJwcNMGUhAA.jpg" TargetMode="External" /><Relationship Id="rId47" Type="http://schemas.openxmlformats.org/officeDocument/2006/relationships/hyperlink" Target="https://pbs.twimg.com/ext_tw_video_thumb/1086626753601290240/pu/img/8VwGlAJwcNMGUhAA.jpg" TargetMode="External" /><Relationship Id="rId48" Type="http://schemas.openxmlformats.org/officeDocument/2006/relationships/hyperlink" Target="https://pbs.twimg.com/ext_tw_video_thumb/1086626753601290240/pu/img/8VwGlAJwcNMGUhAA.jpg" TargetMode="External" /><Relationship Id="rId49" Type="http://schemas.openxmlformats.org/officeDocument/2006/relationships/hyperlink" Target="https://pbs.twimg.com/ext_tw_video_thumb/1086626753601290240/pu/img/8VwGlAJwcNMGUhAA.jpg" TargetMode="External" /><Relationship Id="rId50" Type="http://schemas.openxmlformats.org/officeDocument/2006/relationships/hyperlink" Target="https://pbs.twimg.com/ext_tw_video_thumb/1086626753601290240/pu/img/8VwGlAJwcNMGUhAA.jpg" TargetMode="External" /><Relationship Id="rId51" Type="http://schemas.openxmlformats.org/officeDocument/2006/relationships/hyperlink" Target="https://pbs.twimg.com/media/DxSZzSJX4AI25_D.jpg" TargetMode="External" /><Relationship Id="rId52" Type="http://schemas.openxmlformats.org/officeDocument/2006/relationships/hyperlink" Target="https://pbs.twimg.com/media/DxSrppaX0AYM3IS.jpg" TargetMode="External" /><Relationship Id="rId53" Type="http://schemas.openxmlformats.org/officeDocument/2006/relationships/hyperlink" Target="https://pbs.twimg.com/ext_tw_video_thumb/1086626753601290240/pu/img/8VwGlAJwcNMGUhAA.jpg" TargetMode="External" /><Relationship Id="rId54" Type="http://schemas.openxmlformats.org/officeDocument/2006/relationships/hyperlink" Target="https://pbs.twimg.com/ext_tw_video_thumb/1086626753601290240/pu/img/8VwGlAJwcNMGUhAA.jpg" TargetMode="External" /><Relationship Id="rId55" Type="http://schemas.openxmlformats.org/officeDocument/2006/relationships/hyperlink" Target="https://pbs.twimg.com/media/DxRjHWSWkAIWeOj.jpg" TargetMode="External" /><Relationship Id="rId56" Type="http://schemas.openxmlformats.org/officeDocument/2006/relationships/hyperlink" Target="https://pbs.twimg.com/media/DxRjHWSWkAIWeOj.jpg" TargetMode="External" /><Relationship Id="rId57" Type="http://schemas.openxmlformats.org/officeDocument/2006/relationships/hyperlink" Target="https://pbs.twimg.com/ext_tw_video_thumb/1086626753601290240/pu/img/8VwGlAJwcNMGUhAA.jpg" TargetMode="External" /><Relationship Id="rId58" Type="http://schemas.openxmlformats.org/officeDocument/2006/relationships/hyperlink" Target="https://pbs.twimg.com/ext_tw_video_thumb/1086626753601290240/pu/img/8VwGlAJwcNMGUhAA.jpg" TargetMode="External" /><Relationship Id="rId59" Type="http://schemas.openxmlformats.org/officeDocument/2006/relationships/hyperlink" Target="https://pbs.twimg.com/media/DxRZc5JW0AAblB9.jpg" TargetMode="External" /><Relationship Id="rId60" Type="http://schemas.openxmlformats.org/officeDocument/2006/relationships/hyperlink" Target="https://pbs.twimg.com/media/DxQxcvvWsAAobDW.jpg" TargetMode="External" /><Relationship Id="rId61" Type="http://schemas.openxmlformats.org/officeDocument/2006/relationships/hyperlink" Target="https://pbs.twimg.com/media/DxQxcvvWsAAobDW.jpg" TargetMode="External" /><Relationship Id="rId62" Type="http://schemas.openxmlformats.org/officeDocument/2006/relationships/hyperlink" Target="https://pbs.twimg.com/media/DxRydwPX0AAFM7Z.jpg" TargetMode="External" /><Relationship Id="rId63" Type="http://schemas.openxmlformats.org/officeDocument/2006/relationships/hyperlink" Target="https://pbs.twimg.com/ext_tw_video_thumb/1086626753601290240/pu/img/8VwGlAJwcNMGUhAA.jpg" TargetMode="External" /><Relationship Id="rId64" Type="http://schemas.openxmlformats.org/officeDocument/2006/relationships/hyperlink" Target="https://pbs.twimg.com/ext_tw_video_thumb/1086626753601290240/pu/img/8VwGlAJwcNMGUhAA.jpg" TargetMode="External" /><Relationship Id="rId65" Type="http://schemas.openxmlformats.org/officeDocument/2006/relationships/hyperlink" Target="https://pbs.twimg.com/media/DxSqDeUWsAchmQ3.jpg" TargetMode="External" /><Relationship Id="rId66" Type="http://schemas.openxmlformats.org/officeDocument/2006/relationships/hyperlink" Target="https://pbs.twimg.com/media/DxSqDeUWsAchmQ3.jpg" TargetMode="External" /><Relationship Id="rId67" Type="http://schemas.openxmlformats.org/officeDocument/2006/relationships/hyperlink" Target="https://pbs.twimg.com/media/DxSFIjyX0AAprKd.jpg" TargetMode="External" /><Relationship Id="rId68" Type="http://schemas.openxmlformats.org/officeDocument/2006/relationships/hyperlink" Target="https://pbs.twimg.com/media/DxRgiwuXQAANkLm.jpg" TargetMode="External" /><Relationship Id="rId69" Type="http://schemas.openxmlformats.org/officeDocument/2006/relationships/hyperlink" Target="https://pbs.twimg.com/media/DxRhooWW0AAv_Oq.jpg" TargetMode="External" /><Relationship Id="rId70" Type="http://schemas.openxmlformats.org/officeDocument/2006/relationships/hyperlink" Target="https://pbs.twimg.com/media/DxRi3gjWsAE9pLE.jpg" TargetMode="External" /><Relationship Id="rId71" Type="http://schemas.openxmlformats.org/officeDocument/2006/relationships/hyperlink" Target="https://pbs.twimg.com/media/DxRhooWW0AAv_Oq.jpg" TargetMode="External" /><Relationship Id="rId72" Type="http://schemas.openxmlformats.org/officeDocument/2006/relationships/hyperlink" Target="https://pbs.twimg.com/ext_tw_video_thumb/1086626753601290240/pu/img/8VwGlAJwcNMGUhAA.jpg" TargetMode="External" /><Relationship Id="rId73" Type="http://schemas.openxmlformats.org/officeDocument/2006/relationships/hyperlink" Target="https://pbs.twimg.com/media/DxSkHLhXcAAOcAV.jpg" TargetMode="External" /><Relationship Id="rId74" Type="http://schemas.openxmlformats.org/officeDocument/2006/relationships/hyperlink" Target="https://pbs.twimg.com/media/DxSkHLhXcAAOcAV.jpg" TargetMode="External" /><Relationship Id="rId75" Type="http://schemas.openxmlformats.org/officeDocument/2006/relationships/hyperlink" Target="https://pbs.twimg.com/media/DxSjyjGWsAUo371.jpg" TargetMode="External" /><Relationship Id="rId76" Type="http://schemas.openxmlformats.org/officeDocument/2006/relationships/hyperlink" Target="https://pbs.twimg.com/media/DxSjyjGWsAUo371.jpg" TargetMode="External" /><Relationship Id="rId77" Type="http://schemas.openxmlformats.org/officeDocument/2006/relationships/hyperlink" Target="https://pbs.twimg.com/media/DxSkHLhXcAAOcAV.jpg" TargetMode="External" /><Relationship Id="rId78" Type="http://schemas.openxmlformats.org/officeDocument/2006/relationships/hyperlink" Target="https://pbs.twimg.com/media/DxSrirrXcAAua9b.jpg" TargetMode="External" /><Relationship Id="rId79" Type="http://schemas.openxmlformats.org/officeDocument/2006/relationships/hyperlink" Target="https://pbs.twimg.com/ext_tw_video_thumb/1086605140013076480/pu/img/7HEhiKgmtjiX9GfG.jpg" TargetMode="External" /><Relationship Id="rId80" Type="http://schemas.openxmlformats.org/officeDocument/2006/relationships/hyperlink" Target="https://pbs.twimg.com/ext_tw_video_thumb/1086626753601290240/pu/img/8VwGlAJwcNMGUhAA.jpg" TargetMode="External" /><Relationship Id="rId81" Type="http://schemas.openxmlformats.org/officeDocument/2006/relationships/hyperlink" Target="https://pbs.twimg.com/media/DxRhPV-WkAE2mX4.jpg" TargetMode="External" /><Relationship Id="rId82" Type="http://schemas.openxmlformats.org/officeDocument/2006/relationships/hyperlink" Target="https://pbs.twimg.com/media/DxRhPV-WkAE2mX4.jpg" TargetMode="External" /><Relationship Id="rId83" Type="http://schemas.openxmlformats.org/officeDocument/2006/relationships/hyperlink" Target="https://pbs.twimg.com/media/DxRhPV-WkAE2mX4.jpg" TargetMode="External" /><Relationship Id="rId84" Type="http://schemas.openxmlformats.org/officeDocument/2006/relationships/hyperlink" Target="https://pbs.twimg.com/media/DxRhPV-WkAE2mX4.jpg" TargetMode="External" /><Relationship Id="rId85" Type="http://schemas.openxmlformats.org/officeDocument/2006/relationships/hyperlink" Target="https://pbs.twimg.com/media/DxRjHWSWkAIWeOj.jpg" TargetMode="External" /><Relationship Id="rId86" Type="http://schemas.openxmlformats.org/officeDocument/2006/relationships/hyperlink" Target="https://pbs.twimg.com/media/DxRjHWSWkAIWeOj.jpg" TargetMode="External" /><Relationship Id="rId87" Type="http://schemas.openxmlformats.org/officeDocument/2006/relationships/hyperlink" Target="https://pbs.twimg.com/media/DxRjHWSWkAIWeOj.jpg" TargetMode="External" /><Relationship Id="rId88" Type="http://schemas.openxmlformats.org/officeDocument/2006/relationships/hyperlink" Target="https://pbs.twimg.com/media/DxSqDeUWsAchmQ3.jpg" TargetMode="External" /><Relationship Id="rId89" Type="http://schemas.openxmlformats.org/officeDocument/2006/relationships/hyperlink" Target="https://pbs.twimg.com/media/DxSqDeUWsAchmQ3.jpg" TargetMode="External" /><Relationship Id="rId90" Type="http://schemas.openxmlformats.org/officeDocument/2006/relationships/hyperlink" Target="https://pbs.twimg.com/media/DxSnDJNX0AATBsw.jpg" TargetMode="External" /><Relationship Id="rId91" Type="http://schemas.openxmlformats.org/officeDocument/2006/relationships/hyperlink" Target="https://pbs.twimg.com/media/DxSnDJNX0AATBsw.jpg" TargetMode="External" /><Relationship Id="rId92" Type="http://schemas.openxmlformats.org/officeDocument/2006/relationships/hyperlink" Target="https://pbs.twimg.com/ext_tw_video_thumb/1086626753601290240/pu/img/8VwGlAJwcNMGUhAA.jpg" TargetMode="External" /><Relationship Id="rId93" Type="http://schemas.openxmlformats.org/officeDocument/2006/relationships/hyperlink" Target="https://pbs.twimg.com/media/DxSZzSJX4AI25_D.jpg" TargetMode="External" /><Relationship Id="rId94" Type="http://schemas.openxmlformats.org/officeDocument/2006/relationships/hyperlink" Target="https://pbs.twimg.com/media/DxSZzSJX4AI25_D.jpg" TargetMode="External" /><Relationship Id="rId95" Type="http://schemas.openxmlformats.org/officeDocument/2006/relationships/hyperlink" Target="https://pbs.twimg.com/ext_tw_video_thumb/1086599627011489792/pu/img/56N3IEvJk_s-h6W1.jpg" TargetMode="External" /><Relationship Id="rId96" Type="http://schemas.openxmlformats.org/officeDocument/2006/relationships/hyperlink" Target="https://pbs.twimg.com/ext_tw_video_thumb/1086599627011489792/pu/img/56N3IEvJk_s-h6W1.jpg" TargetMode="External" /><Relationship Id="rId97" Type="http://schemas.openxmlformats.org/officeDocument/2006/relationships/hyperlink" Target="https://pbs.twimg.com/media/DxRzfWoXcAA7Ymg.jpg" TargetMode="External" /><Relationship Id="rId98" Type="http://schemas.openxmlformats.org/officeDocument/2006/relationships/hyperlink" Target="https://pbs.twimg.com/media/DxRgiwuXQAANkLm.jpg" TargetMode="External" /><Relationship Id="rId99" Type="http://schemas.openxmlformats.org/officeDocument/2006/relationships/hyperlink" Target="https://pbs.twimg.com/media/DxRgL-1W0AE6Tyz.jpg" TargetMode="External" /><Relationship Id="rId100" Type="http://schemas.openxmlformats.org/officeDocument/2006/relationships/hyperlink" Target="https://pbs.twimg.com/media/DxRgL-1W0AE6Tyz.jpg" TargetMode="External" /><Relationship Id="rId101" Type="http://schemas.openxmlformats.org/officeDocument/2006/relationships/hyperlink" Target="https://pbs.twimg.com/media/DxRgL-1W0AE6Tyz.jpg" TargetMode="External" /><Relationship Id="rId102" Type="http://schemas.openxmlformats.org/officeDocument/2006/relationships/hyperlink" Target="https://pbs.twimg.com/media/DxRgL-1W0AE6Tyz.jpg" TargetMode="External" /><Relationship Id="rId103" Type="http://schemas.openxmlformats.org/officeDocument/2006/relationships/hyperlink" Target="https://pbs.twimg.com/media/DxRgL-1W0AE6Tyz.jpg" TargetMode="External" /><Relationship Id="rId104" Type="http://schemas.openxmlformats.org/officeDocument/2006/relationships/hyperlink" Target="https://pbs.twimg.com/media/DxRrJ9eXgAATjtZ.jpg" TargetMode="External" /><Relationship Id="rId105" Type="http://schemas.openxmlformats.org/officeDocument/2006/relationships/hyperlink" Target="https://pbs.twimg.com/media/DxRzDPkWoAE3GN_.jpg" TargetMode="External" /><Relationship Id="rId106" Type="http://schemas.openxmlformats.org/officeDocument/2006/relationships/hyperlink" Target="https://pbs.twimg.com/media/DxRzDPkWoAE3GN_.jpg" TargetMode="External" /><Relationship Id="rId107" Type="http://schemas.openxmlformats.org/officeDocument/2006/relationships/hyperlink" Target="https://pbs.twimg.com/media/DxRzDPkWoAE3GN_.jpg" TargetMode="External" /><Relationship Id="rId108" Type="http://schemas.openxmlformats.org/officeDocument/2006/relationships/hyperlink" Target="https://pbs.twimg.com/media/DxSMbCgWkAAT0uP.jpg" TargetMode="External" /><Relationship Id="rId109" Type="http://schemas.openxmlformats.org/officeDocument/2006/relationships/hyperlink" Target="https://pbs.twimg.com/media/DxRZc5JW0AAblB9.jpg" TargetMode="External" /><Relationship Id="rId110" Type="http://schemas.openxmlformats.org/officeDocument/2006/relationships/hyperlink" Target="https://pbs.twimg.com/media/DxRzJYVX0AAqmAV.jpg" TargetMode="External" /><Relationship Id="rId111" Type="http://schemas.openxmlformats.org/officeDocument/2006/relationships/hyperlink" Target="https://pbs.twimg.com/ext_tw_video_thumb/1086599627011489792/pu/img/56N3IEvJk_s-h6W1.jpg" TargetMode="External" /><Relationship Id="rId112" Type="http://schemas.openxmlformats.org/officeDocument/2006/relationships/hyperlink" Target="https://pbs.twimg.com/ext_tw_video_thumb/1086599627011489792/pu/img/56N3IEvJk_s-h6W1.jpg" TargetMode="External" /><Relationship Id="rId113" Type="http://schemas.openxmlformats.org/officeDocument/2006/relationships/hyperlink" Target="https://pbs.twimg.com/media/DxRZc5JW0AAblB9.jpg" TargetMode="External" /><Relationship Id="rId114" Type="http://schemas.openxmlformats.org/officeDocument/2006/relationships/hyperlink" Target="https://pbs.twimg.com/media/DxR0m6EXgAYRCwV.jpg" TargetMode="External" /><Relationship Id="rId115" Type="http://schemas.openxmlformats.org/officeDocument/2006/relationships/hyperlink" Target="https://pbs.twimg.com/media/DxR0m6EXgAYRCwV.jpg" TargetMode="External" /><Relationship Id="rId116" Type="http://schemas.openxmlformats.org/officeDocument/2006/relationships/hyperlink" Target="https://pbs.twimg.com/media/DxR0m6EXgAYRCwV.jpg" TargetMode="External" /><Relationship Id="rId117" Type="http://schemas.openxmlformats.org/officeDocument/2006/relationships/hyperlink" Target="https://pbs.twimg.com/media/DxRzJYVX0AAqmAV.jpg" TargetMode="External" /><Relationship Id="rId118" Type="http://schemas.openxmlformats.org/officeDocument/2006/relationships/hyperlink" Target="https://pbs.twimg.com/media/DxRzJYVX0AAqmAV.jpg" TargetMode="External" /><Relationship Id="rId119" Type="http://schemas.openxmlformats.org/officeDocument/2006/relationships/hyperlink" Target="https://pbs.twimg.com/media/DxR0pxgWkAAUCkb.jpg" TargetMode="External" /><Relationship Id="rId120" Type="http://schemas.openxmlformats.org/officeDocument/2006/relationships/hyperlink" Target="https://pbs.twimg.com/media/DxR0pxgWkAAUCkb.jpg" TargetMode="External" /><Relationship Id="rId121" Type="http://schemas.openxmlformats.org/officeDocument/2006/relationships/hyperlink" Target="https://pbs.twimg.com/media/DxR0pxgWkAAUCkb.jpg" TargetMode="External" /><Relationship Id="rId122" Type="http://schemas.openxmlformats.org/officeDocument/2006/relationships/hyperlink" Target="https://pbs.twimg.com/ext_tw_video_thumb/1086626753601290240/pu/img/8VwGlAJwcNMGUhAA.jpg" TargetMode="External" /><Relationship Id="rId123" Type="http://schemas.openxmlformats.org/officeDocument/2006/relationships/hyperlink" Target="https://pbs.twimg.com/media/DxR5MmVX4AAB_4O.jpg" TargetMode="External" /><Relationship Id="rId124" Type="http://schemas.openxmlformats.org/officeDocument/2006/relationships/hyperlink" Target="https://pbs.twimg.com/media/DxR0pxgWkAAUCkb.jpg" TargetMode="External" /><Relationship Id="rId125" Type="http://schemas.openxmlformats.org/officeDocument/2006/relationships/hyperlink" Target="https://pbs.twimg.com/media/DxR0pxgWkAAUCkb.jpg" TargetMode="External" /><Relationship Id="rId126" Type="http://schemas.openxmlformats.org/officeDocument/2006/relationships/hyperlink" Target="https://pbs.twimg.com/media/DxSA0IYX0AAD7b6.jpg" TargetMode="External" /><Relationship Id="rId127" Type="http://schemas.openxmlformats.org/officeDocument/2006/relationships/hyperlink" Target="https://pbs.twimg.com/media/DxSC0vwWsAE58kQ.jpg" TargetMode="External" /><Relationship Id="rId128" Type="http://schemas.openxmlformats.org/officeDocument/2006/relationships/hyperlink" Target="https://pbs.twimg.com/media/DxSB9ESWkAAz53I.jpg" TargetMode="External" /><Relationship Id="rId129" Type="http://schemas.openxmlformats.org/officeDocument/2006/relationships/hyperlink" Target="https://pbs.twimg.com/media/DxSB9ESWkAAz53I.jpg" TargetMode="External" /><Relationship Id="rId130" Type="http://schemas.openxmlformats.org/officeDocument/2006/relationships/hyperlink" Target="https://pbs.twimg.com/media/DxSA0IYX0AAD7b6.jpg" TargetMode="External" /><Relationship Id="rId131" Type="http://schemas.openxmlformats.org/officeDocument/2006/relationships/hyperlink" Target="https://pbs.twimg.com/ext_tw_video_thumb/1086626753601290240/pu/img/8VwGlAJwcNMGUhAA.jpg" TargetMode="External" /><Relationship Id="rId132" Type="http://schemas.openxmlformats.org/officeDocument/2006/relationships/hyperlink" Target="https://pbs.twimg.com/media/DxSV4WVW0Ac3aPu.jpg" TargetMode="External" /><Relationship Id="rId133" Type="http://schemas.openxmlformats.org/officeDocument/2006/relationships/hyperlink" Target="https://pbs.twimg.com/media/DxSy24YWkAEDFKb.jpg" TargetMode="External" /><Relationship Id="rId134" Type="http://schemas.openxmlformats.org/officeDocument/2006/relationships/hyperlink" Target="https://pbs.twimg.com/media/DxSy24YWkAEDFKb.jpg" TargetMode="External" /><Relationship Id="rId135" Type="http://schemas.openxmlformats.org/officeDocument/2006/relationships/hyperlink" Target="https://pbs.twimg.com/ext_tw_video_thumb/1086626753601290240/pu/img/8VwGlAJwcNMGUhAA.jpg" TargetMode="External" /><Relationship Id="rId136" Type="http://schemas.openxmlformats.org/officeDocument/2006/relationships/hyperlink" Target="https://pbs.twimg.com/ext_tw_video_thumb/1086626753601290240/pu/img/8VwGlAJwcNMGUhAA.jpg" TargetMode="External" /><Relationship Id="rId137" Type="http://schemas.openxmlformats.org/officeDocument/2006/relationships/hyperlink" Target="https://pbs.twimg.com/media/DxRZc5JW0AAblB9.jpg" TargetMode="External" /><Relationship Id="rId138" Type="http://schemas.openxmlformats.org/officeDocument/2006/relationships/hyperlink" Target="https://pbs.twimg.com/media/DxS09lTXgAACH79.jpg" TargetMode="External" /><Relationship Id="rId139" Type="http://schemas.openxmlformats.org/officeDocument/2006/relationships/hyperlink" Target="https://pbs.twimg.com/ext_tw_video_thumb/1086626753601290240/pu/img/8VwGlAJwcNMGUhAA.jpg" TargetMode="External" /><Relationship Id="rId140" Type="http://schemas.openxmlformats.org/officeDocument/2006/relationships/hyperlink" Target="https://pbs.twimg.com/media/DxO1iw1XgAUUGkE.jpg" TargetMode="External" /><Relationship Id="rId141" Type="http://schemas.openxmlformats.org/officeDocument/2006/relationships/hyperlink" Target="https://pbs.twimg.com/media/DxSIutBX0AACK8v.jpg" TargetMode="External" /><Relationship Id="rId142" Type="http://schemas.openxmlformats.org/officeDocument/2006/relationships/hyperlink" Target="https://pbs.twimg.com/ext_tw_video_thumb/1086626753601290240/pu/img/8VwGlAJwcNMGUhAA.jpg" TargetMode="External" /><Relationship Id="rId143" Type="http://schemas.openxmlformats.org/officeDocument/2006/relationships/hyperlink" Target="https://pbs.twimg.com/media/DxR_pXxXQAA5Rlw.jpg" TargetMode="External" /><Relationship Id="rId144" Type="http://schemas.openxmlformats.org/officeDocument/2006/relationships/hyperlink" Target="https://pbs.twimg.com/media/DxRxCFEX0AEr7Vm.jpg" TargetMode="External" /><Relationship Id="rId145" Type="http://schemas.openxmlformats.org/officeDocument/2006/relationships/hyperlink" Target="https://pbs.twimg.com/media/DxRxCFEX0AEr7Vm.jpg" TargetMode="External" /><Relationship Id="rId146" Type="http://schemas.openxmlformats.org/officeDocument/2006/relationships/hyperlink" Target="https://pbs.twimg.com/media/DxRxCFEX0AEr7Vm.jpg" TargetMode="External" /><Relationship Id="rId147" Type="http://schemas.openxmlformats.org/officeDocument/2006/relationships/hyperlink" Target="https://pbs.twimg.com/media/DxRZc5JW0AAblB9.jpg" TargetMode="External" /><Relationship Id="rId148" Type="http://schemas.openxmlformats.org/officeDocument/2006/relationships/hyperlink" Target="https://pbs.twimg.com/media/DxRzsVJXQAIjWV3.jpg" TargetMode="External" /><Relationship Id="rId149" Type="http://schemas.openxmlformats.org/officeDocument/2006/relationships/hyperlink" Target="https://pbs.twimg.com/media/DxRylTOWoAEDtAL.jpg" TargetMode="External" /><Relationship Id="rId150" Type="http://schemas.openxmlformats.org/officeDocument/2006/relationships/hyperlink" Target="https://pbs.twimg.com/media/DxRylTOWoAEDtAL.jpg" TargetMode="External" /><Relationship Id="rId151" Type="http://schemas.openxmlformats.org/officeDocument/2006/relationships/hyperlink" Target="https://pbs.twimg.com/media/DxSBzpjWsAEDZi-.jpg" TargetMode="External" /><Relationship Id="rId152" Type="http://schemas.openxmlformats.org/officeDocument/2006/relationships/hyperlink" Target="https://pbs.twimg.com/media/DxQxcvvWsAAobDW.jpg" TargetMode="External" /><Relationship Id="rId153" Type="http://schemas.openxmlformats.org/officeDocument/2006/relationships/hyperlink" Target="https://pbs.twimg.com/media/DxSA2L0WsAEhEEG.jpg" TargetMode="External" /><Relationship Id="rId154" Type="http://schemas.openxmlformats.org/officeDocument/2006/relationships/hyperlink" Target="https://pbs.twimg.com/ext_tw_video_thumb/1086605140013076480/pu/img/7HEhiKgmtjiX9GfG.jpg" TargetMode="External" /><Relationship Id="rId155" Type="http://schemas.openxmlformats.org/officeDocument/2006/relationships/hyperlink" Target="https://pbs.twimg.com/media/DxSA2L0WsAEhEEG.jpg" TargetMode="External" /><Relationship Id="rId156" Type="http://schemas.openxmlformats.org/officeDocument/2006/relationships/hyperlink" Target="https://pbs.twimg.com/ext_tw_video_thumb/1086605140013076480/pu/img/7HEhiKgmtjiX9GfG.jpg" TargetMode="External" /><Relationship Id="rId157" Type="http://schemas.openxmlformats.org/officeDocument/2006/relationships/hyperlink" Target="https://pbs.twimg.com/media/DxSSWjiX4AYvPqQ.jpg" TargetMode="External" /><Relationship Id="rId158" Type="http://schemas.openxmlformats.org/officeDocument/2006/relationships/hyperlink" Target="https://pbs.twimg.com/media/DxRzSgZWoAA8pq0.jpg" TargetMode="External" /><Relationship Id="rId159" Type="http://schemas.openxmlformats.org/officeDocument/2006/relationships/hyperlink" Target="https://pbs.twimg.com/media/DxSSWjiX4AYvPqQ.jpg" TargetMode="External" /><Relationship Id="rId160" Type="http://schemas.openxmlformats.org/officeDocument/2006/relationships/hyperlink" Target="https://pbs.twimg.com/media/DxRylTOWoAEDtAL.jpg" TargetMode="External" /><Relationship Id="rId161" Type="http://schemas.openxmlformats.org/officeDocument/2006/relationships/hyperlink" Target="https://pbs.twimg.com/media/DxRzSgZWoAA8pq0.jpg" TargetMode="External" /><Relationship Id="rId162" Type="http://schemas.openxmlformats.org/officeDocument/2006/relationships/hyperlink" Target="https://pbs.twimg.com/ext_tw_video_thumb/1086663677300879361/pu/img/sSWx4CSEbC7r8-dF.jpg" TargetMode="External" /><Relationship Id="rId163" Type="http://schemas.openxmlformats.org/officeDocument/2006/relationships/hyperlink" Target="https://pbs.twimg.com/media/DxRiL1yWkAAa-Gf.jpg" TargetMode="External" /><Relationship Id="rId164" Type="http://schemas.openxmlformats.org/officeDocument/2006/relationships/hyperlink" Target="https://pbs.twimg.com/media/DxS12v-XgAIFgT8.jpg" TargetMode="External" /><Relationship Id="rId165" Type="http://schemas.openxmlformats.org/officeDocument/2006/relationships/hyperlink" Target="https://pbs.twimg.com/ext_tw_video_thumb/1086626753601290240/pu/img/8VwGlAJwcNMGUhAA.jpg" TargetMode="External" /><Relationship Id="rId166" Type="http://schemas.openxmlformats.org/officeDocument/2006/relationships/hyperlink" Target="https://pbs.twimg.com/ext_tw_video_thumb/1086626753601290240/pu/img/8VwGlAJwcNMGUhAA.jpg" TargetMode="External" /><Relationship Id="rId167" Type="http://schemas.openxmlformats.org/officeDocument/2006/relationships/hyperlink" Target="https://pbs.twimg.com/ext_tw_video_thumb/1086626753601290240/pu/img/8VwGlAJwcNMGUhAA.jpg" TargetMode="External" /><Relationship Id="rId168" Type="http://schemas.openxmlformats.org/officeDocument/2006/relationships/hyperlink" Target="https://pbs.twimg.com/media/DxRwI2FWoAYiHr7.jpg" TargetMode="External" /><Relationship Id="rId169" Type="http://schemas.openxmlformats.org/officeDocument/2006/relationships/hyperlink" Target="https://pbs.twimg.com/media/DxR5MmVX4AAB_4O.jpg" TargetMode="External" /><Relationship Id="rId170" Type="http://schemas.openxmlformats.org/officeDocument/2006/relationships/hyperlink" Target="https://pbs.twimg.com/media/DxR5MmVX4AAB_4O.jpg" TargetMode="External" /><Relationship Id="rId171" Type="http://schemas.openxmlformats.org/officeDocument/2006/relationships/hyperlink" Target="https://pbs.twimg.com/ext_tw_video_thumb/1086599627011489792/pu/img/56N3IEvJk_s-h6W1.jpg" TargetMode="External" /><Relationship Id="rId172" Type="http://schemas.openxmlformats.org/officeDocument/2006/relationships/hyperlink" Target="https://pbs.twimg.com/ext_tw_video_thumb/1086599627011489792/pu/img/56N3IEvJk_s-h6W1.jpg" TargetMode="External" /><Relationship Id="rId173" Type="http://schemas.openxmlformats.org/officeDocument/2006/relationships/hyperlink" Target="https://pbs.twimg.com/ext_tw_video_thumb/1086599627011489792/pu/img/56N3IEvJk_s-h6W1.jpg" TargetMode="External" /><Relationship Id="rId174" Type="http://schemas.openxmlformats.org/officeDocument/2006/relationships/hyperlink" Target="https://pbs.twimg.com/media/DxSGdR1XcAEoHNi.jpg" TargetMode="External" /><Relationship Id="rId175" Type="http://schemas.openxmlformats.org/officeDocument/2006/relationships/hyperlink" Target="https://pbs.twimg.com/media/DxRiL1yWkAAa-Gf.jpg" TargetMode="External" /><Relationship Id="rId176" Type="http://schemas.openxmlformats.org/officeDocument/2006/relationships/hyperlink" Target="https://pbs.twimg.com/media/DxRZc5JW0AAblB9.jpg" TargetMode="External" /><Relationship Id="rId177" Type="http://schemas.openxmlformats.org/officeDocument/2006/relationships/hyperlink" Target="https://pbs.twimg.com/media/DxRZc5JW0AAblB9.jpg" TargetMode="External" /><Relationship Id="rId178" Type="http://schemas.openxmlformats.org/officeDocument/2006/relationships/hyperlink" Target="https://pbs.twimg.com/ext_tw_video_thumb/1086626753601290240/pu/img/8VwGlAJwcNMGUhAA.jpg" TargetMode="External" /><Relationship Id="rId179" Type="http://schemas.openxmlformats.org/officeDocument/2006/relationships/hyperlink" Target="https://pbs.twimg.com/ext_tw_video_thumb/1086626753601290240/pu/img/8VwGlAJwcNMGUhAA.jpg" TargetMode="External" /><Relationship Id="rId180" Type="http://schemas.openxmlformats.org/officeDocument/2006/relationships/hyperlink" Target="https://pbs.twimg.com/ext_tw_video_thumb/1086626753601290240/pu/img/8VwGlAJwcNMGUhAA.jpg" TargetMode="External" /><Relationship Id="rId181" Type="http://schemas.openxmlformats.org/officeDocument/2006/relationships/hyperlink" Target="http://pbs.twimg.com/profile_images/959417996413456384/kJ-pL7_a_normal.jpg" TargetMode="External" /><Relationship Id="rId182" Type="http://schemas.openxmlformats.org/officeDocument/2006/relationships/hyperlink" Target="https://pbs.twimg.com/ext_tw_video_thumb/1086626753601290240/pu/img/8VwGlAJwcNMGUhAA.jpg" TargetMode="External" /><Relationship Id="rId183" Type="http://schemas.openxmlformats.org/officeDocument/2006/relationships/hyperlink" Target="https://pbs.twimg.com/ext_tw_video_thumb/1086609359692619778/pu/img/O4kLZcls8YQevdtr.jpg" TargetMode="External" /><Relationship Id="rId184" Type="http://schemas.openxmlformats.org/officeDocument/2006/relationships/hyperlink" Target="https://pbs.twimg.com/media/DxSmLrAW0AEgaO4.jpg" TargetMode="External" /><Relationship Id="rId185" Type="http://schemas.openxmlformats.org/officeDocument/2006/relationships/hyperlink" Target="http://pbs.twimg.com/profile_images/672373900437757953/NqxeKSWK_normal.jpg" TargetMode="External" /><Relationship Id="rId186" Type="http://schemas.openxmlformats.org/officeDocument/2006/relationships/hyperlink" Target="http://pbs.twimg.com/profile_images/672373900437757953/NqxeKSWK_normal.jpg" TargetMode="External" /><Relationship Id="rId187" Type="http://schemas.openxmlformats.org/officeDocument/2006/relationships/hyperlink" Target="http://pbs.twimg.com/profile_images/672373900437757953/NqxeKSWK_normal.jpg" TargetMode="External" /><Relationship Id="rId188" Type="http://schemas.openxmlformats.org/officeDocument/2006/relationships/hyperlink" Target="https://pbs.twimg.com/ext_tw_video_thumb/1086626753601290240/pu/img/8VwGlAJwcNMGUhAA.jpg" TargetMode="External" /><Relationship Id="rId189" Type="http://schemas.openxmlformats.org/officeDocument/2006/relationships/hyperlink" Target="https://pbs.twimg.com/ext_tw_video_thumb/1086626753601290240/pu/img/8VwGlAJwcNMGUhAA.jpg" TargetMode="External" /><Relationship Id="rId190" Type="http://schemas.openxmlformats.org/officeDocument/2006/relationships/hyperlink" Target="https://pbs.twimg.com/ext_tw_video_thumb/1086626753601290240/pu/img/8VwGlAJwcNMGUhAA.jpg" TargetMode="External" /><Relationship Id="rId191" Type="http://schemas.openxmlformats.org/officeDocument/2006/relationships/hyperlink" Target="https://pbs.twimg.com/ext_tw_video_thumb/1086626753601290240/pu/img/8VwGlAJwcNMGUhAA.jpg" TargetMode="External" /><Relationship Id="rId192" Type="http://schemas.openxmlformats.org/officeDocument/2006/relationships/hyperlink" Target="https://pbs.twimg.com/ext_tw_video_thumb/1086626753601290240/pu/img/8VwGlAJwcNMGUhAA.jpg" TargetMode="External" /><Relationship Id="rId193" Type="http://schemas.openxmlformats.org/officeDocument/2006/relationships/hyperlink" Target="https://pbs.twimg.com/ext_tw_video_thumb/1086626753601290240/pu/img/8VwGlAJwcNMGUhAA.jpg" TargetMode="External" /><Relationship Id="rId194" Type="http://schemas.openxmlformats.org/officeDocument/2006/relationships/hyperlink" Target="https://pbs.twimg.com/ext_tw_video_thumb/1086626753601290240/pu/img/8VwGlAJwcNMGUhAA.jpg" TargetMode="External" /><Relationship Id="rId195" Type="http://schemas.openxmlformats.org/officeDocument/2006/relationships/hyperlink" Target="https://pbs.twimg.com/ext_tw_video_thumb/1086626753601290240/pu/img/8VwGlAJwcNMGUhAA.jpg" TargetMode="External" /><Relationship Id="rId196" Type="http://schemas.openxmlformats.org/officeDocument/2006/relationships/hyperlink" Target="http://pbs.twimg.com/profile_images/1580137543/fractal-images73_-_superwow_normal.jpg" TargetMode="External" /><Relationship Id="rId197" Type="http://schemas.openxmlformats.org/officeDocument/2006/relationships/hyperlink" Target="https://pbs.twimg.com/media/DxRzJYVX0AAqmAV.jpg" TargetMode="External" /><Relationship Id="rId198" Type="http://schemas.openxmlformats.org/officeDocument/2006/relationships/hyperlink" Target="http://pbs.twimg.com/profile_images/957753373880733698/uI2muVsO_normal.jpg" TargetMode="External" /><Relationship Id="rId199" Type="http://schemas.openxmlformats.org/officeDocument/2006/relationships/hyperlink" Target="http://pbs.twimg.com/profile_images/957753373880733698/uI2muVsO_normal.jpg" TargetMode="External" /><Relationship Id="rId200" Type="http://schemas.openxmlformats.org/officeDocument/2006/relationships/hyperlink" Target="http://pbs.twimg.com/profile_images/957753373880733698/uI2muVsO_normal.jpg" TargetMode="External" /><Relationship Id="rId201" Type="http://schemas.openxmlformats.org/officeDocument/2006/relationships/hyperlink" Target="http://pbs.twimg.com/profile_images/957753373880733698/uI2muVsO_normal.jpg" TargetMode="External" /><Relationship Id="rId202" Type="http://schemas.openxmlformats.org/officeDocument/2006/relationships/hyperlink" Target="http://pbs.twimg.com/profile_images/957753373880733698/uI2muVsO_normal.jpg" TargetMode="External" /><Relationship Id="rId203" Type="http://schemas.openxmlformats.org/officeDocument/2006/relationships/hyperlink" Target="https://pbs.twimg.com/ext_tw_video_thumb/1086626753601290240/pu/img/8VwGlAJwcNMGUhAA.jpg" TargetMode="External" /><Relationship Id="rId204" Type="http://schemas.openxmlformats.org/officeDocument/2006/relationships/hyperlink" Target="http://pbs.twimg.com/profile_images/468502341/Julie4_normal.jpg" TargetMode="External" /><Relationship Id="rId205" Type="http://schemas.openxmlformats.org/officeDocument/2006/relationships/hyperlink" Target="http://pbs.twimg.com/profile_images/663730127906463744/l017r0-__normal.jpg" TargetMode="External" /><Relationship Id="rId206" Type="http://schemas.openxmlformats.org/officeDocument/2006/relationships/hyperlink" Target="https://pbs.twimg.com/ext_tw_video_thumb/1086626753601290240/pu/img/8VwGlAJwcNMGUhAA.jpg" TargetMode="External" /><Relationship Id="rId207" Type="http://schemas.openxmlformats.org/officeDocument/2006/relationships/hyperlink" Target="https://pbs.twimg.com/media/DxR_2sKXcAALg6M.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s://pbs.twimg.com/ext_tw_video_thumb/1086609359692619778/pu/img/O4kLZcls8YQevdtr.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pbs.twimg.com/profile_images/821320169825988608/IuyFJHzl_normal.jpg" TargetMode="External" /><Relationship Id="rId212" Type="http://schemas.openxmlformats.org/officeDocument/2006/relationships/hyperlink" Target="https://pbs.twimg.com/ext_tw_video_thumb/1086626753601290240/pu/img/8VwGlAJwcNMGUhAA.jpg" TargetMode="External" /><Relationship Id="rId213" Type="http://schemas.openxmlformats.org/officeDocument/2006/relationships/hyperlink" Target="http://pbs.twimg.com/profile_images/873543366511702016/qOH1KmdT_normal.jpg" TargetMode="External" /><Relationship Id="rId214" Type="http://schemas.openxmlformats.org/officeDocument/2006/relationships/hyperlink" Target="https://pbs.twimg.com/ext_tw_video_thumb/1086626753601290240/pu/img/8VwGlAJwcNMGUhAA.jpg" TargetMode="External" /><Relationship Id="rId215" Type="http://schemas.openxmlformats.org/officeDocument/2006/relationships/hyperlink" Target="http://pbs.twimg.com/profile_images/1049503578505658373/8b0dxrq5_normal.jpg" TargetMode="External" /><Relationship Id="rId216" Type="http://schemas.openxmlformats.org/officeDocument/2006/relationships/hyperlink" Target="https://pbs.twimg.com/media/DxSO3-JXQAAdbXr.jpg" TargetMode="External" /><Relationship Id="rId217" Type="http://schemas.openxmlformats.org/officeDocument/2006/relationships/hyperlink" Target="http://pbs.twimg.com/profile_images/1083438643543453697/oyigIqRl_normal.jpg" TargetMode="External" /><Relationship Id="rId218" Type="http://schemas.openxmlformats.org/officeDocument/2006/relationships/hyperlink" Target="http://pbs.twimg.com/profile_images/1083438643543453697/oyigIqRl_normal.jpg" TargetMode="External" /><Relationship Id="rId219" Type="http://schemas.openxmlformats.org/officeDocument/2006/relationships/hyperlink" Target="http://pbs.twimg.com/profile_images/1083438643543453697/oyigIqRl_normal.jpg" TargetMode="External" /><Relationship Id="rId220" Type="http://schemas.openxmlformats.org/officeDocument/2006/relationships/hyperlink" Target="http://pbs.twimg.com/profile_images/1083438643543453697/oyigIqRl_normal.jpg" TargetMode="External" /><Relationship Id="rId221" Type="http://schemas.openxmlformats.org/officeDocument/2006/relationships/hyperlink" Target="https://pbs.twimg.com/ext_tw_video_thumb/1086626753601290240/pu/img/8VwGlAJwcNMGUhAA.jpg" TargetMode="External" /><Relationship Id="rId222" Type="http://schemas.openxmlformats.org/officeDocument/2006/relationships/hyperlink" Target="http://pbs.twimg.com/profile_images/959576510633046016/lWgcA6c4_normal.jpg" TargetMode="External" /><Relationship Id="rId223" Type="http://schemas.openxmlformats.org/officeDocument/2006/relationships/hyperlink" Target="http://pbs.twimg.com/profile_images/959576510633046016/lWgcA6c4_normal.jpg" TargetMode="External" /><Relationship Id="rId224" Type="http://schemas.openxmlformats.org/officeDocument/2006/relationships/hyperlink" Target="http://pbs.twimg.com/profile_images/959576510633046016/lWgcA6c4_normal.jpg" TargetMode="External" /><Relationship Id="rId225" Type="http://schemas.openxmlformats.org/officeDocument/2006/relationships/hyperlink" Target="http://pbs.twimg.com/profile_images/959576510633046016/lWgcA6c4_normal.jpg" TargetMode="External" /><Relationship Id="rId226" Type="http://schemas.openxmlformats.org/officeDocument/2006/relationships/hyperlink" Target="http://pbs.twimg.com/profile_images/959576510633046016/lWgcA6c4_normal.jpg" TargetMode="External" /><Relationship Id="rId227" Type="http://schemas.openxmlformats.org/officeDocument/2006/relationships/hyperlink" Target="http://pbs.twimg.com/profile_images/959576510633046016/lWgcA6c4_normal.jpg" TargetMode="External" /><Relationship Id="rId228" Type="http://schemas.openxmlformats.org/officeDocument/2006/relationships/hyperlink" Target="http://pbs.twimg.com/profile_images/959576510633046016/lWgcA6c4_normal.jpg" TargetMode="External" /><Relationship Id="rId229" Type="http://schemas.openxmlformats.org/officeDocument/2006/relationships/hyperlink" Target="http://pbs.twimg.com/profile_images/959576510633046016/lWgcA6c4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827682799192780800/kEI8neNa_normal.jpg" TargetMode="External" /><Relationship Id="rId235" Type="http://schemas.openxmlformats.org/officeDocument/2006/relationships/hyperlink" Target="http://pbs.twimg.com/profile_images/552659174429958144/p1xR--ti_normal.jpeg" TargetMode="External" /><Relationship Id="rId236" Type="http://schemas.openxmlformats.org/officeDocument/2006/relationships/hyperlink" Target="http://pbs.twimg.com/profile_images/809022257326653442/NoM4SFQT_normal.jpg" TargetMode="External" /><Relationship Id="rId237" Type="http://schemas.openxmlformats.org/officeDocument/2006/relationships/hyperlink" Target="https://pbs.twimg.com/ext_tw_video_thumb/1086626753601290240/pu/img/8VwGlAJwcNMGUhAA.jpg" TargetMode="External" /><Relationship Id="rId238" Type="http://schemas.openxmlformats.org/officeDocument/2006/relationships/hyperlink" Target="http://pbs.twimg.com/profile_images/1067084335071686657/21fFLsAe_normal.jpg" TargetMode="External" /><Relationship Id="rId239" Type="http://schemas.openxmlformats.org/officeDocument/2006/relationships/hyperlink" Target="http://pbs.twimg.com/profile_images/1067084335071686657/21fFLsAe_normal.jpg" TargetMode="External" /><Relationship Id="rId240" Type="http://schemas.openxmlformats.org/officeDocument/2006/relationships/hyperlink" Target="http://pbs.twimg.com/profile_images/1067084335071686657/21fFLsAe_normal.jpg" TargetMode="External" /><Relationship Id="rId241" Type="http://schemas.openxmlformats.org/officeDocument/2006/relationships/hyperlink" Target="http://pbs.twimg.com/profile_images/979786039685459968/d2y2qN0-_normal.jpg" TargetMode="External" /><Relationship Id="rId242" Type="http://schemas.openxmlformats.org/officeDocument/2006/relationships/hyperlink" Target="https://pbs.twimg.com/ext_tw_video_thumb/1086626753601290240/pu/img/8VwGlAJwcNMGUhAA.jpg" TargetMode="External" /><Relationship Id="rId243" Type="http://schemas.openxmlformats.org/officeDocument/2006/relationships/hyperlink" Target="https://pbs.twimg.com/ext_tw_video_thumb/1086626753601290240/pu/img/8VwGlAJwcNMGUhAA.jpg" TargetMode="External" /><Relationship Id="rId244" Type="http://schemas.openxmlformats.org/officeDocument/2006/relationships/hyperlink" Target="http://pbs.twimg.com/profile_images/1021716750403088384/796GRUVg_normal.jpg" TargetMode="External" /><Relationship Id="rId245" Type="http://schemas.openxmlformats.org/officeDocument/2006/relationships/hyperlink" Target="http://pbs.twimg.com/profile_images/1021716750403088384/796GRUVg_normal.jpg" TargetMode="External" /><Relationship Id="rId246" Type="http://schemas.openxmlformats.org/officeDocument/2006/relationships/hyperlink" Target="http://pbs.twimg.com/profile_images/1021716750403088384/796GRUVg_normal.jpg" TargetMode="External" /><Relationship Id="rId247" Type="http://schemas.openxmlformats.org/officeDocument/2006/relationships/hyperlink" Target="https://pbs.twimg.com/ext_tw_video_thumb/1086626753601290240/pu/img/8VwGlAJwcNMGUhAA.jpg" TargetMode="External" /><Relationship Id="rId248" Type="http://schemas.openxmlformats.org/officeDocument/2006/relationships/hyperlink" Target="http://pbs.twimg.com/profile_images/1075602915883126786/7HpUHtTa_normal.jpg" TargetMode="External" /><Relationship Id="rId249" Type="http://schemas.openxmlformats.org/officeDocument/2006/relationships/hyperlink" Target="https://pbs.twimg.com/ext_tw_video_thumb/1086626753601290240/pu/img/8VwGlAJwcNMGUhAA.jpg" TargetMode="External" /><Relationship Id="rId250" Type="http://schemas.openxmlformats.org/officeDocument/2006/relationships/hyperlink" Target="https://pbs.twimg.com/ext_tw_video_thumb/1086626753601290240/pu/img/8VwGlAJwcNMGUhAA.jpg" TargetMode="External" /><Relationship Id="rId251" Type="http://schemas.openxmlformats.org/officeDocument/2006/relationships/hyperlink" Target="http://pbs.twimg.com/profile_images/881723671714377729/fqLM2Pzy_normal.jpg" TargetMode="External" /><Relationship Id="rId252" Type="http://schemas.openxmlformats.org/officeDocument/2006/relationships/hyperlink" Target="https://pbs.twimg.com/ext_tw_video_thumb/1086626753601290240/pu/img/8VwGlAJwcNMGUhAA.jpg" TargetMode="External" /><Relationship Id="rId253" Type="http://schemas.openxmlformats.org/officeDocument/2006/relationships/hyperlink" Target="http://pbs.twimg.com/profile_images/1068689531799568384/T9kJ6kd-_normal.jpg" TargetMode="External" /><Relationship Id="rId254" Type="http://schemas.openxmlformats.org/officeDocument/2006/relationships/hyperlink" Target="https://pbs.twimg.com/ext_tw_video_thumb/1086626753601290240/pu/img/8VwGlAJwcNMGUhAA.jpg" TargetMode="External" /><Relationship Id="rId255" Type="http://schemas.openxmlformats.org/officeDocument/2006/relationships/hyperlink" Target="https://pbs.twimg.com/ext_tw_video_thumb/1086626753601290240/pu/img/8VwGlAJwcNMGUhAA.jpg" TargetMode="External" /><Relationship Id="rId256" Type="http://schemas.openxmlformats.org/officeDocument/2006/relationships/hyperlink" Target="https://pbs.twimg.com/ext_tw_video_thumb/1086626753601290240/pu/img/8VwGlAJwcNMGUhAA.jpg" TargetMode="External" /><Relationship Id="rId257" Type="http://schemas.openxmlformats.org/officeDocument/2006/relationships/hyperlink" Target="https://pbs.twimg.com/media/DxSZzSJX4AI25_D.jpg" TargetMode="External" /><Relationship Id="rId258" Type="http://schemas.openxmlformats.org/officeDocument/2006/relationships/hyperlink" Target="https://pbs.twimg.com/media/DxSrppaX0AYM3IS.jpg" TargetMode="External" /><Relationship Id="rId259" Type="http://schemas.openxmlformats.org/officeDocument/2006/relationships/hyperlink" Target="http://pbs.twimg.com/profile_images/846845324756893696/vBBoHJnN_normal.jpg" TargetMode="External" /><Relationship Id="rId260" Type="http://schemas.openxmlformats.org/officeDocument/2006/relationships/hyperlink" Target="http://pbs.twimg.com/profile_images/846845324756893696/vBBoHJnN_normal.jpg" TargetMode="External" /><Relationship Id="rId261" Type="http://schemas.openxmlformats.org/officeDocument/2006/relationships/hyperlink" Target="http://pbs.twimg.com/profile_images/846845324756893696/vBBoHJnN_normal.jpg" TargetMode="External" /><Relationship Id="rId262" Type="http://schemas.openxmlformats.org/officeDocument/2006/relationships/hyperlink" Target="https://pbs.twimg.com/ext_tw_video_thumb/1086626753601290240/pu/img/8VwGlAJwcNMGUhAA.jpg" TargetMode="External" /><Relationship Id="rId263" Type="http://schemas.openxmlformats.org/officeDocument/2006/relationships/hyperlink" Target="https://pbs.twimg.com/ext_tw_video_thumb/1086626753601290240/pu/img/8VwGlAJwcNMGUhAA.jpg" TargetMode="External" /><Relationship Id="rId264" Type="http://schemas.openxmlformats.org/officeDocument/2006/relationships/hyperlink" Target="http://pbs.twimg.com/profile_images/1072934055396732929/5mGaEnn-_normal.jpg" TargetMode="External" /><Relationship Id="rId265" Type="http://schemas.openxmlformats.org/officeDocument/2006/relationships/hyperlink" Target="http://pbs.twimg.com/profile_images/965837034353917954/WMobQmFK_normal.jpg" TargetMode="External" /><Relationship Id="rId266" Type="http://schemas.openxmlformats.org/officeDocument/2006/relationships/hyperlink" Target="https://pbs.twimg.com/media/DxRjHWSWkAIWeOj.jpg" TargetMode="External" /><Relationship Id="rId267" Type="http://schemas.openxmlformats.org/officeDocument/2006/relationships/hyperlink" Target="https://pbs.twimg.com/media/DxRjHWSWkAIWeOj.jpg" TargetMode="External" /><Relationship Id="rId268" Type="http://schemas.openxmlformats.org/officeDocument/2006/relationships/hyperlink" Target="http://pbs.twimg.com/profile_images/1034706411714830336/b0NJtKgF_normal.jpg" TargetMode="External" /><Relationship Id="rId269" Type="http://schemas.openxmlformats.org/officeDocument/2006/relationships/hyperlink" Target="http://pbs.twimg.com/profile_images/1034706411714830336/b0NJtKgF_normal.jpg" TargetMode="External" /><Relationship Id="rId270" Type="http://schemas.openxmlformats.org/officeDocument/2006/relationships/hyperlink" Target="http://pbs.twimg.com/profile_images/1034706411714830336/b0NJtKgF_normal.jpg" TargetMode="External" /><Relationship Id="rId271" Type="http://schemas.openxmlformats.org/officeDocument/2006/relationships/hyperlink" Target="https://pbs.twimg.com/ext_tw_video_thumb/1086626753601290240/pu/img/8VwGlAJwcNMGUhAA.jpg" TargetMode="External" /><Relationship Id="rId272" Type="http://schemas.openxmlformats.org/officeDocument/2006/relationships/hyperlink" Target="https://pbs.twimg.com/ext_tw_video_thumb/1086626753601290240/pu/img/8VwGlAJwcNMGUhAA.jpg" TargetMode="External" /><Relationship Id="rId273" Type="http://schemas.openxmlformats.org/officeDocument/2006/relationships/hyperlink" Target="https://pbs.twimg.com/media/DxRZc5JW0AAblB9.jpg" TargetMode="External" /><Relationship Id="rId274" Type="http://schemas.openxmlformats.org/officeDocument/2006/relationships/hyperlink" Target="https://pbs.twimg.com/media/DxQxcvvWsAAobDW.jpg" TargetMode="External" /><Relationship Id="rId275" Type="http://schemas.openxmlformats.org/officeDocument/2006/relationships/hyperlink" Target="http://pbs.twimg.com/profile_images/971496353825161216/jDEiJXAB_normal.jpg" TargetMode="External" /><Relationship Id="rId276" Type="http://schemas.openxmlformats.org/officeDocument/2006/relationships/hyperlink" Target="https://pbs.twimg.com/media/DxQxcvvWsAAobDW.jpg" TargetMode="External" /><Relationship Id="rId277" Type="http://schemas.openxmlformats.org/officeDocument/2006/relationships/hyperlink" Target="http://pbs.twimg.com/profile_images/971496353825161216/jDEiJXAB_normal.jpg" TargetMode="External" /><Relationship Id="rId278" Type="http://schemas.openxmlformats.org/officeDocument/2006/relationships/hyperlink" Target="http://pbs.twimg.com/profile_images/971496353825161216/jDEiJXAB_normal.jpg" TargetMode="External" /><Relationship Id="rId279" Type="http://schemas.openxmlformats.org/officeDocument/2006/relationships/hyperlink" Target="http://pbs.twimg.com/profile_images/971496353825161216/jDEiJXAB_normal.jpg" TargetMode="External" /><Relationship Id="rId280" Type="http://schemas.openxmlformats.org/officeDocument/2006/relationships/hyperlink" Target="http://pbs.twimg.com/profile_images/1131778532/profile_normal.jpg" TargetMode="External" /><Relationship Id="rId281" Type="http://schemas.openxmlformats.org/officeDocument/2006/relationships/hyperlink" Target="http://pbs.twimg.com/profile_images/1131778532/profile_normal.jpg" TargetMode="External" /><Relationship Id="rId282" Type="http://schemas.openxmlformats.org/officeDocument/2006/relationships/hyperlink" Target="http://pbs.twimg.com/profile_images/1036903860235915264/GBTyeUOu_normal.jpg" TargetMode="External" /><Relationship Id="rId283" Type="http://schemas.openxmlformats.org/officeDocument/2006/relationships/hyperlink" Target="https://pbs.twimg.com/media/DxRydwPX0AAFM7Z.jpg" TargetMode="External" /><Relationship Id="rId284" Type="http://schemas.openxmlformats.org/officeDocument/2006/relationships/hyperlink" Target="http://pbs.twimg.com/profile_images/1064423151122161665/JkE1Q2lw_normal.jpg" TargetMode="External" /><Relationship Id="rId285" Type="http://schemas.openxmlformats.org/officeDocument/2006/relationships/hyperlink" Target="http://pbs.twimg.com/profile_images/1064423151122161665/JkE1Q2lw_normal.jpg" TargetMode="External" /><Relationship Id="rId286" Type="http://schemas.openxmlformats.org/officeDocument/2006/relationships/hyperlink" Target="http://pbs.twimg.com/profile_images/378800000270094814/5e0eee9ba32de43d46e35e9c54fdbd51_normal.png" TargetMode="External" /><Relationship Id="rId287" Type="http://schemas.openxmlformats.org/officeDocument/2006/relationships/hyperlink" Target="https://pbs.twimg.com/ext_tw_video_thumb/1086626753601290240/pu/img/8VwGlAJwcNMGUhAA.jpg" TargetMode="External" /><Relationship Id="rId288" Type="http://schemas.openxmlformats.org/officeDocument/2006/relationships/hyperlink" Target="https://pbs.twimg.com/ext_tw_video_thumb/1086626753601290240/pu/img/8VwGlAJwcNMGUhAA.jpg" TargetMode="External" /><Relationship Id="rId289" Type="http://schemas.openxmlformats.org/officeDocument/2006/relationships/hyperlink" Target="https://pbs.twimg.com/media/DxSqDeUWsAchmQ3.jpg" TargetMode="External" /><Relationship Id="rId290" Type="http://schemas.openxmlformats.org/officeDocument/2006/relationships/hyperlink" Target="https://pbs.twimg.com/media/DxSqDeUWsAchmQ3.jpg" TargetMode="External" /><Relationship Id="rId291" Type="http://schemas.openxmlformats.org/officeDocument/2006/relationships/hyperlink" Target="http://pbs.twimg.com/profile_images/724765599126024192/Tk2gzYAC_normal.jpg" TargetMode="External" /><Relationship Id="rId292" Type="http://schemas.openxmlformats.org/officeDocument/2006/relationships/hyperlink" Target="http://pbs.twimg.com/profile_images/1062776284873408518/TqDbhMoG_normal.jpg" TargetMode="External" /><Relationship Id="rId293" Type="http://schemas.openxmlformats.org/officeDocument/2006/relationships/hyperlink" Target="http://pbs.twimg.com/profile_images/979479168181293056/n4fs84yO_normal.jpg" TargetMode="External" /><Relationship Id="rId294" Type="http://schemas.openxmlformats.org/officeDocument/2006/relationships/hyperlink" Target="https://pbs.twimg.com/media/DxSFIjyX0AAprKd.jpg" TargetMode="External" /><Relationship Id="rId295" Type="http://schemas.openxmlformats.org/officeDocument/2006/relationships/hyperlink" Target="http://pbs.twimg.com/profile_images/1024995753825951744/NU32ovRa_normal.jpg" TargetMode="External" /><Relationship Id="rId296" Type="http://schemas.openxmlformats.org/officeDocument/2006/relationships/hyperlink" Target="http://pbs.twimg.com/profile_images/1024995753825951744/NU32ovRa_normal.jpg" TargetMode="External" /><Relationship Id="rId297" Type="http://schemas.openxmlformats.org/officeDocument/2006/relationships/hyperlink" Target="http://pbs.twimg.com/profile_images/962624341119832064/fFSmcIx3_normal.jpg" TargetMode="External" /><Relationship Id="rId298" Type="http://schemas.openxmlformats.org/officeDocument/2006/relationships/hyperlink" Target="http://pbs.twimg.com/profile_images/962624341119832064/fFSmcIx3_normal.jpg" TargetMode="External" /><Relationship Id="rId299" Type="http://schemas.openxmlformats.org/officeDocument/2006/relationships/hyperlink" Target="http://pbs.twimg.com/profile_images/864252899572015104/bxDPflvu_normal.jpg" TargetMode="External" /><Relationship Id="rId300" Type="http://schemas.openxmlformats.org/officeDocument/2006/relationships/hyperlink" Target="https://pbs.twimg.com/media/DxRgiwuXQAANkLm.jpg" TargetMode="External" /><Relationship Id="rId301" Type="http://schemas.openxmlformats.org/officeDocument/2006/relationships/hyperlink" Target="http://pbs.twimg.com/profile_images/643791315176681473/JhdUz7Qe_normal.png" TargetMode="External" /><Relationship Id="rId302" Type="http://schemas.openxmlformats.org/officeDocument/2006/relationships/hyperlink" Target="http://pbs.twimg.com/profile_images/643791315176681473/JhdUz7Qe_normal.png" TargetMode="External" /><Relationship Id="rId303" Type="http://schemas.openxmlformats.org/officeDocument/2006/relationships/hyperlink" Target="http://pbs.twimg.com/profile_images/884317892304662528/2ljNUBsA_normal.jpg" TargetMode="External" /><Relationship Id="rId304" Type="http://schemas.openxmlformats.org/officeDocument/2006/relationships/hyperlink" Target="http://pbs.twimg.com/profile_images/803192295814287365/jhME2FIq_normal.jpg" TargetMode="External" /><Relationship Id="rId305" Type="http://schemas.openxmlformats.org/officeDocument/2006/relationships/hyperlink" Target="http://pbs.twimg.com/profile_images/803192295814287365/jhME2FIq_normal.jpg" TargetMode="External" /><Relationship Id="rId306" Type="http://schemas.openxmlformats.org/officeDocument/2006/relationships/hyperlink" Target="http://pbs.twimg.com/profile_images/859524152419639298/bPsQD-xT_normal.jpg" TargetMode="External" /><Relationship Id="rId307" Type="http://schemas.openxmlformats.org/officeDocument/2006/relationships/hyperlink" Target="http://pbs.twimg.com/profile_images/957725121585778689/L6W1TjZU_normal.jpg" TargetMode="External" /><Relationship Id="rId308" Type="http://schemas.openxmlformats.org/officeDocument/2006/relationships/hyperlink" Target="http://pbs.twimg.com/profile_images/1086670816840990721/fhXJBmZ5_normal.jpg" TargetMode="External" /><Relationship Id="rId309" Type="http://schemas.openxmlformats.org/officeDocument/2006/relationships/hyperlink" Target="http://pbs.twimg.com/profile_images/1086670816840990721/fhXJBmZ5_normal.jpg" TargetMode="External" /><Relationship Id="rId310" Type="http://schemas.openxmlformats.org/officeDocument/2006/relationships/hyperlink" Target="http://pbs.twimg.com/profile_images/1086670816840990721/fhXJBmZ5_normal.jpg" TargetMode="External" /><Relationship Id="rId311" Type="http://schemas.openxmlformats.org/officeDocument/2006/relationships/hyperlink" Target="http://pbs.twimg.com/profile_images/1086670816840990721/fhXJBmZ5_normal.jpg" TargetMode="External" /><Relationship Id="rId312" Type="http://schemas.openxmlformats.org/officeDocument/2006/relationships/hyperlink" Target="https://pbs.twimg.com/media/DxRhooWW0AAv_Oq.jpg" TargetMode="External" /><Relationship Id="rId313" Type="http://schemas.openxmlformats.org/officeDocument/2006/relationships/hyperlink" Target="http://pbs.twimg.com/profile_images/991790485143339008/fS-Oevl3_normal.jpg" TargetMode="External" /><Relationship Id="rId314" Type="http://schemas.openxmlformats.org/officeDocument/2006/relationships/hyperlink" Target="https://pbs.twimg.com/media/DxRi3gjWsAE9pLE.jpg" TargetMode="External" /><Relationship Id="rId315" Type="http://schemas.openxmlformats.org/officeDocument/2006/relationships/hyperlink" Target="https://pbs.twimg.com/media/DxRhooWW0AAv_Oq.jpg" TargetMode="External" /><Relationship Id="rId316" Type="http://schemas.openxmlformats.org/officeDocument/2006/relationships/hyperlink" Target="http://pbs.twimg.com/profile_images/991790485143339008/fS-Oevl3_normal.jpg" TargetMode="External" /><Relationship Id="rId317" Type="http://schemas.openxmlformats.org/officeDocument/2006/relationships/hyperlink" Target="http://pbs.twimg.com/profile_images/518879138250117120/KL8iVRl3_normal.png" TargetMode="External" /><Relationship Id="rId318" Type="http://schemas.openxmlformats.org/officeDocument/2006/relationships/hyperlink" Target="http://pbs.twimg.com/profile_images/886367393445957632/aAGrqMCw_normal.jpg" TargetMode="External" /><Relationship Id="rId319" Type="http://schemas.openxmlformats.org/officeDocument/2006/relationships/hyperlink" Target="https://pbs.twimg.com/ext_tw_video_thumb/1086626753601290240/pu/img/8VwGlAJwcNMGUhAA.jpg" TargetMode="External" /><Relationship Id="rId320" Type="http://schemas.openxmlformats.org/officeDocument/2006/relationships/hyperlink" Target="http://pbs.twimg.com/profile_images/1083307859406811137/iYM4G3WF_normal.jpg" TargetMode="External" /><Relationship Id="rId321" Type="http://schemas.openxmlformats.org/officeDocument/2006/relationships/hyperlink" Target="http://pbs.twimg.com/profile_images/885504437506236421/S32crh1Y_normal.jpg" TargetMode="External" /><Relationship Id="rId322" Type="http://schemas.openxmlformats.org/officeDocument/2006/relationships/hyperlink" Target="http://pbs.twimg.com/profile_images/971885586696097792/hAF3pjtj_normal.jpg" TargetMode="External" /><Relationship Id="rId323" Type="http://schemas.openxmlformats.org/officeDocument/2006/relationships/hyperlink" Target="https://pbs.twimg.com/media/DxSkHLhXcAAOcAV.jpg" TargetMode="External" /><Relationship Id="rId324" Type="http://schemas.openxmlformats.org/officeDocument/2006/relationships/hyperlink" Target="https://pbs.twimg.com/media/DxSkHLhXcAAOcAV.jpg" TargetMode="External" /><Relationship Id="rId325" Type="http://schemas.openxmlformats.org/officeDocument/2006/relationships/hyperlink" Target="https://pbs.twimg.com/media/DxSjyjGWsAUo371.jpg" TargetMode="External" /><Relationship Id="rId326" Type="http://schemas.openxmlformats.org/officeDocument/2006/relationships/hyperlink" Target="https://pbs.twimg.com/media/DxSjyjGWsAUo371.jpg" TargetMode="External" /><Relationship Id="rId327" Type="http://schemas.openxmlformats.org/officeDocument/2006/relationships/hyperlink" Target="https://pbs.twimg.com/media/DxSkHLhXcAAOcAV.jpg" TargetMode="External" /><Relationship Id="rId328" Type="http://schemas.openxmlformats.org/officeDocument/2006/relationships/hyperlink" Target="https://pbs.twimg.com/media/DxSrirrXcAAua9b.jpg" TargetMode="External" /><Relationship Id="rId329" Type="http://schemas.openxmlformats.org/officeDocument/2006/relationships/hyperlink" Target="http://pbs.twimg.com/profile_images/1073443453474824192/BruE8xb2_normal.jpg" TargetMode="External" /><Relationship Id="rId330" Type="http://schemas.openxmlformats.org/officeDocument/2006/relationships/hyperlink" Target="http://pbs.twimg.com/profile_images/714929237501820928/vKX1uQhn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068267588721946625/xEm_y_vy_normal.jpg" TargetMode="External" /><Relationship Id="rId333" Type="http://schemas.openxmlformats.org/officeDocument/2006/relationships/hyperlink" Target="https://pbs.twimg.com/ext_tw_video_thumb/1086605140013076480/pu/img/7HEhiKgmtjiX9GfG.jpg" TargetMode="External" /><Relationship Id="rId334" Type="http://schemas.openxmlformats.org/officeDocument/2006/relationships/hyperlink" Target="https://pbs.twimg.com/ext_tw_video_thumb/1086626753601290240/pu/img/8VwGlAJwcNMGUhAA.jpg" TargetMode="External" /><Relationship Id="rId335" Type="http://schemas.openxmlformats.org/officeDocument/2006/relationships/hyperlink" Target="https://pbs.twimg.com/media/DxRhPV-WkAE2mX4.jpg" TargetMode="External" /><Relationship Id="rId336" Type="http://schemas.openxmlformats.org/officeDocument/2006/relationships/hyperlink" Target="https://pbs.twimg.com/media/DxRhPV-WkAE2mX4.jpg" TargetMode="External" /><Relationship Id="rId337" Type="http://schemas.openxmlformats.org/officeDocument/2006/relationships/hyperlink" Target="https://pbs.twimg.com/media/DxRhPV-WkAE2mX4.jpg" TargetMode="External" /><Relationship Id="rId338" Type="http://schemas.openxmlformats.org/officeDocument/2006/relationships/hyperlink" Target="https://pbs.twimg.com/media/DxRhPV-WkAE2mX4.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855080411692756993/htjUBTs5_normal.jpg" TargetMode="External" /><Relationship Id="rId342" Type="http://schemas.openxmlformats.org/officeDocument/2006/relationships/hyperlink" Target="http://pbs.twimg.com/profile_images/855080411692756993/htjUBTs5_normal.jpg" TargetMode="External" /><Relationship Id="rId343" Type="http://schemas.openxmlformats.org/officeDocument/2006/relationships/hyperlink" Target="http://pbs.twimg.com/profile_images/855080411692756993/htjUBTs5_normal.jpg" TargetMode="External" /><Relationship Id="rId344" Type="http://schemas.openxmlformats.org/officeDocument/2006/relationships/hyperlink" Target="http://pbs.twimg.com/profile_images/855080411692756993/htjUBTs5_normal.jpg" TargetMode="External" /><Relationship Id="rId345" Type="http://schemas.openxmlformats.org/officeDocument/2006/relationships/hyperlink" Target="https://pbs.twimg.com/media/DxRjHWSWkAIWeOj.jpg" TargetMode="External" /><Relationship Id="rId346" Type="http://schemas.openxmlformats.org/officeDocument/2006/relationships/hyperlink" Target="https://pbs.twimg.com/media/DxRjHWSWkAIWeOj.jpg" TargetMode="External" /><Relationship Id="rId347" Type="http://schemas.openxmlformats.org/officeDocument/2006/relationships/hyperlink" Target="https://pbs.twimg.com/media/DxRjHWSWkAIWeOj.jpg" TargetMode="External" /><Relationship Id="rId348" Type="http://schemas.openxmlformats.org/officeDocument/2006/relationships/hyperlink" Target="http://pbs.twimg.com/profile_images/778515446110748672/IeswU2eG_normal.jpg" TargetMode="External" /><Relationship Id="rId349" Type="http://schemas.openxmlformats.org/officeDocument/2006/relationships/hyperlink" Target="http://pbs.twimg.com/profile_images/778515446110748672/IeswU2eG_normal.jpg" TargetMode="External" /><Relationship Id="rId350" Type="http://schemas.openxmlformats.org/officeDocument/2006/relationships/hyperlink" Target="http://pbs.twimg.com/profile_images/778515446110748672/IeswU2eG_normal.jpg" TargetMode="External" /><Relationship Id="rId351" Type="http://schemas.openxmlformats.org/officeDocument/2006/relationships/hyperlink" Target="http://pbs.twimg.com/profile_images/778515446110748672/IeswU2eG_normal.jpg" TargetMode="External" /><Relationship Id="rId352" Type="http://schemas.openxmlformats.org/officeDocument/2006/relationships/hyperlink" Target="http://pbs.twimg.com/profile_images/1015692340466462720/N26FNPn0_normal.jpg" TargetMode="External" /><Relationship Id="rId353" Type="http://schemas.openxmlformats.org/officeDocument/2006/relationships/hyperlink" Target="http://pbs.twimg.com/profile_images/687422022788493312/xMtq8iuW_normal.jpg" TargetMode="External" /><Relationship Id="rId354" Type="http://schemas.openxmlformats.org/officeDocument/2006/relationships/hyperlink" Target="http://pbs.twimg.com/profile_images/582203961379139586/T85XTtkD_normal.jpg" TargetMode="External" /><Relationship Id="rId355" Type="http://schemas.openxmlformats.org/officeDocument/2006/relationships/hyperlink" Target="http://pbs.twimg.com/profile_images/952221653597081602/rAwCbMwL_normal.jpg" TargetMode="External" /><Relationship Id="rId356" Type="http://schemas.openxmlformats.org/officeDocument/2006/relationships/hyperlink" Target="http://pbs.twimg.com/profile_images/952221653597081602/rAwCbMwL_normal.jpg" TargetMode="External" /><Relationship Id="rId357" Type="http://schemas.openxmlformats.org/officeDocument/2006/relationships/hyperlink" Target="http://pbs.twimg.com/profile_images/952221653597081602/rAwCbMwL_normal.jpg" TargetMode="External" /><Relationship Id="rId358" Type="http://schemas.openxmlformats.org/officeDocument/2006/relationships/hyperlink" Target="http://pbs.twimg.com/profile_images/749362258061426688/XEaRr16o_normal.jpg" TargetMode="External" /><Relationship Id="rId359" Type="http://schemas.openxmlformats.org/officeDocument/2006/relationships/hyperlink" Target="http://pbs.twimg.com/profile_images/749362258061426688/XEaRr16o_normal.jpg" TargetMode="External" /><Relationship Id="rId360" Type="http://schemas.openxmlformats.org/officeDocument/2006/relationships/hyperlink" Target="http://pbs.twimg.com/profile_images/874749329629732865/bkmrNkxq_normal.jpg" TargetMode="External" /><Relationship Id="rId361" Type="http://schemas.openxmlformats.org/officeDocument/2006/relationships/hyperlink" Target="http://pbs.twimg.com/profile_images/874749329629732865/bkmrNkxq_normal.jpg" TargetMode="External" /><Relationship Id="rId362" Type="http://schemas.openxmlformats.org/officeDocument/2006/relationships/hyperlink" Target="http://pbs.twimg.com/profile_images/874749329629732865/bkmrNkxq_normal.jpg" TargetMode="External" /><Relationship Id="rId363" Type="http://schemas.openxmlformats.org/officeDocument/2006/relationships/hyperlink" Target="https://pbs.twimg.com/media/DxSqDeUWsAchmQ3.jpg" TargetMode="External" /><Relationship Id="rId364" Type="http://schemas.openxmlformats.org/officeDocument/2006/relationships/hyperlink" Target="https://pbs.twimg.com/media/DxSqDeUWsAchmQ3.jpg" TargetMode="External" /><Relationship Id="rId365" Type="http://schemas.openxmlformats.org/officeDocument/2006/relationships/hyperlink" Target="https://pbs.twimg.com/media/DxSnDJNX0AATBsw.jpg" TargetMode="External" /><Relationship Id="rId366" Type="http://schemas.openxmlformats.org/officeDocument/2006/relationships/hyperlink" Target="http://pbs.twimg.com/profile_images/1041740767050575872/wQR2VM5O_normal.jpg" TargetMode="External" /><Relationship Id="rId367" Type="http://schemas.openxmlformats.org/officeDocument/2006/relationships/hyperlink" Target="http://pbs.twimg.com/profile_images/1041740767050575872/wQR2VM5O_normal.jpg" TargetMode="External" /><Relationship Id="rId368" Type="http://schemas.openxmlformats.org/officeDocument/2006/relationships/hyperlink" Target="http://pbs.twimg.com/profile_images/874749329629732865/bkmrNkxq_normal.jpg" TargetMode="External" /><Relationship Id="rId369" Type="http://schemas.openxmlformats.org/officeDocument/2006/relationships/hyperlink" Target="https://pbs.twimg.com/media/DxSnDJNX0AATBsw.jpg" TargetMode="External" /><Relationship Id="rId370" Type="http://schemas.openxmlformats.org/officeDocument/2006/relationships/hyperlink" Target="http://pbs.twimg.com/profile_images/874749329629732865/bkmrNkxq_normal.jpg" TargetMode="External" /><Relationship Id="rId371" Type="http://schemas.openxmlformats.org/officeDocument/2006/relationships/hyperlink" Target="http://pbs.twimg.com/profile_images/378800000636897491/41b8d0727bfc85482a78f47915df1588_normal.jpeg" TargetMode="External" /><Relationship Id="rId372" Type="http://schemas.openxmlformats.org/officeDocument/2006/relationships/hyperlink" Target="https://pbs.twimg.com/ext_tw_video_thumb/1086626753601290240/pu/img/8VwGlAJwcNMGUhAA.jpg" TargetMode="External" /><Relationship Id="rId373" Type="http://schemas.openxmlformats.org/officeDocument/2006/relationships/hyperlink" Target="http://pbs.twimg.com/profile_images/2336699837/IMG00034-20120605-1443_normal.jpg" TargetMode="External" /><Relationship Id="rId374" Type="http://schemas.openxmlformats.org/officeDocument/2006/relationships/hyperlink" Target="https://pbs.twimg.com/media/DxSZzSJX4AI25_D.jpg" TargetMode="External" /><Relationship Id="rId375" Type="http://schemas.openxmlformats.org/officeDocument/2006/relationships/hyperlink" Target="https://pbs.twimg.com/media/DxSZzSJX4AI25_D.jpg" TargetMode="External" /><Relationship Id="rId376" Type="http://schemas.openxmlformats.org/officeDocument/2006/relationships/hyperlink" Target="https://pbs.twimg.com/ext_tw_video_thumb/1086599627011489792/pu/img/56N3IEvJk_s-h6W1.jpg" TargetMode="External" /><Relationship Id="rId377" Type="http://schemas.openxmlformats.org/officeDocument/2006/relationships/hyperlink" Target="https://pbs.twimg.com/ext_tw_video_thumb/1086599627011489792/pu/img/56N3IEvJk_s-h6W1.jpg" TargetMode="External" /><Relationship Id="rId378" Type="http://schemas.openxmlformats.org/officeDocument/2006/relationships/hyperlink" Target="http://pbs.twimg.com/profile_images/2336699837/IMG00034-20120605-1443_normal.jpg" TargetMode="External" /><Relationship Id="rId379" Type="http://schemas.openxmlformats.org/officeDocument/2006/relationships/hyperlink" Target="http://pbs.twimg.com/profile_images/2336699837/IMG00034-20120605-1443_normal.jpg" TargetMode="External" /><Relationship Id="rId380" Type="http://schemas.openxmlformats.org/officeDocument/2006/relationships/hyperlink" Target="http://pbs.twimg.com/profile_images/2336699837/IMG00034-20120605-1443_normal.jpg" TargetMode="External" /><Relationship Id="rId381" Type="http://schemas.openxmlformats.org/officeDocument/2006/relationships/hyperlink" Target="https://pbs.twimg.com/media/DxRzfWoXcAA7Ymg.jpg" TargetMode="External" /><Relationship Id="rId382" Type="http://schemas.openxmlformats.org/officeDocument/2006/relationships/hyperlink" Target="https://pbs.twimg.com/media/DxRgiwuXQAANkLm.jpg" TargetMode="External" /><Relationship Id="rId383" Type="http://schemas.openxmlformats.org/officeDocument/2006/relationships/hyperlink" Target="http://pbs.twimg.com/profile_images/1068278072472936458/qLfoS5mp_normal.jpg" TargetMode="External" /><Relationship Id="rId384" Type="http://schemas.openxmlformats.org/officeDocument/2006/relationships/hyperlink" Target="https://pbs.twimg.com/media/DxRgL-1W0AE6Tyz.jpg" TargetMode="External" /><Relationship Id="rId385" Type="http://schemas.openxmlformats.org/officeDocument/2006/relationships/hyperlink" Target="http://pbs.twimg.com/profile_images/1068278072472936458/qLfoS5mp_normal.jpg" TargetMode="External" /><Relationship Id="rId386" Type="http://schemas.openxmlformats.org/officeDocument/2006/relationships/hyperlink" Target="https://pbs.twimg.com/media/DxRgL-1W0AE6Tyz.jpg" TargetMode="External" /><Relationship Id="rId387" Type="http://schemas.openxmlformats.org/officeDocument/2006/relationships/hyperlink" Target="https://pbs.twimg.com/media/DxRgL-1W0AE6Tyz.jpg" TargetMode="External" /><Relationship Id="rId388" Type="http://schemas.openxmlformats.org/officeDocument/2006/relationships/hyperlink" Target="https://pbs.twimg.com/media/DxRgL-1W0AE6Tyz.jpg" TargetMode="External" /><Relationship Id="rId389" Type="http://schemas.openxmlformats.org/officeDocument/2006/relationships/hyperlink" Target="https://pbs.twimg.com/media/DxRgL-1W0AE6Tyz.jpg" TargetMode="External" /><Relationship Id="rId390" Type="http://schemas.openxmlformats.org/officeDocument/2006/relationships/hyperlink" Target="http://pbs.twimg.com/profile_images/1068278072472936458/qLfoS5mp_normal.jpg" TargetMode="External" /><Relationship Id="rId391" Type="http://schemas.openxmlformats.org/officeDocument/2006/relationships/hyperlink" Target="http://pbs.twimg.com/profile_images/1065927647656587265/6uL3lH0K_normal.jpg" TargetMode="External" /><Relationship Id="rId392" Type="http://schemas.openxmlformats.org/officeDocument/2006/relationships/hyperlink" Target="http://pbs.twimg.com/profile_images/1068278072472936458/qLfoS5mp_normal.jpg" TargetMode="External" /><Relationship Id="rId393" Type="http://schemas.openxmlformats.org/officeDocument/2006/relationships/hyperlink" Target="https://pbs.twimg.com/media/DxRrJ9eXgAATjtZ.jpg" TargetMode="External" /><Relationship Id="rId394" Type="http://schemas.openxmlformats.org/officeDocument/2006/relationships/hyperlink" Target="http://pbs.twimg.com/profile_images/1068278072472936458/qLfoS5mp_normal.jpg" TargetMode="External" /><Relationship Id="rId395" Type="http://schemas.openxmlformats.org/officeDocument/2006/relationships/hyperlink" Target="https://pbs.twimg.com/media/DxRzDPkWoAE3GN_.jpg" TargetMode="External" /><Relationship Id="rId396" Type="http://schemas.openxmlformats.org/officeDocument/2006/relationships/hyperlink" Target="https://pbs.twimg.com/media/DxRzDPkWoAE3GN_.jpg" TargetMode="External" /><Relationship Id="rId397" Type="http://schemas.openxmlformats.org/officeDocument/2006/relationships/hyperlink" Target="https://pbs.twimg.com/media/DxRzDPkWoAE3GN_.jpg" TargetMode="External" /><Relationship Id="rId398" Type="http://schemas.openxmlformats.org/officeDocument/2006/relationships/hyperlink" Target="http://pbs.twimg.com/profile_images/874749329629732865/bkmrNkxq_normal.jpg" TargetMode="External" /><Relationship Id="rId399" Type="http://schemas.openxmlformats.org/officeDocument/2006/relationships/hyperlink" Target="http://pbs.twimg.com/profile_images/1068278072472936458/qLfoS5mp_normal.jpg" TargetMode="External" /><Relationship Id="rId400" Type="http://schemas.openxmlformats.org/officeDocument/2006/relationships/hyperlink" Target="https://pbs.twimg.com/media/DxSMbCgWkAAT0uP.jpg" TargetMode="External" /><Relationship Id="rId401" Type="http://schemas.openxmlformats.org/officeDocument/2006/relationships/hyperlink" Target="http://pbs.twimg.com/profile_images/1068278072472936458/qLfoS5mp_normal.jpg" TargetMode="External" /><Relationship Id="rId402" Type="http://schemas.openxmlformats.org/officeDocument/2006/relationships/hyperlink" Target="https://pbs.twimg.com/media/DxRZc5JW0AAblB9.jpg" TargetMode="External" /><Relationship Id="rId403" Type="http://schemas.openxmlformats.org/officeDocument/2006/relationships/hyperlink" Target="https://pbs.twimg.com/media/DxRzJYVX0AAqmAV.jpg" TargetMode="External" /><Relationship Id="rId404" Type="http://schemas.openxmlformats.org/officeDocument/2006/relationships/hyperlink" Target="http://pbs.twimg.com/profile_images/691383455217754112/y8SlCKct_normal.jpg" TargetMode="External" /><Relationship Id="rId405" Type="http://schemas.openxmlformats.org/officeDocument/2006/relationships/hyperlink" Target="http://pbs.twimg.com/profile_images/691383455217754112/y8SlCKct_normal.jpg" TargetMode="External" /><Relationship Id="rId406" Type="http://schemas.openxmlformats.org/officeDocument/2006/relationships/hyperlink" Target="https://pbs.twimg.com/ext_tw_video_thumb/1086599627011489792/pu/img/56N3IEvJk_s-h6W1.jpg" TargetMode="External" /><Relationship Id="rId407" Type="http://schemas.openxmlformats.org/officeDocument/2006/relationships/hyperlink" Target="https://pbs.twimg.com/ext_tw_video_thumb/1086599627011489792/pu/img/56N3IEvJk_s-h6W1.jpg" TargetMode="External" /><Relationship Id="rId408" Type="http://schemas.openxmlformats.org/officeDocument/2006/relationships/hyperlink" Target="http://pbs.twimg.com/profile_images/874749329629732865/bkmrNkxq_normal.jpg" TargetMode="External" /><Relationship Id="rId409" Type="http://schemas.openxmlformats.org/officeDocument/2006/relationships/hyperlink" Target="http://pbs.twimg.com/profile_images/1068278072472936458/qLfoS5mp_normal.jpg" TargetMode="External" /><Relationship Id="rId410" Type="http://schemas.openxmlformats.org/officeDocument/2006/relationships/hyperlink" Target="http://pbs.twimg.com/profile_images/1068278072472936458/qLfoS5mp_normal.jpg" TargetMode="External" /><Relationship Id="rId411" Type="http://schemas.openxmlformats.org/officeDocument/2006/relationships/hyperlink" Target="http://pbs.twimg.com/profile_images/1068278072472936458/qLfoS5mp_normal.jpg" TargetMode="External" /><Relationship Id="rId412" Type="http://schemas.openxmlformats.org/officeDocument/2006/relationships/hyperlink" Target="https://pbs.twimg.com/media/DxRZc5JW0AAblB9.jpg" TargetMode="External" /><Relationship Id="rId413" Type="http://schemas.openxmlformats.org/officeDocument/2006/relationships/hyperlink" Target="https://pbs.twimg.com/media/DxR0m6EXgAYRCwV.jpg" TargetMode="External" /><Relationship Id="rId414" Type="http://schemas.openxmlformats.org/officeDocument/2006/relationships/hyperlink" Target="http://pbs.twimg.com/profile_images/1068278072472936458/qLfoS5mp_normal.jpg" TargetMode="External" /><Relationship Id="rId415" Type="http://schemas.openxmlformats.org/officeDocument/2006/relationships/hyperlink" Target="https://pbs.twimg.com/media/DxR0m6EXgAYRCwV.jpg" TargetMode="External" /><Relationship Id="rId416" Type="http://schemas.openxmlformats.org/officeDocument/2006/relationships/hyperlink" Target="http://pbs.twimg.com/profile_images/1068278072472936458/qLfoS5mp_normal.jpg" TargetMode="External" /><Relationship Id="rId417" Type="http://schemas.openxmlformats.org/officeDocument/2006/relationships/hyperlink" Target="https://pbs.twimg.com/media/DxR0m6EXgAYRCwV.jpg" TargetMode="External" /><Relationship Id="rId418" Type="http://schemas.openxmlformats.org/officeDocument/2006/relationships/hyperlink" Target="http://pbs.twimg.com/profile_images/1068278072472936458/qLfoS5mp_normal.jpg" TargetMode="External" /><Relationship Id="rId419" Type="http://schemas.openxmlformats.org/officeDocument/2006/relationships/hyperlink" Target="https://pbs.twimg.com/media/DxRzJYVX0AAqmAV.jpg" TargetMode="External" /><Relationship Id="rId420" Type="http://schemas.openxmlformats.org/officeDocument/2006/relationships/hyperlink" Target="https://pbs.twimg.com/media/DxRzJYVX0AAqmAV.jpg" TargetMode="External" /><Relationship Id="rId421" Type="http://schemas.openxmlformats.org/officeDocument/2006/relationships/hyperlink" Target="https://pbs.twimg.com/media/DxR0pxgWkAAUCkb.jpg" TargetMode="External" /><Relationship Id="rId422" Type="http://schemas.openxmlformats.org/officeDocument/2006/relationships/hyperlink" Target="https://pbs.twimg.com/media/DxR0pxgWkAAUCkb.jpg" TargetMode="External" /><Relationship Id="rId423" Type="http://schemas.openxmlformats.org/officeDocument/2006/relationships/hyperlink" Target="https://pbs.twimg.com/media/DxR0pxgWkAAUCkb.jpg" TargetMode="External" /><Relationship Id="rId424" Type="http://schemas.openxmlformats.org/officeDocument/2006/relationships/hyperlink" Target="http://pbs.twimg.com/profile_images/1068278072472936458/qLfoS5mp_normal.jpg" TargetMode="External" /><Relationship Id="rId425" Type="http://schemas.openxmlformats.org/officeDocument/2006/relationships/hyperlink" Target="http://pbs.twimg.com/profile_images/1068278072472936458/qLfoS5mp_normal.jpg" TargetMode="External" /><Relationship Id="rId426" Type="http://schemas.openxmlformats.org/officeDocument/2006/relationships/hyperlink" Target="http://pbs.twimg.com/profile_images/1068278072472936458/qLfoS5mp_normal.jpg" TargetMode="External" /><Relationship Id="rId427" Type="http://schemas.openxmlformats.org/officeDocument/2006/relationships/hyperlink" Target="http://pbs.twimg.com/profile_images/1068278072472936458/qLfoS5mp_normal.jpg" TargetMode="External" /><Relationship Id="rId428" Type="http://schemas.openxmlformats.org/officeDocument/2006/relationships/hyperlink" Target="https://pbs.twimg.com/ext_tw_video_thumb/1086626753601290240/pu/img/8VwGlAJwcNMGUhAA.jpg" TargetMode="External" /><Relationship Id="rId429" Type="http://schemas.openxmlformats.org/officeDocument/2006/relationships/hyperlink" Target="http://pbs.twimg.com/profile_images/1068278072472936458/qLfoS5mp_normal.jpg" TargetMode="External" /><Relationship Id="rId430" Type="http://schemas.openxmlformats.org/officeDocument/2006/relationships/hyperlink" Target="http://pbs.twimg.com/profile_images/1068278072472936458/qLfoS5mp_normal.jpg" TargetMode="External" /><Relationship Id="rId431" Type="http://schemas.openxmlformats.org/officeDocument/2006/relationships/hyperlink" Target="http://pbs.twimg.com/profile_images/1068278072472936458/qLfoS5mp_normal.jpg" TargetMode="External" /><Relationship Id="rId432" Type="http://schemas.openxmlformats.org/officeDocument/2006/relationships/hyperlink" Target="http://pbs.twimg.com/profile_images/1068278072472936458/qLfoS5mp_normal.jpg" TargetMode="External" /><Relationship Id="rId433" Type="http://schemas.openxmlformats.org/officeDocument/2006/relationships/hyperlink" Target="http://pbs.twimg.com/profile_images/1068278072472936458/qLfoS5mp_normal.jpg" TargetMode="External" /><Relationship Id="rId434" Type="http://schemas.openxmlformats.org/officeDocument/2006/relationships/hyperlink" Target="http://pbs.twimg.com/profile_images/1068278072472936458/qLfoS5mp_normal.jpg" TargetMode="External" /><Relationship Id="rId435" Type="http://schemas.openxmlformats.org/officeDocument/2006/relationships/hyperlink" Target="http://pbs.twimg.com/profile_images/1068278072472936458/qLfoS5mp_normal.jpg" TargetMode="External" /><Relationship Id="rId436" Type="http://schemas.openxmlformats.org/officeDocument/2006/relationships/hyperlink" Target="http://pbs.twimg.com/profile_images/1068278072472936458/qLfoS5mp_normal.jpg" TargetMode="External" /><Relationship Id="rId437" Type="http://schemas.openxmlformats.org/officeDocument/2006/relationships/hyperlink" Target="http://pbs.twimg.com/profile_images/1068278072472936458/qLfoS5mp_normal.jpg" TargetMode="External" /><Relationship Id="rId438" Type="http://schemas.openxmlformats.org/officeDocument/2006/relationships/hyperlink" Target="https://pbs.twimg.com/media/DxR5MmVX4AAB_4O.jpg" TargetMode="External" /><Relationship Id="rId439" Type="http://schemas.openxmlformats.org/officeDocument/2006/relationships/hyperlink" Target="http://pbs.twimg.com/profile_images/1068278072472936458/qLfoS5mp_normal.jpg" TargetMode="External" /><Relationship Id="rId440" Type="http://schemas.openxmlformats.org/officeDocument/2006/relationships/hyperlink" Target="http://pbs.twimg.com/profile_images/1068278072472936458/qLfoS5mp_normal.jpg" TargetMode="External" /><Relationship Id="rId441" Type="http://schemas.openxmlformats.org/officeDocument/2006/relationships/hyperlink" Target="http://pbs.twimg.com/profile_images/1068278072472936458/qLfoS5mp_normal.jpg" TargetMode="External" /><Relationship Id="rId442" Type="http://schemas.openxmlformats.org/officeDocument/2006/relationships/hyperlink" Target="http://pbs.twimg.com/profile_images/1068278072472936458/qLfoS5mp_normal.jpg" TargetMode="External" /><Relationship Id="rId443" Type="http://schemas.openxmlformats.org/officeDocument/2006/relationships/hyperlink" Target="http://pbs.twimg.com/profile_images/1068278072472936458/qLfoS5mp_normal.jpg" TargetMode="External" /><Relationship Id="rId444" Type="http://schemas.openxmlformats.org/officeDocument/2006/relationships/hyperlink" Target="http://pbs.twimg.com/profile_images/1068278072472936458/qLfoS5mp_normal.jpg" TargetMode="External" /><Relationship Id="rId445" Type="http://schemas.openxmlformats.org/officeDocument/2006/relationships/hyperlink" Target="http://pbs.twimg.com/profile_images/1068278072472936458/qLfoS5mp_normal.jpg" TargetMode="External" /><Relationship Id="rId446" Type="http://schemas.openxmlformats.org/officeDocument/2006/relationships/hyperlink" Target="http://pbs.twimg.com/profile_images/1068278072472936458/qLfoS5mp_normal.jpg" TargetMode="External" /><Relationship Id="rId447" Type="http://schemas.openxmlformats.org/officeDocument/2006/relationships/hyperlink" Target="https://pbs.twimg.com/media/DxR0pxgWkAAUCkb.jpg" TargetMode="External" /><Relationship Id="rId448" Type="http://schemas.openxmlformats.org/officeDocument/2006/relationships/hyperlink" Target="https://pbs.twimg.com/media/DxR0pxgWkAAUCkb.jpg" TargetMode="External" /><Relationship Id="rId449" Type="http://schemas.openxmlformats.org/officeDocument/2006/relationships/hyperlink" Target="https://pbs.twimg.com/media/DxSA0IYX0AAD7b6.jpg" TargetMode="External" /><Relationship Id="rId450" Type="http://schemas.openxmlformats.org/officeDocument/2006/relationships/hyperlink" Target="http://pbs.twimg.com/profile_images/874749329629732865/bkmrNkxq_normal.jpg" TargetMode="External" /><Relationship Id="rId451" Type="http://schemas.openxmlformats.org/officeDocument/2006/relationships/hyperlink" Target="http://pbs.twimg.com/profile_images/490521465318408194/SaomiUz__normal.jpeg" TargetMode="External" /><Relationship Id="rId452" Type="http://schemas.openxmlformats.org/officeDocument/2006/relationships/hyperlink" Target="https://pbs.twimg.com/media/DxSC0vwWsAE58kQ.jpg" TargetMode="External" /><Relationship Id="rId453" Type="http://schemas.openxmlformats.org/officeDocument/2006/relationships/hyperlink" Target="https://pbs.twimg.com/media/DxSB9ESWkAAz53I.jpg" TargetMode="External" /><Relationship Id="rId454" Type="http://schemas.openxmlformats.org/officeDocument/2006/relationships/hyperlink" Target="https://pbs.twimg.com/media/DxSB9ESWkAAz53I.jpg" TargetMode="External" /><Relationship Id="rId455" Type="http://schemas.openxmlformats.org/officeDocument/2006/relationships/hyperlink" Target="https://pbs.twimg.com/media/DxSA0IYX0AAD7b6.jpg" TargetMode="External" /><Relationship Id="rId456" Type="http://schemas.openxmlformats.org/officeDocument/2006/relationships/hyperlink" Target="http://pbs.twimg.com/profile_images/874749329629732865/bkmrNkxq_normal.jpg" TargetMode="External" /><Relationship Id="rId457" Type="http://schemas.openxmlformats.org/officeDocument/2006/relationships/hyperlink" Target="http://pbs.twimg.com/profile_images/490521465318408194/SaomiUz__normal.jpeg" TargetMode="External" /><Relationship Id="rId458" Type="http://schemas.openxmlformats.org/officeDocument/2006/relationships/hyperlink" Target="http://pbs.twimg.com/profile_images/490521465318408194/SaomiUz__normal.jpeg" TargetMode="External" /><Relationship Id="rId459" Type="http://schemas.openxmlformats.org/officeDocument/2006/relationships/hyperlink" Target="http://pbs.twimg.com/profile_images/975390917816455170/2sGCixko_normal.jpg" TargetMode="External" /><Relationship Id="rId460" Type="http://schemas.openxmlformats.org/officeDocument/2006/relationships/hyperlink" Target="http://pbs.twimg.com/profile_images/975390917816455170/2sGCixko_normal.jpg" TargetMode="External" /><Relationship Id="rId461" Type="http://schemas.openxmlformats.org/officeDocument/2006/relationships/hyperlink" Target="http://pbs.twimg.com/profile_images/880917261212540934/7RM-EpJ2_normal.jpg" TargetMode="External" /><Relationship Id="rId462" Type="http://schemas.openxmlformats.org/officeDocument/2006/relationships/hyperlink" Target="https://pbs.twimg.com/ext_tw_video_thumb/1086626753601290240/pu/img/8VwGlAJwcNMGUhAA.jpg" TargetMode="External" /><Relationship Id="rId463" Type="http://schemas.openxmlformats.org/officeDocument/2006/relationships/hyperlink" Target="http://pbs.twimg.com/profile_images/735916478856343552/tY5BhZE8_normal.jpg" TargetMode="External" /><Relationship Id="rId464" Type="http://schemas.openxmlformats.org/officeDocument/2006/relationships/hyperlink" Target="http://pbs.twimg.com/profile_images/735916478856343552/tY5BhZE8_normal.jpg" TargetMode="External" /><Relationship Id="rId465" Type="http://schemas.openxmlformats.org/officeDocument/2006/relationships/hyperlink" Target="http://pbs.twimg.com/profile_images/1079609648246935552/ffpFlomo_normal.jpg" TargetMode="External" /><Relationship Id="rId466" Type="http://schemas.openxmlformats.org/officeDocument/2006/relationships/hyperlink" Target="https://pbs.twimg.com/media/DxSV4WVW0Ac3aPu.jpg" TargetMode="External" /><Relationship Id="rId467" Type="http://schemas.openxmlformats.org/officeDocument/2006/relationships/hyperlink" Target="http://pbs.twimg.com/profile_images/874749329629732865/bkmrNkxq_normal.jpg" TargetMode="External" /><Relationship Id="rId468" Type="http://schemas.openxmlformats.org/officeDocument/2006/relationships/hyperlink" Target="http://pbs.twimg.com/profile_images/1046481613419360256/CB6ePVdE_normal.jpg" TargetMode="External" /><Relationship Id="rId469" Type="http://schemas.openxmlformats.org/officeDocument/2006/relationships/hyperlink" Target="http://pbs.twimg.com/profile_images/1046481613419360256/CB6ePVdE_normal.jpg" TargetMode="External" /><Relationship Id="rId470" Type="http://schemas.openxmlformats.org/officeDocument/2006/relationships/hyperlink" Target="https://pbs.twimg.com/media/DxSy24YWkAEDFKb.jpg" TargetMode="External" /><Relationship Id="rId471" Type="http://schemas.openxmlformats.org/officeDocument/2006/relationships/hyperlink" Target="https://pbs.twimg.com/media/DxSy24YWkAEDFKb.jpg" TargetMode="External" /><Relationship Id="rId472" Type="http://schemas.openxmlformats.org/officeDocument/2006/relationships/hyperlink" Target="http://pbs.twimg.com/profile_images/821515406808588290/r0ssLMu5_normal.jpg" TargetMode="External" /><Relationship Id="rId473" Type="http://schemas.openxmlformats.org/officeDocument/2006/relationships/hyperlink" Target="http://pbs.twimg.com/profile_images/1066821039018127360/2W9fvJ6l_normal.jpg" TargetMode="External" /><Relationship Id="rId474" Type="http://schemas.openxmlformats.org/officeDocument/2006/relationships/hyperlink" Target="https://pbs.twimg.com/ext_tw_video_thumb/1086626753601290240/pu/img/8VwGlAJwcNMGUhAA.jpg" TargetMode="External" /><Relationship Id="rId475" Type="http://schemas.openxmlformats.org/officeDocument/2006/relationships/hyperlink" Target="http://pbs.twimg.com/profile_images/934821054719057920/EGv0Kbk__normal.jpg" TargetMode="External" /><Relationship Id="rId476" Type="http://schemas.openxmlformats.org/officeDocument/2006/relationships/hyperlink" Target="http://pbs.twimg.com/profile_images/653752677252268034/zEIhtiq8_normal.jpg" TargetMode="External" /><Relationship Id="rId477" Type="http://schemas.openxmlformats.org/officeDocument/2006/relationships/hyperlink" Target="https://pbs.twimg.com/ext_tw_video_thumb/1086626753601290240/pu/img/8VwGlAJwcNMGUhAA.jpg" TargetMode="External" /><Relationship Id="rId478" Type="http://schemas.openxmlformats.org/officeDocument/2006/relationships/hyperlink" Target="http://pbs.twimg.com/profile_images/659151865217683457/9S-COzBW_normal.jpg" TargetMode="External" /><Relationship Id="rId479" Type="http://schemas.openxmlformats.org/officeDocument/2006/relationships/hyperlink" Target="http://pbs.twimg.com/profile_images/659151865217683457/9S-COzBW_normal.jpg" TargetMode="External" /><Relationship Id="rId480" Type="http://schemas.openxmlformats.org/officeDocument/2006/relationships/hyperlink" Target="http://pbs.twimg.com/profile_images/659151865217683457/9S-COzBW_normal.jpg" TargetMode="External" /><Relationship Id="rId481" Type="http://schemas.openxmlformats.org/officeDocument/2006/relationships/hyperlink" Target="http://pbs.twimg.com/profile_images/712237341948174336/Z-V4_ISR_normal.jpg" TargetMode="External" /><Relationship Id="rId482" Type="http://schemas.openxmlformats.org/officeDocument/2006/relationships/hyperlink" Target="http://pbs.twimg.com/profile_images/1084871880559841280/mJNaUTV-_normal.jpg" TargetMode="External" /><Relationship Id="rId483" Type="http://schemas.openxmlformats.org/officeDocument/2006/relationships/hyperlink" Target="http://pbs.twimg.com/profile_images/1015174773092044800/x0T1bemE_normal.jpg" TargetMode="External" /><Relationship Id="rId484" Type="http://schemas.openxmlformats.org/officeDocument/2006/relationships/hyperlink" Target="http://pbs.twimg.com/profile_images/1015174773092044800/x0T1bemE_normal.jpg" TargetMode="External" /><Relationship Id="rId485" Type="http://schemas.openxmlformats.org/officeDocument/2006/relationships/hyperlink" Target="http://pbs.twimg.com/profile_images/1041003600799924224/khTbF4AL_normal.jpg" TargetMode="External" /><Relationship Id="rId486" Type="http://schemas.openxmlformats.org/officeDocument/2006/relationships/hyperlink" Target="http://pbs.twimg.com/profile_images/1041003600799924224/khTbF4AL_normal.jpg" TargetMode="External" /><Relationship Id="rId487" Type="http://schemas.openxmlformats.org/officeDocument/2006/relationships/hyperlink" Target="https://pbs.twimg.com/media/DxRZc5JW0AAblB9.jpg" TargetMode="External" /><Relationship Id="rId488" Type="http://schemas.openxmlformats.org/officeDocument/2006/relationships/hyperlink" Target="https://pbs.twimg.com/media/DxS09lTXgAACH79.jpg" TargetMode="External" /><Relationship Id="rId489" Type="http://schemas.openxmlformats.org/officeDocument/2006/relationships/hyperlink" Target="https://pbs.twimg.com/ext_tw_video_thumb/1086626753601290240/pu/img/8VwGlAJwcNMGUhAA.jpg" TargetMode="External" /><Relationship Id="rId490" Type="http://schemas.openxmlformats.org/officeDocument/2006/relationships/hyperlink" Target="http://pbs.twimg.com/profile_images/1036053566337601536/LyXfn8Jh_normal.jpg" TargetMode="External" /><Relationship Id="rId491" Type="http://schemas.openxmlformats.org/officeDocument/2006/relationships/hyperlink" Target="http://pbs.twimg.com/profile_images/1045946249927675904/TeYnnbR__normal.jpg" TargetMode="External" /><Relationship Id="rId492" Type="http://schemas.openxmlformats.org/officeDocument/2006/relationships/hyperlink" Target="https://pbs.twimg.com/media/DxO1iw1XgAUUGkE.jpg" TargetMode="External" /><Relationship Id="rId493" Type="http://schemas.openxmlformats.org/officeDocument/2006/relationships/hyperlink" Target="http://pbs.twimg.com/profile_images/857779127817879553/qQL8YvIB_normal.jpg" TargetMode="External" /><Relationship Id="rId494" Type="http://schemas.openxmlformats.org/officeDocument/2006/relationships/hyperlink" Target="https://pbs.twimg.com/media/DxSIutBX0AACK8v.jpg" TargetMode="External" /><Relationship Id="rId495" Type="http://schemas.openxmlformats.org/officeDocument/2006/relationships/hyperlink" Target="http://pbs.twimg.com/profile_images/1047824821655142401/scPCXdB__normal.jpg" TargetMode="External" /><Relationship Id="rId496" Type="http://schemas.openxmlformats.org/officeDocument/2006/relationships/hyperlink" Target="http://pbs.twimg.com/profile_images/751888251640639488/AUlu9Bit_normal.jpg" TargetMode="External" /><Relationship Id="rId497" Type="http://schemas.openxmlformats.org/officeDocument/2006/relationships/hyperlink" Target="https://pbs.twimg.com/ext_tw_video_thumb/1086626753601290240/pu/img/8VwGlAJwcNMGUhAA.jpg" TargetMode="External" /><Relationship Id="rId498" Type="http://schemas.openxmlformats.org/officeDocument/2006/relationships/hyperlink" Target="http://pbs.twimg.com/profile_images/751888251640639488/AUlu9Bit_normal.jpg" TargetMode="External" /><Relationship Id="rId499" Type="http://schemas.openxmlformats.org/officeDocument/2006/relationships/hyperlink" Target="http://pbs.twimg.com/profile_images/751888251640639488/AUlu9Bit_normal.jpg" TargetMode="External" /><Relationship Id="rId500" Type="http://schemas.openxmlformats.org/officeDocument/2006/relationships/hyperlink" Target="http://pbs.twimg.com/profile_images/897948627951165440/rto6KX_n_normal.jpg" TargetMode="External" /><Relationship Id="rId501" Type="http://schemas.openxmlformats.org/officeDocument/2006/relationships/hyperlink" Target="http://pbs.twimg.com/profile_images/897948627951165440/rto6KX_n_normal.jpg" TargetMode="External" /><Relationship Id="rId502" Type="http://schemas.openxmlformats.org/officeDocument/2006/relationships/hyperlink" Target="http://pbs.twimg.com/profile_images/948603415168520193/7LcxE9VX_normal.jpg" TargetMode="External" /><Relationship Id="rId503" Type="http://schemas.openxmlformats.org/officeDocument/2006/relationships/hyperlink" Target="http://pbs.twimg.com/profile_images/1082625133536133122/niLlX2a6_normal.jpg" TargetMode="External" /><Relationship Id="rId504" Type="http://schemas.openxmlformats.org/officeDocument/2006/relationships/hyperlink" Target="https://pbs.twimg.com/media/DxR_pXxXQAA5Rlw.jpg" TargetMode="External" /><Relationship Id="rId505" Type="http://schemas.openxmlformats.org/officeDocument/2006/relationships/hyperlink" Target="http://pbs.twimg.com/profile_images/983645704387219456/wd-G8lfh_normal.jpg" TargetMode="External" /><Relationship Id="rId506" Type="http://schemas.openxmlformats.org/officeDocument/2006/relationships/hyperlink" Target="http://pbs.twimg.com/profile_images/983645704387219456/wd-G8lfh_normal.jpg" TargetMode="External" /><Relationship Id="rId507" Type="http://schemas.openxmlformats.org/officeDocument/2006/relationships/hyperlink" Target="http://pbs.twimg.com/profile_images/1015616390013652992/tiugMses_normal.jpg" TargetMode="External" /><Relationship Id="rId508" Type="http://schemas.openxmlformats.org/officeDocument/2006/relationships/hyperlink" Target="http://pbs.twimg.com/profile_images/1015616390013652992/tiugMses_normal.jpg" TargetMode="External" /><Relationship Id="rId509" Type="http://schemas.openxmlformats.org/officeDocument/2006/relationships/hyperlink" Target="https://pbs.twimg.com/media/DxRxCFEX0AEr7Vm.jpg" TargetMode="External" /><Relationship Id="rId510" Type="http://schemas.openxmlformats.org/officeDocument/2006/relationships/hyperlink" Target="http://pbs.twimg.com/profile_images/874749329629732865/bkmrNkxq_normal.jpg" TargetMode="External" /><Relationship Id="rId511" Type="http://schemas.openxmlformats.org/officeDocument/2006/relationships/hyperlink" Target="http://pbs.twimg.com/profile_images/640517074599735296/RCv3xHIs_normal.jpg" TargetMode="External" /><Relationship Id="rId512" Type="http://schemas.openxmlformats.org/officeDocument/2006/relationships/hyperlink" Target="https://pbs.twimg.com/media/DxRxCFEX0AEr7Vm.jpg" TargetMode="External" /><Relationship Id="rId513" Type="http://schemas.openxmlformats.org/officeDocument/2006/relationships/hyperlink" Target="https://pbs.twimg.com/media/DxRxCFEX0AEr7Vm.jpg" TargetMode="External" /><Relationship Id="rId514" Type="http://schemas.openxmlformats.org/officeDocument/2006/relationships/hyperlink" Target="http://pbs.twimg.com/profile_images/640517074599735296/RCv3xHIs_normal.jpg" TargetMode="External" /><Relationship Id="rId515" Type="http://schemas.openxmlformats.org/officeDocument/2006/relationships/hyperlink" Target="https://pbs.twimg.com/media/DxRZc5JW0AAblB9.jpg" TargetMode="External" /><Relationship Id="rId516" Type="http://schemas.openxmlformats.org/officeDocument/2006/relationships/hyperlink" Target="https://pbs.twimg.com/media/DxRzsVJXQAIjWV3.jpg" TargetMode="External" /><Relationship Id="rId517" Type="http://schemas.openxmlformats.org/officeDocument/2006/relationships/hyperlink" Target="http://pbs.twimg.com/profile_images/640517074599735296/RCv3xHIs_normal.jpg" TargetMode="External" /><Relationship Id="rId518" Type="http://schemas.openxmlformats.org/officeDocument/2006/relationships/hyperlink" Target="https://pbs.twimg.com/media/DxRylTOWoAEDtAL.jpg" TargetMode="External" /><Relationship Id="rId519" Type="http://schemas.openxmlformats.org/officeDocument/2006/relationships/hyperlink" Target="https://pbs.twimg.com/media/DxRylTOWoAEDtAL.jpg" TargetMode="External" /><Relationship Id="rId520" Type="http://schemas.openxmlformats.org/officeDocument/2006/relationships/hyperlink" Target="https://pbs.twimg.com/media/DxSBzpjWsAEDZi-.jpg" TargetMode="External" /><Relationship Id="rId521" Type="http://schemas.openxmlformats.org/officeDocument/2006/relationships/hyperlink" Target="http://pbs.twimg.com/profile_images/640517074599735296/RCv3xHIs_normal.jpg" TargetMode="External" /><Relationship Id="rId522" Type="http://schemas.openxmlformats.org/officeDocument/2006/relationships/hyperlink" Target="http://pbs.twimg.com/profile_images/640517074599735296/RCv3xHIs_normal.jpg" TargetMode="External" /><Relationship Id="rId523" Type="http://schemas.openxmlformats.org/officeDocument/2006/relationships/hyperlink" Target="https://pbs.twimg.com/media/DxQxcvvWsAAobDW.jpg" TargetMode="External" /><Relationship Id="rId524" Type="http://schemas.openxmlformats.org/officeDocument/2006/relationships/hyperlink" Target="https://pbs.twimg.com/media/DxSA2L0WsAEhEEG.jpg" TargetMode="External" /><Relationship Id="rId525" Type="http://schemas.openxmlformats.org/officeDocument/2006/relationships/hyperlink" Target="http://pbs.twimg.com/profile_images/640517074599735296/RCv3xHIs_normal.jpg" TargetMode="External" /><Relationship Id="rId526" Type="http://schemas.openxmlformats.org/officeDocument/2006/relationships/hyperlink" Target="https://pbs.twimg.com/ext_tw_video_thumb/1086605140013076480/pu/img/7HEhiKgmtjiX9GfG.jpg" TargetMode="External" /><Relationship Id="rId527" Type="http://schemas.openxmlformats.org/officeDocument/2006/relationships/hyperlink" Target="https://pbs.twimg.com/media/DxSA2L0WsAEhEEG.jpg" TargetMode="External" /><Relationship Id="rId528" Type="http://schemas.openxmlformats.org/officeDocument/2006/relationships/hyperlink" Target="https://pbs.twimg.com/ext_tw_video_thumb/1086605140013076480/pu/img/7HEhiKgmtjiX9GfG.jpg" TargetMode="External" /><Relationship Id="rId529" Type="http://schemas.openxmlformats.org/officeDocument/2006/relationships/hyperlink" Target="http://pbs.twimg.com/profile_images/640517074599735296/RCv3xHIs_normal.jpg" TargetMode="External" /><Relationship Id="rId530" Type="http://schemas.openxmlformats.org/officeDocument/2006/relationships/hyperlink" Target="http://pbs.twimg.com/profile_images/640517074599735296/RCv3xHIs_normal.jpg" TargetMode="External" /><Relationship Id="rId531" Type="http://schemas.openxmlformats.org/officeDocument/2006/relationships/hyperlink" Target="https://pbs.twimg.com/media/DxSSWjiX4AYvPqQ.jpg" TargetMode="External" /><Relationship Id="rId532" Type="http://schemas.openxmlformats.org/officeDocument/2006/relationships/hyperlink" Target="https://pbs.twimg.com/media/DxRzSgZWoAA8pq0.jpg" TargetMode="External" /><Relationship Id="rId533" Type="http://schemas.openxmlformats.org/officeDocument/2006/relationships/hyperlink" Target="https://pbs.twimg.com/media/DxSSWjiX4AYvPqQ.jpg" TargetMode="External" /><Relationship Id="rId534" Type="http://schemas.openxmlformats.org/officeDocument/2006/relationships/hyperlink" Target="https://pbs.twimg.com/media/DxRylTOWoAEDtAL.jpg" TargetMode="External" /><Relationship Id="rId535" Type="http://schemas.openxmlformats.org/officeDocument/2006/relationships/hyperlink" Target="https://pbs.twimg.com/media/DxRzSgZWoAA8pq0.jpg" TargetMode="External" /><Relationship Id="rId536" Type="http://schemas.openxmlformats.org/officeDocument/2006/relationships/hyperlink" Target="https://pbs.twimg.com/ext_tw_video_thumb/1086663677300879361/pu/img/sSWx4CSEbC7r8-dF.jpg" TargetMode="External" /><Relationship Id="rId537" Type="http://schemas.openxmlformats.org/officeDocument/2006/relationships/hyperlink" Target="http://pbs.twimg.com/profile_images/1008422371982761984/YZ9hFAPl_normal.jpg" TargetMode="External" /><Relationship Id="rId538" Type="http://schemas.openxmlformats.org/officeDocument/2006/relationships/hyperlink" Target="http://pbs.twimg.com/profile_images/640517074599735296/RCv3xHIs_normal.jpg" TargetMode="External" /><Relationship Id="rId539" Type="http://schemas.openxmlformats.org/officeDocument/2006/relationships/hyperlink" Target="http://pbs.twimg.com/profile_images/640517074599735296/RCv3xHIs_normal.jpg" TargetMode="External" /><Relationship Id="rId540" Type="http://schemas.openxmlformats.org/officeDocument/2006/relationships/hyperlink" Target="http://pbs.twimg.com/profile_images/640517074599735296/RCv3xHIs_normal.jpg" TargetMode="External" /><Relationship Id="rId541" Type="http://schemas.openxmlformats.org/officeDocument/2006/relationships/hyperlink" Target="https://pbs.twimg.com/media/DxRiL1yWkAAa-Gf.jpg" TargetMode="External" /><Relationship Id="rId542" Type="http://schemas.openxmlformats.org/officeDocument/2006/relationships/hyperlink" Target="http://pbs.twimg.com/profile_images/640517074599735296/RCv3xHIs_normal.jpg" TargetMode="External" /><Relationship Id="rId543" Type="http://schemas.openxmlformats.org/officeDocument/2006/relationships/hyperlink" Target="http://pbs.twimg.com/profile_images/640517074599735296/RCv3xHIs_normal.jpg" TargetMode="External" /><Relationship Id="rId544" Type="http://schemas.openxmlformats.org/officeDocument/2006/relationships/hyperlink" Target="http://pbs.twimg.com/profile_images/640517074599735296/RCv3xHIs_normal.jpg" TargetMode="External" /><Relationship Id="rId545" Type="http://schemas.openxmlformats.org/officeDocument/2006/relationships/hyperlink" Target="http://pbs.twimg.com/profile_images/640517074599735296/RCv3xHIs_normal.jpg" TargetMode="External" /><Relationship Id="rId546" Type="http://schemas.openxmlformats.org/officeDocument/2006/relationships/hyperlink" Target="https://pbs.twimg.com/media/DxS12v-XgAIFgT8.jpg" TargetMode="External" /><Relationship Id="rId547" Type="http://schemas.openxmlformats.org/officeDocument/2006/relationships/hyperlink" Target="http://pbs.twimg.com/profile_images/984201949795926017/PlsQPeDq_normal.jpg" TargetMode="External" /><Relationship Id="rId548" Type="http://schemas.openxmlformats.org/officeDocument/2006/relationships/hyperlink" Target="https://pbs.twimg.com/ext_tw_video_thumb/1086626753601290240/pu/img/8VwGlAJwcNMGUhAA.jpg" TargetMode="External" /><Relationship Id="rId549" Type="http://schemas.openxmlformats.org/officeDocument/2006/relationships/hyperlink" Target="http://pbs.twimg.com/profile_images/1085289271291011074/PX02Y2Is_normal.jpg" TargetMode="External" /><Relationship Id="rId550" Type="http://schemas.openxmlformats.org/officeDocument/2006/relationships/hyperlink" Target="http://pbs.twimg.com/profile_images/1085289271291011074/PX02Y2Is_normal.jpg" TargetMode="External" /><Relationship Id="rId551" Type="http://schemas.openxmlformats.org/officeDocument/2006/relationships/hyperlink" Target="http://pbs.twimg.com/profile_images/1003979707099111424/pRoRAmle_normal.jpg" TargetMode="External" /><Relationship Id="rId552" Type="http://schemas.openxmlformats.org/officeDocument/2006/relationships/hyperlink" Target="http://pbs.twimg.com/profile_images/3484065746/3b6dbbdfdae49436e1afd18ec804b996_normal.jpeg" TargetMode="External" /><Relationship Id="rId553" Type="http://schemas.openxmlformats.org/officeDocument/2006/relationships/hyperlink" Target="http://pbs.twimg.com/profile_images/1003979707099111424/pRoRAmle_normal.jpg" TargetMode="External" /><Relationship Id="rId554" Type="http://schemas.openxmlformats.org/officeDocument/2006/relationships/hyperlink" Target="http://pbs.twimg.com/profile_images/3484065746/3b6dbbdfdae49436e1afd18ec804b996_normal.jpeg" TargetMode="External" /><Relationship Id="rId555" Type="http://schemas.openxmlformats.org/officeDocument/2006/relationships/hyperlink" Target="http://pbs.twimg.com/profile_images/1003979707099111424/pRoRAmle_normal.jpg" TargetMode="External" /><Relationship Id="rId556" Type="http://schemas.openxmlformats.org/officeDocument/2006/relationships/hyperlink" Target="http://pbs.twimg.com/profile_images/3484065746/3b6dbbdfdae49436e1afd18ec804b996_normal.jpeg" TargetMode="External" /><Relationship Id="rId557" Type="http://schemas.openxmlformats.org/officeDocument/2006/relationships/hyperlink" Target="http://pbs.twimg.com/profile_images/3484065746/3b6dbbdfdae49436e1afd18ec804b996_normal.jpeg" TargetMode="External" /><Relationship Id="rId558" Type="http://schemas.openxmlformats.org/officeDocument/2006/relationships/hyperlink" Target="http://pbs.twimg.com/profile_images/1045946249927675904/TeYnnbR__normal.jpg" TargetMode="External" /><Relationship Id="rId559" Type="http://schemas.openxmlformats.org/officeDocument/2006/relationships/hyperlink" Target="http://pbs.twimg.com/profile_images/912698876565614593/nH4oq5G7_normal.jpg" TargetMode="External" /><Relationship Id="rId560" Type="http://schemas.openxmlformats.org/officeDocument/2006/relationships/hyperlink" Target="http://pbs.twimg.com/profile_images/912698876565614593/nH4oq5G7_normal.jpg" TargetMode="External" /><Relationship Id="rId561" Type="http://schemas.openxmlformats.org/officeDocument/2006/relationships/hyperlink" Target="https://pbs.twimg.com/ext_tw_video_thumb/1086626753601290240/pu/img/8VwGlAJwcNMGUhAA.jpg" TargetMode="External" /><Relationship Id="rId562" Type="http://schemas.openxmlformats.org/officeDocument/2006/relationships/hyperlink" Target="https://pbs.twimg.com/ext_tw_video_thumb/1086626753601290240/pu/img/8VwGlAJwcNMGUhAA.jpg" TargetMode="External" /><Relationship Id="rId563" Type="http://schemas.openxmlformats.org/officeDocument/2006/relationships/hyperlink" Target="https://pbs.twimg.com/media/DxRwI2FWoAYiHr7.jpg" TargetMode="External" /><Relationship Id="rId564" Type="http://schemas.openxmlformats.org/officeDocument/2006/relationships/hyperlink" Target="https://pbs.twimg.com/media/DxR5MmVX4AAB_4O.jpg" TargetMode="External" /><Relationship Id="rId565" Type="http://schemas.openxmlformats.org/officeDocument/2006/relationships/hyperlink" Target="https://pbs.twimg.com/media/DxR5MmVX4AAB_4O.jpg" TargetMode="External" /><Relationship Id="rId566" Type="http://schemas.openxmlformats.org/officeDocument/2006/relationships/hyperlink" Target="https://pbs.twimg.com/ext_tw_video_thumb/1086599627011489792/pu/img/56N3IEvJk_s-h6W1.jpg" TargetMode="External" /><Relationship Id="rId567" Type="http://schemas.openxmlformats.org/officeDocument/2006/relationships/hyperlink" Target="https://pbs.twimg.com/ext_tw_video_thumb/1086599627011489792/pu/img/56N3IEvJk_s-h6W1.jpg" TargetMode="External" /><Relationship Id="rId568" Type="http://schemas.openxmlformats.org/officeDocument/2006/relationships/hyperlink" Target="http://pbs.twimg.com/profile_images/1084515339986194432/l2REBoji_normal.jpg" TargetMode="External" /><Relationship Id="rId569" Type="http://schemas.openxmlformats.org/officeDocument/2006/relationships/hyperlink" Target="https://pbs.twimg.com/ext_tw_video_thumb/1086599627011489792/pu/img/56N3IEvJk_s-h6W1.jpg" TargetMode="External" /><Relationship Id="rId570" Type="http://schemas.openxmlformats.org/officeDocument/2006/relationships/hyperlink" Target="https://pbs.twimg.com/media/DxSGdR1XcAEoHNi.jpg" TargetMode="External" /><Relationship Id="rId571" Type="http://schemas.openxmlformats.org/officeDocument/2006/relationships/hyperlink" Target="http://pbs.twimg.com/profile_images/378800000033331239/7095f8af30e5640d5e8959e8b1168467_normal.jpeg" TargetMode="External" /><Relationship Id="rId572" Type="http://schemas.openxmlformats.org/officeDocument/2006/relationships/hyperlink" Target="http://pbs.twimg.com/profile_images/962341281086230528/cuj_NFEO_normal.jpg" TargetMode="External" /><Relationship Id="rId573" Type="http://schemas.openxmlformats.org/officeDocument/2006/relationships/hyperlink" Target="https://pbs.twimg.com/media/DxRiL1yWkAAa-Gf.jpg" TargetMode="External" /><Relationship Id="rId574" Type="http://schemas.openxmlformats.org/officeDocument/2006/relationships/hyperlink" Target="http://pbs.twimg.com/profile_images/378800000033331239/7095f8af30e5640d5e8959e8b1168467_normal.jpeg" TargetMode="External" /><Relationship Id="rId575" Type="http://schemas.openxmlformats.org/officeDocument/2006/relationships/hyperlink" Target="http://pbs.twimg.com/profile_images/378800000033331239/7095f8af30e5640d5e8959e8b1168467_normal.jpeg" TargetMode="External" /><Relationship Id="rId576" Type="http://schemas.openxmlformats.org/officeDocument/2006/relationships/hyperlink" Target="http://pbs.twimg.com/profile_images/1050872895709286401/xpEeR-CO_normal.jpg" TargetMode="External" /><Relationship Id="rId577" Type="http://schemas.openxmlformats.org/officeDocument/2006/relationships/hyperlink" Target="https://twitter.com/#!/solacewomensaid/status/1086593483052380161" TargetMode="External" /><Relationship Id="rId578" Type="http://schemas.openxmlformats.org/officeDocument/2006/relationships/hyperlink" Target="https://twitter.com/#!/solacewomensaid/status/1086593483052380161" TargetMode="External" /><Relationship Id="rId579" Type="http://schemas.openxmlformats.org/officeDocument/2006/relationships/hyperlink" Target="https://twitter.com/#!/dazyjane410/status/1086676678523437058" TargetMode="External" /><Relationship Id="rId580" Type="http://schemas.openxmlformats.org/officeDocument/2006/relationships/hyperlink" Target="https://twitter.com/#!/laikawilson/status/1086676963706789888" TargetMode="External" /><Relationship Id="rId581" Type="http://schemas.openxmlformats.org/officeDocument/2006/relationships/hyperlink" Target="https://twitter.com/#!/nathaliepiat/status/1086676778771464200" TargetMode="External" /><Relationship Id="rId582" Type="http://schemas.openxmlformats.org/officeDocument/2006/relationships/hyperlink" Target="https://twitter.com/#!/nathaliepiat/status/1086676999849025547" TargetMode="External" /><Relationship Id="rId583" Type="http://schemas.openxmlformats.org/officeDocument/2006/relationships/hyperlink" Target="https://twitter.com/#!/mary85282025/status/1086677008296357888" TargetMode="External" /><Relationship Id="rId584" Type="http://schemas.openxmlformats.org/officeDocument/2006/relationships/hyperlink" Target="https://twitter.com/#!/cjsimon123/status/1086677090072707073" TargetMode="External" /><Relationship Id="rId585" Type="http://schemas.openxmlformats.org/officeDocument/2006/relationships/hyperlink" Target="https://twitter.com/#!/isa_ruffatti/status/1086677103511302144" TargetMode="External" /><Relationship Id="rId586" Type="http://schemas.openxmlformats.org/officeDocument/2006/relationships/hyperlink" Target="https://twitter.com/#!/austeneconomics/status/1086677115582509056" TargetMode="External" /><Relationship Id="rId587" Type="http://schemas.openxmlformats.org/officeDocument/2006/relationships/hyperlink" Target="https://twitter.com/#!/austeneconomics/status/1086677115582509056" TargetMode="External" /><Relationship Id="rId588" Type="http://schemas.openxmlformats.org/officeDocument/2006/relationships/hyperlink" Target="https://twitter.com/#!/austeneconomics/status/1086677115582509056" TargetMode="External" /><Relationship Id="rId589" Type="http://schemas.openxmlformats.org/officeDocument/2006/relationships/hyperlink" Target="https://twitter.com/#!/dstewart541/status/1086677127049633792" TargetMode="External" /><Relationship Id="rId590" Type="http://schemas.openxmlformats.org/officeDocument/2006/relationships/hyperlink" Target="https://twitter.com/#!/jamesco47247165/status/1086677268435353600" TargetMode="External" /><Relationship Id="rId591" Type="http://schemas.openxmlformats.org/officeDocument/2006/relationships/hyperlink" Target="https://twitter.com/#!/mrintouch/status/1086677340699217923" TargetMode="External" /><Relationship Id="rId592" Type="http://schemas.openxmlformats.org/officeDocument/2006/relationships/hyperlink" Target="https://twitter.com/#!/dakotaisadork/status/1086677520034996226" TargetMode="External" /><Relationship Id="rId593" Type="http://schemas.openxmlformats.org/officeDocument/2006/relationships/hyperlink" Target="https://twitter.com/#!/juan_de_vashon/status/1086677610304700416" TargetMode="External" /><Relationship Id="rId594" Type="http://schemas.openxmlformats.org/officeDocument/2006/relationships/hyperlink" Target="https://twitter.com/#!/nofaith313/status/1086677653560664070" TargetMode="External" /><Relationship Id="rId595" Type="http://schemas.openxmlformats.org/officeDocument/2006/relationships/hyperlink" Target="https://twitter.com/#!/davidpsdem/status/1086677675572322304" TargetMode="External" /><Relationship Id="rId596" Type="http://schemas.openxmlformats.org/officeDocument/2006/relationships/hyperlink" Target="https://twitter.com/#!/elizabethregina/status/1086677761165586433" TargetMode="External" /><Relationship Id="rId597" Type="http://schemas.openxmlformats.org/officeDocument/2006/relationships/hyperlink" Target="https://twitter.com/#!/mbdigital001/status/1086677812537372672" TargetMode="External" /><Relationship Id="rId598" Type="http://schemas.openxmlformats.org/officeDocument/2006/relationships/hyperlink" Target="https://twitter.com/#!/samsmethers/status/1086620030740168710" TargetMode="External" /><Relationship Id="rId599" Type="http://schemas.openxmlformats.org/officeDocument/2006/relationships/hyperlink" Target="https://twitter.com/#!/_dipikar/status/1086677891990110209" TargetMode="External" /><Relationship Id="rId600" Type="http://schemas.openxmlformats.org/officeDocument/2006/relationships/hyperlink" Target="https://twitter.com/#!/_dipikar/status/1086677891990110209" TargetMode="External" /><Relationship Id="rId601" Type="http://schemas.openxmlformats.org/officeDocument/2006/relationships/hyperlink" Target="https://twitter.com/#!/_dipikar/status/1086677891990110209" TargetMode="External" /><Relationship Id="rId602" Type="http://schemas.openxmlformats.org/officeDocument/2006/relationships/hyperlink" Target="https://twitter.com/#!/_dipikar/status/1086677891990110209" TargetMode="External" /><Relationship Id="rId603" Type="http://schemas.openxmlformats.org/officeDocument/2006/relationships/hyperlink" Target="https://twitter.com/#!/_dipikar/status/1086677891990110209" TargetMode="External" /><Relationship Id="rId604" Type="http://schemas.openxmlformats.org/officeDocument/2006/relationships/hyperlink" Target="https://twitter.com/#!/anniebearwolf/status/1086678072798130184" TargetMode="External" /><Relationship Id="rId605" Type="http://schemas.openxmlformats.org/officeDocument/2006/relationships/hyperlink" Target="https://twitter.com/#!/juliebhunt/status/1086678193812226048" TargetMode="External" /><Relationship Id="rId606" Type="http://schemas.openxmlformats.org/officeDocument/2006/relationships/hyperlink" Target="https://twitter.com/#!/andrewsduncan1/status/1086678265933320192" TargetMode="External" /><Relationship Id="rId607" Type="http://schemas.openxmlformats.org/officeDocument/2006/relationships/hyperlink" Target="https://twitter.com/#!/citizenkays/status/1086678269716557824" TargetMode="External" /><Relationship Id="rId608" Type="http://schemas.openxmlformats.org/officeDocument/2006/relationships/hyperlink" Target="https://twitter.com/#!/amnaabdul1983/status/1086634000029048833" TargetMode="External" /><Relationship Id="rId609" Type="http://schemas.openxmlformats.org/officeDocument/2006/relationships/hyperlink" Target="https://twitter.com/#!/tyanna_lyc/status/1086678414025736194" TargetMode="External" /><Relationship Id="rId610" Type="http://schemas.openxmlformats.org/officeDocument/2006/relationships/hyperlink" Target="https://twitter.com/#!/tyanna_lyc/status/1086609562860437506" TargetMode="External" /><Relationship Id="rId611" Type="http://schemas.openxmlformats.org/officeDocument/2006/relationships/hyperlink" Target="https://twitter.com/#!/tyanna_lyc/status/1086678414025736194" TargetMode="External" /><Relationship Id="rId612" Type="http://schemas.openxmlformats.org/officeDocument/2006/relationships/hyperlink" Target="https://twitter.com/#!/rachaeldownie/status/1086678537359294465" TargetMode="External" /><Relationship Id="rId613" Type="http://schemas.openxmlformats.org/officeDocument/2006/relationships/hyperlink" Target="https://twitter.com/#!/mystics_blues/status/1086678555256373249" TargetMode="External" /><Relationship Id="rId614" Type="http://schemas.openxmlformats.org/officeDocument/2006/relationships/hyperlink" Target="https://twitter.com/#!/shanemgreentree/status/1086678709598183424" TargetMode="External" /><Relationship Id="rId615" Type="http://schemas.openxmlformats.org/officeDocument/2006/relationships/hyperlink" Target="https://twitter.com/#!/hivelady2018/status/1086678645718970368" TargetMode="External" /><Relationship Id="rId616" Type="http://schemas.openxmlformats.org/officeDocument/2006/relationships/hyperlink" Target="https://twitter.com/#!/hivelady2018/status/1086678732465557504" TargetMode="External" /><Relationship Id="rId617" Type="http://schemas.openxmlformats.org/officeDocument/2006/relationships/hyperlink" Target="https://twitter.com/#!/scateslovescake/status/1086650514203394049" TargetMode="External" /><Relationship Id="rId618" Type="http://schemas.openxmlformats.org/officeDocument/2006/relationships/hyperlink" Target="https://twitter.com/#!/iamashleyalove/status/1086679188613054465" TargetMode="External" /><Relationship Id="rId619" Type="http://schemas.openxmlformats.org/officeDocument/2006/relationships/hyperlink" Target="https://twitter.com/#!/iamashleyalove/status/1086679086842462214" TargetMode="External" /><Relationship Id="rId620" Type="http://schemas.openxmlformats.org/officeDocument/2006/relationships/hyperlink" Target="https://twitter.com/#!/iamashleyalove/status/1086679164021891072" TargetMode="External" /><Relationship Id="rId621" Type="http://schemas.openxmlformats.org/officeDocument/2006/relationships/hyperlink" Target="https://twitter.com/#!/iamashleyalove/status/1086679164021891072" TargetMode="External" /><Relationship Id="rId622" Type="http://schemas.openxmlformats.org/officeDocument/2006/relationships/hyperlink" Target="https://twitter.com/#!/gingery4nk/status/1086679504821448704" TargetMode="External" /><Relationship Id="rId623" Type="http://schemas.openxmlformats.org/officeDocument/2006/relationships/hyperlink" Target="https://twitter.com/#!/rwilsongarwood/status/1086679510748139520" TargetMode="External" /><Relationship Id="rId624" Type="http://schemas.openxmlformats.org/officeDocument/2006/relationships/hyperlink" Target="https://twitter.com/#!/rwilsongarwood/status/1086677921111162881" TargetMode="External" /><Relationship Id="rId625" Type="http://schemas.openxmlformats.org/officeDocument/2006/relationships/hyperlink" Target="https://twitter.com/#!/rwilsongarwood/status/1086677921111162881" TargetMode="External" /><Relationship Id="rId626" Type="http://schemas.openxmlformats.org/officeDocument/2006/relationships/hyperlink" Target="https://twitter.com/#!/rwilsongarwood/status/1086679510748139520" TargetMode="External" /><Relationship Id="rId627" Type="http://schemas.openxmlformats.org/officeDocument/2006/relationships/hyperlink" Target="https://twitter.com/#!/rwilsongarwood/status/1086679510748139520" TargetMode="External" /><Relationship Id="rId628" Type="http://schemas.openxmlformats.org/officeDocument/2006/relationships/hyperlink" Target="https://twitter.com/#!/rwilsongarwood/status/1086679510748139520" TargetMode="External" /><Relationship Id="rId629" Type="http://schemas.openxmlformats.org/officeDocument/2006/relationships/hyperlink" Target="https://twitter.com/#!/rwilsongarwood/status/1086679738565971973" TargetMode="External" /><Relationship Id="rId630" Type="http://schemas.openxmlformats.org/officeDocument/2006/relationships/hyperlink" Target="https://twitter.com/#!/rwilsongarwood/status/1086679738565971973" TargetMode="External" /><Relationship Id="rId631" Type="http://schemas.openxmlformats.org/officeDocument/2006/relationships/hyperlink" Target="https://twitter.com/#!/weyside7/status/1086679947479998464" TargetMode="External" /><Relationship Id="rId632" Type="http://schemas.openxmlformats.org/officeDocument/2006/relationships/hyperlink" Target="https://twitter.com/#!/weyside7/status/1086679947479998464" TargetMode="External" /><Relationship Id="rId633" Type="http://schemas.openxmlformats.org/officeDocument/2006/relationships/hyperlink" Target="https://twitter.com/#!/weyside7/status/1086679947479998464" TargetMode="External" /><Relationship Id="rId634" Type="http://schemas.openxmlformats.org/officeDocument/2006/relationships/hyperlink" Target="https://twitter.com/#!/weyside7/status/1086679947479998464" TargetMode="External" /><Relationship Id="rId635" Type="http://schemas.openxmlformats.org/officeDocument/2006/relationships/hyperlink" Target="https://twitter.com/#!/michiganoutlndr/status/1086679969625829376" TargetMode="External" /><Relationship Id="rId636" Type="http://schemas.openxmlformats.org/officeDocument/2006/relationships/hyperlink" Target="https://twitter.com/#!/fictionshewrote/status/1086680021912174593" TargetMode="External" /><Relationship Id="rId637" Type="http://schemas.openxmlformats.org/officeDocument/2006/relationships/hyperlink" Target="https://twitter.com/#!/swmh_ioppn/status/1086680042409787392" TargetMode="External" /><Relationship Id="rId638" Type="http://schemas.openxmlformats.org/officeDocument/2006/relationships/hyperlink" Target="https://twitter.com/#!/cjcrew3/status/1086680136034996225" TargetMode="External" /><Relationship Id="rId639" Type="http://schemas.openxmlformats.org/officeDocument/2006/relationships/hyperlink" Target="https://twitter.com/#!/womensmarchmem/status/1086680275546001408" TargetMode="External" /><Relationship Id="rId640" Type="http://schemas.openxmlformats.org/officeDocument/2006/relationships/hyperlink" Target="https://twitter.com/#!/womensmarchmem/status/1086680275546001408" TargetMode="External" /><Relationship Id="rId641" Type="http://schemas.openxmlformats.org/officeDocument/2006/relationships/hyperlink" Target="https://twitter.com/#!/womensmarchmem/status/1086680275546001408" TargetMode="External" /><Relationship Id="rId642" Type="http://schemas.openxmlformats.org/officeDocument/2006/relationships/hyperlink" Target="https://twitter.com/#!/tilley2shoes/status/1086680807668883457" TargetMode="External" /><Relationship Id="rId643" Type="http://schemas.openxmlformats.org/officeDocument/2006/relationships/hyperlink" Target="https://twitter.com/#!/amyayers16/status/1086680944310960128" TargetMode="External" /><Relationship Id="rId644" Type="http://schemas.openxmlformats.org/officeDocument/2006/relationships/hyperlink" Target="https://twitter.com/#!/sciencemilkcow/status/1086680977215311873" TargetMode="External" /><Relationship Id="rId645" Type="http://schemas.openxmlformats.org/officeDocument/2006/relationships/hyperlink" Target="https://twitter.com/#!/brookgrahamltd/status/1086680991673057286" TargetMode="External" /><Relationship Id="rId646" Type="http://schemas.openxmlformats.org/officeDocument/2006/relationships/hyperlink" Target="https://twitter.com/#!/brookgrahamltd/status/1086680991673057286" TargetMode="External" /><Relationship Id="rId647" Type="http://schemas.openxmlformats.org/officeDocument/2006/relationships/hyperlink" Target="https://twitter.com/#!/brookgrahamltd/status/1086680991673057286" TargetMode="External" /><Relationship Id="rId648" Type="http://schemas.openxmlformats.org/officeDocument/2006/relationships/hyperlink" Target="https://twitter.com/#!/lbui0615/status/1086681115509678080" TargetMode="External" /><Relationship Id="rId649" Type="http://schemas.openxmlformats.org/officeDocument/2006/relationships/hyperlink" Target="https://twitter.com/#!/qaycerax2/status/1086681425783517184" TargetMode="External" /><Relationship Id="rId650" Type="http://schemas.openxmlformats.org/officeDocument/2006/relationships/hyperlink" Target="https://twitter.com/#!/kvpeckwriter/status/1086681608491597825" TargetMode="External" /><Relationship Id="rId651" Type="http://schemas.openxmlformats.org/officeDocument/2006/relationships/hyperlink" Target="https://twitter.com/#!/lordez56/status/1086681682915323904" TargetMode="External" /><Relationship Id="rId652" Type="http://schemas.openxmlformats.org/officeDocument/2006/relationships/hyperlink" Target="https://twitter.com/#!/melanieswick/status/1086681784572669952" TargetMode="External" /><Relationship Id="rId653" Type="http://schemas.openxmlformats.org/officeDocument/2006/relationships/hyperlink" Target="https://twitter.com/#!/melanieswick/status/1086681822329741312" TargetMode="External" /><Relationship Id="rId654" Type="http://schemas.openxmlformats.org/officeDocument/2006/relationships/hyperlink" Target="https://twitter.com/#!/jafpnow2/status/1086681853191438336" TargetMode="External" /><Relationship Id="rId655" Type="http://schemas.openxmlformats.org/officeDocument/2006/relationships/hyperlink" Target="https://twitter.com/#!/sherryp1967_5_7/status/1086681910254886912" TargetMode="External" /><Relationship Id="rId656" Type="http://schemas.openxmlformats.org/officeDocument/2006/relationships/hyperlink" Target="https://twitter.com/#!/greeneyedladyme/status/1086681927212457985" TargetMode="External" /><Relationship Id="rId657" Type="http://schemas.openxmlformats.org/officeDocument/2006/relationships/hyperlink" Target="https://twitter.com/#!/xxgrace2020xx/status/1086682009513144320" TargetMode="External" /><Relationship Id="rId658" Type="http://schemas.openxmlformats.org/officeDocument/2006/relationships/hyperlink" Target="https://twitter.com/#!/fenellaporter/status/1086662531165421570" TargetMode="External" /><Relationship Id="rId659" Type="http://schemas.openxmlformats.org/officeDocument/2006/relationships/hyperlink" Target="https://twitter.com/#!/odulainne/status/1086682148529209344" TargetMode="External" /><Relationship Id="rId660" Type="http://schemas.openxmlformats.org/officeDocument/2006/relationships/hyperlink" Target="https://twitter.com/#!/yvettedube/status/1086682031818297349" TargetMode="External" /><Relationship Id="rId661" Type="http://schemas.openxmlformats.org/officeDocument/2006/relationships/hyperlink" Target="https://twitter.com/#!/yvettedube/status/1086682253147566080" TargetMode="External" /><Relationship Id="rId662" Type="http://schemas.openxmlformats.org/officeDocument/2006/relationships/hyperlink" Target="https://twitter.com/#!/yvettedube/status/1086682253147566080" TargetMode="External" /><Relationship Id="rId663" Type="http://schemas.openxmlformats.org/officeDocument/2006/relationships/hyperlink" Target="https://twitter.com/#!/cakarmicdebt/status/1086682290573389824" TargetMode="External" /><Relationship Id="rId664" Type="http://schemas.openxmlformats.org/officeDocument/2006/relationships/hyperlink" Target="https://twitter.com/#!/dapharcyde410/status/1086682423952322560" TargetMode="External" /><Relationship Id="rId665" Type="http://schemas.openxmlformats.org/officeDocument/2006/relationships/hyperlink" Target="https://twitter.com/#!/jonorcup/status/1086682469619900421" TargetMode="External" /><Relationship Id="rId666" Type="http://schemas.openxmlformats.org/officeDocument/2006/relationships/hyperlink" Target="https://twitter.com/#!/smartaindale/status/1086682516357070849" TargetMode="External" /><Relationship Id="rId667" Type="http://schemas.openxmlformats.org/officeDocument/2006/relationships/hyperlink" Target="https://twitter.com/#!/thealisonbriggs/status/1086682537878044672" TargetMode="External" /><Relationship Id="rId668" Type="http://schemas.openxmlformats.org/officeDocument/2006/relationships/hyperlink" Target="https://twitter.com/#!/thealisonbriggs/status/1086682537878044672" TargetMode="External" /><Relationship Id="rId669" Type="http://schemas.openxmlformats.org/officeDocument/2006/relationships/hyperlink" Target="https://twitter.com/#!/malinimehra/status/1086682886026207232" TargetMode="External" /><Relationship Id="rId670" Type="http://schemas.openxmlformats.org/officeDocument/2006/relationships/hyperlink" Target="https://twitter.com/#!/malinimehra/status/1086682886026207232" TargetMode="External" /><Relationship Id="rId671" Type="http://schemas.openxmlformats.org/officeDocument/2006/relationships/hyperlink" Target="https://twitter.com/#!/malinimehra/status/1086682886026207232" TargetMode="External" /><Relationship Id="rId672" Type="http://schemas.openxmlformats.org/officeDocument/2006/relationships/hyperlink" Target="https://twitter.com/#!/exinkygal/status/1086683169313632258" TargetMode="External" /><Relationship Id="rId673" Type="http://schemas.openxmlformats.org/officeDocument/2006/relationships/hyperlink" Target="https://twitter.com/#!/alauda1/status/1086683351895945217" TargetMode="External" /><Relationship Id="rId674" Type="http://schemas.openxmlformats.org/officeDocument/2006/relationships/hyperlink" Target="https://twitter.com/#!/solacewomensaid/status/1086593483052380161" TargetMode="External" /><Relationship Id="rId675" Type="http://schemas.openxmlformats.org/officeDocument/2006/relationships/hyperlink" Target="https://twitter.com/#!/solacewomensaid/status/1086547892503044097" TargetMode="External" /><Relationship Id="rId676" Type="http://schemas.openxmlformats.org/officeDocument/2006/relationships/hyperlink" Target="https://twitter.com/#!/estherhsample/status/1086683363543535617" TargetMode="External" /><Relationship Id="rId677" Type="http://schemas.openxmlformats.org/officeDocument/2006/relationships/hyperlink" Target="https://twitter.com/#!/solacewomensaid/status/1086547892503044097" TargetMode="External" /><Relationship Id="rId678" Type="http://schemas.openxmlformats.org/officeDocument/2006/relationships/hyperlink" Target="https://twitter.com/#!/estherhsample/status/1086683363543535617" TargetMode="External" /><Relationship Id="rId679" Type="http://schemas.openxmlformats.org/officeDocument/2006/relationships/hyperlink" Target="https://twitter.com/#!/estherhsample/status/1086683363543535617" TargetMode="External" /><Relationship Id="rId680" Type="http://schemas.openxmlformats.org/officeDocument/2006/relationships/hyperlink" Target="https://twitter.com/#!/estherhsample/status/1086683363543535617" TargetMode="External" /><Relationship Id="rId681" Type="http://schemas.openxmlformats.org/officeDocument/2006/relationships/hyperlink" Target="https://twitter.com/#!/wonderpalace76/status/1086683441649860609" TargetMode="External" /><Relationship Id="rId682" Type="http://schemas.openxmlformats.org/officeDocument/2006/relationships/hyperlink" Target="https://twitter.com/#!/wonderpalace76/status/1086683441649860609" TargetMode="External" /><Relationship Id="rId683" Type="http://schemas.openxmlformats.org/officeDocument/2006/relationships/hyperlink" Target="https://twitter.com/#!/jessicadoran/status/1086683476017991683" TargetMode="External" /><Relationship Id="rId684" Type="http://schemas.openxmlformats.org/officeDocument/2006/relationships/hyperlink" Target="https://twitter.com/#!/5050parliament/status/1086619399266725888" TargetMode="External" /><Relationship Id="rId685" Type="http://schemas.openxmlformats.org/officeDocument/2006/relationships/hyperlink" Target="https://twitter.com/#!/coleman_21/status/1086683482477248514" TargetMode="External" /><Relationship Id="rId686" Type="http://schemas.openxmlformats.org/officeDocument/2006/relationships/hyperlink" Target="https://twitter.com/#!/coleman_21/status/1086683482477248514" TargetMode="External" /><Relationship Id="rId687" Type="http://schemas.openxmlformats.org/officeDocument/2006/relationships/hyperlink" Target="https://twitter.com/#!/theresa144/status/1086683529906438144" TargetMode="External" /><Relationship Id="rId688" Type="http://schemas.openxmlformats.org/officeDocument/2006/relationships/hyperlink" Target="https://twitter.com/#!/abbyag03/status/1086683657635618817" TargetMode="External" /><Relationship Id="rId689" Type="http://schemas.openxmlformats.org/officeDocument/2006/relationships/hyperlink" Target="https://twitter.com/#!/connie_rodeconn/status/1086683674060443648" TargetMode="External" /><Relationship Id="rId690" Type="http://schemas.openxmlformats.org/officeDocument/2006/relationships/hyperlink" Target="https://twitter.com/#!/catbythec/status/1086683883687604224" TargetMode="External" /><Relationship Id="rId691" Type="http://schemas.openxmlformats.org/officeDocument/2006/relationships/hyperlink" Target="https://twitter.com/#!/catbythec/status/1086683883687604224" TargetMode="External" /><Relationship Id="rId692" Type="http://schemas.openxmlformats.org/officeDocument/2006/relationships/hyperlink" Target="https://twitter.com/#!/kristoperknight/status/1086684294720966656" TargetMode="External" /><Relationship Id="rId693" Type="http://schemas.openxmlformats.org/officeDocument/2006/relationships/hyperlink" Target="https://twitter.com/#!/dahabah/status/1086684735487836161" TargetMode="External" /><Relationship Id="rId694" Type="http://schemas.openxmlformats.org/officeDocument/2006/relationships/hyperlink" Target="https://twitter.com/#!/amy_in_michigan/status/1086684796686864385" TargetMode="External" /><Relationship Id="rId695" Type="http://schemas.openxmlformats.org/officeDocument/2006/relationships/hyperlink" Target="https://twitter.com/#!/jordonlee/status/1086639802919931905" TargetMode="External" /><Relationship Id="rId696" Type="http://schemas.openxmlformats.org/officeDocument/2006/relationships/hyperlink" Target="https://twitter.com/#!/eileencos/status/1086684833110286337" TargetMode="External" /><Relationship Id="rId697" Type="http://schemas.openxmlformats.org/officeDocument/2006/relationships/hyperlink" Target="https://twitter.com/#!/eileencos/status/1086684833110286337" TargetMode="External" /><Relationship Id="rId698" Type="http://schemas.openxmlformats.org/officeDocument/2006/relationships/hyperlink" Target="https://twitter.com/#!/letterofnote/status/1086684833663864832" TargetMode="External" /><Relationship Id="rId699" Type="http://schemas.openxmlformats.org/officeDocument/2006/relationships/hyperlink" Target="https://twitter.com/#!/letterofnote/status/1086684833663864832" TargetMode="External" /><Relationship Id="rId700" Type="http://schemas.openxmlformats.org/officeDocument/2006/relationships/hyperlink" Target="https://twitter.com/#!/faybe1989/status/1086684893717954560" TargetMode="External" /><Relationship Id="rId701" Type="http://schemas.openxmlformats.org/officeDocument/2006/relationships/hyperlink" Target="https://twitter.com/#!/susancolehaley/status/1086599576927260672" TargetMode="External" /><Relationship Id="rId702" Type="http://schemas.openxmlformats.org/officeDocument/2006/relationships/hyperlink" Target="https://twitter.com/#!/teamprepster/status/1086684907676622848" TargetMode="External" /><Relationship Id="rId703" Type="http://schemas.openxmlformats.org/officeDocument/2006/relationships/hyperlink" Target="https://twitter.com/#!/teamprepster/status/1086684907676622848" TargetMode="External" /><Relationship Id="rId704" Type="http://schemas.openxmlformats.org/officeDocument/2006/relationships/hyperlink" Target="https://twitter.com/#!/careintuk/status/1086662068630183936" TargetMode="External" /><Relationship Id="rId705" Type="http://schemas.openxmlformats.org/officeDocument/2006/relationships/hyperlink" Target="https://twitter.com/#!/curlymoley/status/1086685169166241792" TargetMode="External" /><Relationship Id="rId706" Type="http://schemas.openxmlformats.org/officeDocument/2006/relationships/hyperlink" Target="https://twitter.com/#!/curlymoley/status/1086685169166241792" TargetMode="External" /><Relationship Id="rId707" Type="http://schemas.openxmlformats.org/officeDocument/2006/relationships/hyperlink" Target="https://twitter.com/#!/apapworth58/status/1086685205958664198" TargetMode="External" /><Relationship Id="rId708" Type="http://schemas.openxmlformats.org/officeDocument/2006/relationships/hyperlink" Target="https://twitter.com/#!/songoftheoss/status/1086685288322269185" TargetMode="External" /><Relationship Id="rId709" Type="http://schemas.openxmlformats.org/officeDocument/2006/relationships/hyperlink" Target="https://twitter.com/#!/sue4audleyward/status/1086685303283290113" TargetMode="External" /><Relationship Id="rId710" Type="http://schemas.openxmlformats.org/officeDocument/2006/relationships/hyperlink" Target="https://twitter.com/#!/sue4audleyward/status/1086685303283290113" TargetMode="External" /><Relationship Id="rId711" Type="http://schemas.openxmlformats.org/officeDocument/2006/relationships/hyperlink" Target="https://twitter.com/#!/sue4audleyward/status/1086685303283290113" TargetMode="External" /><Relationship Id="rId712" Type="http://schemas.openxmlformats.org/officeDocument/2006/relationships/hyperlink" Target="https://twitter.com/#!/sue4audleyward/status/1086685303283290113" TargetMode="External" /><Relationship Id="rId713" Type="http://schemas.openxmlformats.org/officeDocument/2006/relationships/hyperlink" Target="https://twitter.com/#!/stylistmagazine/status/1086600767941820417" TargetMode="External" /><Relationship Id="rId714" Type="http://schemas.openxmlformats.org/officeDocument/2006/relationships/hyperlink" Target="https://twitter.com/#!/ellen_f/status/1086685309264429056" TargetMode="External" /><Relationship Id="rId715" Type="http://schemas.openxmlformats.org/officeDocument/2006/relationships/hyperlink" Target="https://twitter.com/#!/stylistmagazine/status/1086602138371964928" TargetMode="External" /><Relationship Id="rId716" Type="http://schemas.openxmlformats.org/officeDocument/2006/relationships/hyperlink" Target="https://twitter.com/#!/stylistmagazine/status/1086600767941820417" TargetMode="External" /><Relationship Id="rId717" Type="http://schemas.openxmlformats.org/officeDocument/2006/relationships/hyperlink" Target="https://twitter.com/#!/ellen_f/status/1086685309264429056" TargetMode="External" /><Relationship Id="rId718" Type="http://schemas.openxmlformats.org/officeDocument/2006/relationships/hyperlink" Target="https://twitter.com/#!/swillis102/status/1086685312577789952" TargetMode="External" /><Relationship Id="rId719" Type="http://schemas.openxmlformats.org/officeDocument/2006/relationships/hyperlink" Target="https://twitter.com/#!/fkuprestrump/status/1086685694502658048" TargetMode="External" /><Relationship Id="rId720" Type="http://schemas.openxmlformats.org/officeDocument/2006/relationships/hyperlink" Target="https://twitter.com/#!/mspepper1970/status/1086685752912760832" TargetMode="External" /><Relationship Id="rId721" Type="http://schemas.openxmlformats.org/officeDocument/2006/relationships/hyperlink" Target="https://twitter.com/#!/eremocene/status/1086685785925898240" TargetMode="External" /><Relationship Id="rId722" Type="http://schemas.openxmlformats.org/officeDocument/2006/relationships/hyperlink" Target="https://twitter.com/#!/huffpostuk/status/1086676627482923009" TargetMode="External" /><Relationship Id="rId723" Type="http://schemas.openxmlformats.org/officeDocument/2006/relationships/hyperlink" Target="https://twitter.com/#!/btxcgnbv/status/1086686055821127681" TargetMode="External" /><Relationship Id="rId724" Type="http://schemas.openxmlformats.org/officeDocument/2006/relationships/hyperlink" Target="https://twitter.com/#!/womenhackney/status/1086673871841959937" TargetMode="External" /><Relationship Id="rId725" Type="http://schemas.openxmlformats.org/officeDocument/2006/relationships/hyperlink" Target="https://twitter.com/#!/btxcgnbv/status/1086686080903057408" TargetMode="External" /><Relationship Id="rId726" Type="http://schemas.openxmlformats.org/officeDocument/2006/relationships/hyperlink" Target="https://twitter.com/#!/alice_notti/status/1086673508321628160" TargetMode="External" /><Relationship Id="rId727" Type="http://schemas.openxmlformats.org/officeDocument/2006/relationships/hyperlink" Target="https://twitter.com/#!/btxcgnbv/status/1086686102843469824" TargetMode="External" /><Relationship Id="rId728" Type="http://schemas.openxmlformats.org/officeDocument/2006/relationships/hyperlink" Target="https://twitter.com/#!/btxcgnbv/status/1086686080903057408" TargetMode="External" /><Relationship Id="rId729" Type="http://schemas.openxmlformats.org/officeDocument/2006/relationships/hyperlink" Target="https://twitter.com/#!/avery_alana/status/1086686290773458945" TargetMode="External" /><Relationship Id="rId730" Type="http://schemas.openxmlformats.org/officeDocument/2006/relationships/hyperlink" Target="https://twitter.com/#!/twilightkatrina/status/1086686339452424192" TargetMode="External" /><Relationship Id="rId731" Type="http://schemas.openxmlformats.org/officeDocument/2006/relationships/hyperlink" Target="https://twitter.com/#!/mtlqccan/status/1086686490405625856" TargetMode="External" /><Relationship Id="rId732" Type="http://schemas.openxmlformats.org/officeDocument/2006/relationships/hyperlink" Target="https://twitter.com/#!/carolc35237810/status/1086686507597991937" TargetMode="External" /><Relationship Id="rId733" Type="http://schemas.openxmlformats.org/officeDocument/2006/relationships/hyperlink" Target="https://twitter.com/#!/trintintinko/status/1086686697876672512" TargetMode="External" /><Relationship Id="rId734" Type="http://schemas.openxmlformats.org/officeDocument/2006/relationships/hyperlink" Target="https://twitter.com/#!/nibhrudair/status/1086686850323042304" TargetMode="External" /><Relationship Id="rId735" Type="http://schemas.openxmlformats.org/officeDocument/2006/relationships/hyperlink" Target="https://twitter.com/#!/cindialvidrez/status/1086686967549505536" TargetMode="External" /><Relationship Id="rId736" Type="http://schemas.openxmlformats.org/officeDocument/2006/relationships/hyperlink" Target="https://twitter.com/#!/cllrruthrosenau/status/1086600337006444544" TargetMode="External" /><Relationship Id="rId737" Type="http://schemas.openxmlformats.org/officeDocument/2006/relationships/hyperlink" Target="https://twitter.com/#!/cllrruthrosenau/status/1086600337006444544" TargetMode="External" /><Relationship Id="rId738" Type="http://schemas.openxmlformats.org/officeDocument/2006/relationships/hyperlink" Target="https://twitter.com/#!/cllrruthrosenau/status/1086687189033996289" TargetMode="External" /><Relationship Id="rId739" Type="http://schemas.openxmlformats.org/officeDocument/2006/relationships/hyperlink" Target="https://twitter.com/#!/cllrruthrosenau/status/1086687189033996289" TargetMode="External" /><Relationship Id="rId740" Type="http://schemas.openxmlformats.org/officeDocument/2006/relationships/hyperlink" Target="https://twitter.com/#!/sue88730990/status/1086687388771016704" TargetMode="External" /><Relationship Id="rId741" Type="http://schemas.openxmlformats.org/officeDocument/2006/relationships/hyperlink" Target="https://twitter.com/#!/sue88730990/status/1086687388771016704" TargetMode="External" /><Relationship Id="rId742" Type="http://schemas.openxmlformats.org/officeDocument/2006/relationships/hyperlink" Target="https://twitter.com/#!/rgseyewear/status/1086687470085988352" TargetMode="External" /><Relationship Id="rId743" Type="http://schemas.openxmlformats.org/officeDocument/2006/relationships/hyperlink" Target="https://twitter.com/#!/rgseyewear/status/1086687470085988352" TargetMode="External" /><Relationship Id="rId744" Type="http://schemas.openxmlformats.org/officeDocument/2006/relationships/hyperlink" Target="https://twitter.com/#!/rgseyewear/status/1086687470085988352" TargetMode="External" /><Relationship Id="rId745" Type="http://schemas.openxmlformats.org/officeDocument/2006/relationships/hyperlink" Target="https://twitter.com/#!/rgseyewear/status/1086687470085988352" TargetMode="External" /><Relationship Id="rId746" Type="http://schemas.openxmlformats.org/officeDocument/2006/relationships/hyperlink" Target="https://twitter.com/#!/periodpower2/status/1086602401585467398" TargetMode="External" /><Relationship Id="rId747" Type="http://schemas.openxmlformats.org/officeDocument/2006/relationships/hyperlink" Target="https://twitter.com/#!/alallbutt/status/1086682658661388289" TargetMode="External" /><Relationship Id="rId748" Type="http://schemas.openxmlformats.org/officeDocument/2006/relationships/hyperlink" Target="https://twitter.com/#!/alallbutt/status/1086682658661388289" TargetMode="External" /><Relationship Id="rId749" Type="http://schemas.openxmlformats.org/officeDocument/2006/relationships/hyperlink" Target="https://twitter.com/#!/alallbutt/status/1086687571462311943" TargetMode="External" /><Relationship Id="rId750" Type="http://schemas.openxmlformats.org/officeDocument/2006/relationships/hyperlink" Target="https://twitter.com/#!/alallbutt/status/1086687571462311943" TargetMode="External" /><Relationship Id="rId751" Type="http://schemas.openxmlformats.org/officeDocument/2006/relationships/hyperlink" Target="https://twitter.com/#!/alallbutt/status/1086687571462311943" TargetMode="External" /><Relationship Id="rId752" Type="http://schemas.openxmlformats.org/officeDocument/2006/relationships/hyperlink" Target="https://twitter.com/#!/alallbutt/status/1086687571462311943" TargetMode="External" /><Relationship Id="rId753" Type="http://schemas.openxmlformats.org/officeDocument/2006/relationships/hyperlink" Target="https://twitter.com/#!/hayleyy50772704/status/1086687619889680385" TargetMode="External" /><Relationship Id="rId754" Type="http://schemas.openxmlformats.org/officeDocument/2006/relationships/hyperlink" Target="https://twitter.com/#!/jbrady177/status/1086688030407180288" TargetMode="External" /><Relationship Id="rId755" Type="http://schemas.openxmlformats.org/officeDocument/2006/relationships/hyperlink" Target="https://twitter.com/#!/chris52leo/status/1086688061189177345" TargetMode="External" /><Relationship Id="rId756" Type="http://schemas.openxmlformats.org/officeDocument/2006/relationships/hyperlink" Target="https://twitter.com/#!/vicky_marsh/status/1086688176436064256" TargetMode="External" /><Relationship Id="rId757" Type="http://schemas.openxmlformats.org/officeDocument/2006/relationships/hyperlink" Target="https://twitter.com/#!/vicky_marsh/status/1086688176436064256" TargetMode="External" /><Relationship Id="rId758" Type="http://schemas.openxmlformats.org/officeDocument/2006/relationships/hyperlink" Target="https://twitter.com/#!/vicky_marsh/status/1086688176436064256" TargetMode="External" /><Relationship Id="rId759" Type="http://schemas.openxmlformats.org/officeDocument/2006/relationships/hyperlink" Target="https://twitter.com/#!/helenmarie95/status/1086688721213235201" TargetMode="External" /><Relationship Id="rId760" Type="http://schemas.openxmlformats.org/officeDocument/2006/relationships/hyperlink" Target="https://twitter.com/#!/helenmarie95/status/1086688721213235201" TargetMode="External" /><Relationship Id="rId761" Type="http://schemas.openxmlformats.org/officeDocument/2006/relationships/hyperlink" Target="https://twitter.com/#!/womensmarchlon/status/1086411837791457281" TargetMode="External" /><Relationship Id="rId762" Type="http://schemas.openxmlformats.org/officeDocument/2006/relationships/hyperlink" Target="https://twitter.com/#!/womensmarchlon/status/1086411837791457281" TargetMode="External" /><Relationship Id="rId763" Type="http://schemas.openxmlformats.org/officeDocument/2006/relationships/hyperlink" Target="https://twitter.com/#!/womensmarchlon/status/1086411837791457281" TargetMode="External" /><Relationship Id="rId764" Type="http://schemas.openxmlformats.org/officeDocument/2006/relationships/hyperlink" Target="https://twitter.com/#!/flowfreeboxes/status/1086680399697326085" TargetMode="External" /><Relationship Id="rId765" Type="http://schemas.openxmlformats.org/officeDocument/2006/relationships/hyperlink" Target="https://twitter.com/#!/womensmarchlon/status/1086681246485356544" TargetMode="External" /><Relationship Id="rId766" Type="http://schemas.openxmlformats.org/officeDocument/2006/relationships/hyperlink" Target="https://twitter.com/#!/genderpunksap/status/1086677094904614912" TargetMode="External" /><Relationship Id="rId767" Type="http://schemas.openxmlformats.org/officeDocument/2006/relationships/hyperlink" Target="https://twitter.com/#!/wm_global/status/1086679078701359104" TargetMode="External" /><Relationship Id="rId768" Type="http://schemas.openxmlformats.org/officeDocument/2006/relationships/hyperlink" Target="https://twitter.com/#!/wm_global/status/1086679078701359104" TargetMode="External" /><Relationship Id="rId769" Type="http://schemas.openxmlformats.org/officeDocument/2006/relationships/hyperlink" Target="https://twitter.com/#!/womensmarchlon/status/1086681539918946304" TargetMode="External" /><Relationship Id="rId770" Type="http://schemas.openxmlformats.org/officeDocument/2006/relationships/hyperlink" Target="https://twitter.com/#!/genderpunksap/status/1086677094904614912" TargetMode="External" /><Relationship Id="rId771" Type="http://schemas.openxmlformats.org/officeDocument/2006/relationships/hyperlink" Target="https://twitter.com/#!/womensmarchlon/status/1086681539918946304" TargetMode="External" /><Relationship Id="rId772" Type="http://schemas.openxmlformats.org/officeDocument/2006/relationships/hyperlink" Target="https://twitter.com/#!/weeks_angelique/status/1086688872510046208" TargetMode="External" /><Relationship Id="rId773" Type="http://schemas.openxmlformats.org/officeDocument/2006/relationships/hyperlink" Target="https://twitter.com/#!/mbrom999/status/1086688921038274560" TargetMode="External" /><Relationship Id="rId774" Type="http://schemas.openxmlformats.org/officeDocument/2006/relationships/hyperlink" Target="https://twitter.com/#!/taylorl916/status/1086678555239636997" TargetMode="External" /><Relationship Id="rId775" Type="http://schemas.openxmlformats.org/officeDocument/2006/relationships/hyperlink" Target="https://twitter.com/#!/fenellaporter/status/1086662531165421570" TargetMode="External" /><Relationship Id="rId776" Type="http://schemas.openxmlformats.org/officeDocument/2006/relationships/hyperlink" Target="https://twitter.com/#!/fenellaporter/status/1086662531165421570" TargetMode="External" /><Relationship Id="rId777" Type="http://schemas.openxmlformats.org/officeDocument/2006/relationships/hyperlink" Target="https://twitter.com/#!/fenellaporter/status/1086682028207153153" TargetMode="External" /><Relationship Id="rId778" Type="http://schemas.openxmlformats.org/officeDocument/2006/relationships/hyperlink" Target="https://twitter.com/#!/fenellaporter/status/1086682028207153153" TargetMode="External" /><Relationship Id="rId779" Type="http://schemas.openxmlformats.org/officeDocument/2006/relationships/hyperlink" Target="https://twitter.com/#!/taylorl916/status/1086678555239636997" TargetMode="External" /><Relationship Id="rId780" Type="http://schemas.openxmlformats.org/officeDocument/2006/relationships/hyperlink" Target="https://twitter.com/#!/taylorl916/status/1086678555239636997" TargetMode="External" /><Relationship Id="rId781" Type="http://schemas.openxmlformats.org/officeDocument/2006/relationships/hyperlink" Target="https://twitter.com/#!/taylorl916/status/1086689084016340992" TargetMode="External" /><Relationship Id="rId782" Type="http://schemas.openxmlformats.org/officeDocument/2006/relationships/hyperlink" Target="https://twitter.com/#!/susancolehaley/status/1086621171284615170" TargetMode="External" /><Relationship Id="rId783" Type="http://schemas.openxmlformats.org/officeDocument/2006/relationships/hyperlink" Target="https://twitter.com/#!/susancolehaley/status/1086599576927260672" TargetMode="External" /><Relationship Id="rId784" Type="http://schemas.openxmlformats.org/officeDocument/2006/relationships/hyperlink" Target="https://twitter.com/#!/j_jackieboo22/status/1086683282786447360" TargetMode="External" /><Relationship Id="rId785" Type="http://schemas.openxmlformats.org/officeDocument/2006/relationships/hyperlink" Target="https://twitter.com/#!/shaistaaziz/status/1086599194159341568" TargetMode="External" /><Relationship Id="rId786" Type="http://schemas.openxmlformats.org/officeDocument/2006/relationships/hyperlink" Target="https://twitter.com/#!/j_jackieboo22/status/1086683392769441792" TargetMode="External" /><Relationship Id="rId787" Type="http://schemas.openxmlformats.org/officeDocument/2006/relationships/hyperlink" Target="https://twitter.com/#!/shaistaaziz/status/1086599194159341568" TargetMode="External" /><Relationship Id="rId788" Type="http://schemas.openxmlformats.org/officeDocument/2006/relationships/hyperlink" Target="https://twitter.com/#!/shaistaaziz/status/1086599194159341568" TargetMode="External" /><Relationship Id="rId789" Type="http://schemas.openxmlformats.org/officeDocument/2006/relationships/hyperlink" Target="https://twitter.com/#!/shaistaaziz/status/1086599194159341568" TargetMode="External" /><Relationship Id="rId790" Type="http://schemas.openxmlformats.org/officeDocument/2006/relationships/hyperlink" Target="https://twitter.com/#!/shaistaaziz/status/1086599194159341568" TargetMode="External" /><Relationship Id="rId791" Type="http://schemas.openxmlformats.org/officeDocument/2006/relationships/hyperlink" Target="https://twitter.com/#!/j_jackieboo22/status/1086683392769441792" TargetMode="External" /><Relationship Id="rId792" Type="http://schemas.openxmlformats.org/officeDocument/2006/relationships/hyperlink" Target="https://twitter.com/#!/salenagodden/status/1086599872902393856" TargetMode="External" /><Relationship Id="rId793" Type="http://schemas.openxmlformats.org/officeDocument/2006/relationships/hyperlink" Target="https://twitter.com/#!/j_jackieboo22/status/1086684677954510849" TargetMode="External" /><Relationship Id="rId794" Type="http://schemas.openxmlformats.org/officeDocument/2006/relationships/hyperlink" Target="https://twitter.com/#!/hettysparkles/status/1086611240607199234" TargetMode="External" /><Relationship Id="rId795" Type="http://schemas.openxmlformats.org/officeDocument/2006/relationships/hyperlink" Target="https://twitter.com/#!/j_jackieboo22/status/1086685267942084609" TargetMode="External" /><Relationship Id="rId796" Type="http://schemas.openxmlformats.org/officeDocument/2006/relationships/hyperlink" Target="https://twitter.com/#!/hreardonbond/status/1086619982027505664" TargetMode="External" /><Relationship Id="rId797" Type="http://schemas.openxmlformats.org/officeDocument/2006/relationships/hyperlink" Target="https://twitter.com/#!/hreardonbond/status/1086619982027505664" TargetMode="External" /><Relationship Id="rId798" Type="http://schemas.openxmlformats.org/officeDocument/2006/relationships/hyperlink" Target="https://twitter.com/#!/hreardonbond/status/1086619982027505664" TargetMode="External" /><Relationship Id="rId799" Type="http://schemas.openxmlformats.org/officeDocument/2006/relationships/hyperlink" Target="https://twitter.com/#!/womensmarchlon/status/1086678841505079297" TargetMode="External" /><Relationship Id="rId800" Type="http://schemas.openxmlformats.org/officeDocument/2006/relationships/hyperlink" Target="https://twitter.com/#!/j_jackieboo22/status/1086687113041580032" TargetMode="External" /><Relationship Id="rId801" Type="http://schemas.openxmlformats.org/officeDocument/2006/relationships/hyperlink" Target="https://twitter.com/#!/jade2838/status/1086647873968791552" TargetMode="External" /><Relationship Id="rId802" Type="http://schemas.openxmlformats.org/officeDocument/2006/relationships/hyperlink" Target="https://twitter.com/#!/j_jackieboo22/status/1086687267895365632" TargetMode="External" /><Relationship Id="rId803" Type="http://schemas.openxmlformats.org/officeDocument/2006/relationships/hyperlink" Target="https://twitter.com/#!/solacewomensaid/status/1086593483052380161" TargetMode="External" /><Relationship Id="rId804" Type="http://schemas.openxmlformats.org/officeDocument/2006/relationships/hyperlink" Target="https://twitter.com/#!/samsmethers/status/1086620030740168710" TargetMode="External" /><Relationship Id="rId805" Type="http://schemas.openxmlformats.org/officeDocument/2006/relationships/hyperlink" Target="https://twitter.com/#!/sholamos1/status/1086664310070353920" TargetMode="External" /><Relationship Id="rId806" Type="http://schemas.openxmlformats.org/officeDocument/2006/relationships/hyperlink" Target="https://twitter.com/#!/sholamos1/status/1086664310070353920" TargetMode="External" /><Relationship Id="rId807" Type="http://schemas.openxmlformats.org/officeDocument/2006/relationships/hyperlink" Target="https://twitter.com/#!/sholamos1/status/1086681069850636289" TargetMode="External" /><Relationship Id="rId808" Type="http://schemas.openxmlformats.org/officeDocument/2006/relationships/hyperlink" Target="https://twitter.com/#!/sholamos1/status/1086681069850636289" TargetMode="External" /><Relationship Id="rId809" Type="http://schemas.openxmlformats.org/officeDocument/2006/relationships/hyperlink" Target="https://twitter.com/#!/womensmarchlon/status/1086678841505079297" TargetMode="External" /><Relationship Id="rId810" Type="http://schemas.openxmlformats.org/officeDocument/2006/relationships/hyperlink" Target="https://twitter.com/#!/j_jackieboo22/status/1086683392769441792" TargetMode="External" /><Relationship Id="rId811" Type="http://schemas.openxmlformats.org/officeDocument/2006/relationships/hyperlink" Target="https://twitter.com/#!/j_jackieboo22/status/1086687113041580032" TargetMode="External" /><Relationship Id="rId812" Type="http://schemas.openxmlformats.org/officeDocument/2006/relationships/hyperlink" Target="https://twitter.com/#!/j_jackieboo22/status/1086687279224156161" TargetMode="External" /><Relationship Id="rId813" Type="http://schemas.openxmlformats.org/officeDocument/2006/relationships/hyperlink" Target="https://twitter.com/#!/solacewomensaid/status/1086593483052380161" TargetMode="External" /><Relationship Id="rId814" Type="http://schemas.openxmlformats.org/officeDocument/2006/relationships/hyperlink" Target="https://twitter.com/#!/penkymax/status/1086621643231952896" TargetMode="External" /><Relationship Id="rId815" Type="http://schemas.openxmlformats.org/officeDocument/2006/relationships/hyperlink" Target="https://twitter.com/#!/j_jackieboo22/status/1086689148981952518" TargetMode="External" /><Relationship Id="rId816" Type="http://schemas.openxmlformats.org/officeDocument/2006/relationships/hyperlink" Target="https://twitter.com/#!/penkymax/status/1086621643231952896" TargetMode="External" /><Relationship Id="rId817" Type="http://schemas.openxmlformats.org/officeDocument/2006/relationships/hyperlink" Target="https://twitter.com/#!/j_jackieboo22/status/1086689148981952518" TargetMode="External" /><Relationship Id="rId818" Type="http://schemas.openxmlformats.org/officeDocument/2006/relationships/hyperlink" Target="https://twitter.com/#!/penkymax/status/1086621643231952896" TargetMode="External" /><Relationship Id="rId819" Type="http://schemas.openxmlformats.org/officeDocument/2006/relationships/hyperlink" Target="https://twitter.com/#!/j_jackieboo22/status/1086689148981952518" TargetMode="External" /><Relationship Id="rId820" Type="http://schemas.openxmlformats.org/officeDocument/2006/relationships/hyperlink" Target="https://twitter.com/#!/samsmethers/status/1086620030740168710" TargetMode="External" /><Relationship Id="rId821" Type="http://schemas.openxmlformats.org/officeDocument/2006/relationships/hyperlink" Target="https://twitter.com/#!/samsmethers/status/1086620030740168710" TargetMode="External" /><Relationship Id="rId822" Type="http://schemas.openxmlformats.org/officeDocument/2006/relationships/hyperlink" Target="https://twitter.com/#!/samsmethers/status/1086621694784090112" TargetMode="External" /><Relationship Id="rId823" Type="http://schemas.openxmlformats.org/officeDocument/2006/relationships/hyperlink" Target="https://twitter.com/#!/samsmethers/status/1086621694784090112" TargetMode="External" /><Relationship Id="rId824" Type="http://schemas.openxmlformats.org/officeDocument/2006/relationships/hyperlink" Target="https://twitter.com/#!/j_jackieboo22/status/1086689158893109250" TargetMode="External" /><Relationship Id="rId825" Type="http://schemas.openxmlformats.org/officeDocument/2006/relationships/hyperlink" Target="https://twitter.com/#!/j_jackieboo22/status/1086683282786447360" TargetMode="External" /><Relationship Id="rId826" Type="http://schemas.openxmlformats.org/officeDocument/2006/relationships/hyperlink" Target="https://twitter.com/#!/j_jackieboo22/status/1086683392769441792" TargetMode="External" /><Relationship Id="rId827" Type="http://schemas.openxmlformats.org/officeDocument/2006/relationships/hyperlink" Target="https://twitter.com/#!/j_jackieboo22/status/1086683392769441792" TargetMode="External" /><Relationship Id="rId828" Type="http://schemas.openxmlformats.org/officeDocument/2006/relationships/hyperlink" Target="https://twitter.com/#!/j_jackieboo22/status/1086683392769441792" TargetMode="External" /><Relationship Id="rId829" Type="http://schemas.openxmlformats.org/officeDocument/2006/relationships/hyperlink" Target="https://twitter.com/#!/j_jackieboo22/status/1086683763503968257" TargetMode="External" /><Relationship Id="rId830" Type="http://schemas.openxmlformats.org/officeDocument/2006/relationships/hyperlink" Target="https://twitter.com/#!/j_jackieboo22/status/1086684873711120385" TargetMode="External" /><Relationship Id="rId831" Type="http://schemas.openxmlformats.org/officeDocument/2006/relationships/hyperlink" Target="https://twitter.com/#!/j_jackieboo22/status/1086684873711120385" TargetMode="External" /><Relationship Id="rId832" Type="http://schemas.openxmlformats.org/officeDocument/2006/relationships/hyperlink" Target="https://twitter.com/#!/j_jackieboo22/status/1086687113041580032" TargetMode="External" /><Relationship Id="rId833" Type="http://schemas.openxmlformats.org/officeDocument/2006/relationships/hyperlink" Target="https://twitter.com/#!/j_jackieboo22/status/1086687267895365632" TargetMode="External" /><Relationship Id="rId834" Type="http://schemas.openxmlformats.org/officeDocument/2006/relationships/hyperlink" Target="https://twitter.com/#!/j_jackieboo22/status/1086687279224156161" TargetMode="External" /><Relationship Id="rId835" Type="http://schemas.openxmlformats.org/officeDocument/2006/relationships/hyperlink" Target="https://twitter.com/#!/j_jackieboo22/status/1086687299184799749" TargetMode="External" /><Relationship Id="rId836" Type="http://schemas.openxmlformats.org/officeDocument/2006/relationships/hyperlink" Target="https://twitter.com/#!/j_jackieboo22/status/1086687369883983872" TargetMode="External" /><Relationship Id="rId837" Type="http://schemas.openxmlformats.org/officeDocument/2006/relationships/hyperlink" Target="https://twitter.com/#!/j_jackieboo22/status/1086687369883983872" TargetMode="External" /><Relationship Id="rId838" Type="http://schemas.openxmlformats.org/officeDocument/2006/relationships/hyperlink" Target="https://twitter.com/#!/j_jackieboo22/status/1086687369883983872" TargetMode="External" /><Relationship Id="rId839" Type="http://schemas.openxmlformats.org/officeDocument/2006/relationships/hyperlink" Target="https://twitter.com/#!/j_jackieboo22/status/1086687670745645056" TargetMode="External" /><Relationship Id="rId840" Type="http://schemas.openxmlformats.org/officeDocument/2006/relationships/hyperlink" Target="https://twitter.com/#!/j_jackieboo22/status/1086687764618362881" TargetMode="External" /><Relationship Id="rId841" Type="http://schemas.openxmlformats.org/officeDocument/2006/relationships/hyperlink" Target="https://twitter.com/#!/j_jackieboo22/status/1086687965303242753" TargetMode="External" /><Relationship Id="rId842" Type="http://schemas.openxmlformats.org/officeDocument/2006/relationships/hyperlink" Target="https://twitter.com/#!/j_jackieboo22/status/1086687965303242753" TargetMode="External" /><Relationship Id="rId843" Type="http://schemas.openxmlformats.org/officeDocument/2006/relationships/hyperlink" Target="https://twitter.com/#!/j_jackieboo22/status/1086687965303242753" TargetMode="External" /><Relationship Id="rId844" Type="http://schemas.openxmlformats.org/officeDocument/2006/relationships/hyperlink" Target="https://twitter.com/#!/j_jackieboo22/status/1086687965303242753" TargetMode="External" /><Relationship Id="rId845" Type="http://schemas.openxmlformats.org/officeDocument/2006/relationships/hyperlink" Target="https://twitter.com/#!/j_jackieboo22/status/1086689133190410243" TargetMode="External" /><Relationship Id="rId846" Type="http://schemas.openxmlformats.org/officeDocument/2006/relationships/hyperlink" Target="https://twitter.com/#!/j_jackieboo22/status/1086689133190410243" TargetMode="External" /><Relationship Id="rId847" Type="http://schemas.openxmlformats.org/officeDocument/2006/relationships/hyperlink" Target="https://twitter.com/#!/j_jackieboo22/status/1086689148981952518" TargetMode="External" /><Relationship Id="rId848" Type="http://schemas.openxmlformats.org/officeDocument/2006/relationships/hyperlink" Target="https://twitter.com/#!/j_jackieboo22/status/1086689158893109250" TargetMode="External" /><Relationship Id="rId849" Type="http://schemas.openxmlformats.org/officeDocument/2006/relationships/hyperlink" Target="https://twitter.com/#!/j_jackieboo22/status/1086689158893109250" TargetMode="External" /><Relationship Id="rId850" Type="http://schemas.openxmlformats.org/officeDocument/2006/relationships/hyperlink" Target="https://twitter.com/#!/amnaabdul1983/status/1086635053080301569" TargetMode="External" /><Relationship Id="rId851" Type="http://schemas.openxmlformats.org/officeDocument/2006/relationships/hyperlink" Target="https://twitter.com/#!/womensmarchlon/status/1086688338747314177" TargetMode="External" /><Relationship Id="rId852" Type="http://schemas.openxmlformats.org/officeDocument/2006/relationships/hyperlink" Target="https://twitter.com/#!/gregwrightyp/status/1086689634367819777" TargetMode="External" /><Relationship Id="rId853" Type="http://schemas.openxmlformats.org/officeDocument/2006/relationships/hyperlink" Target="https://twitter.com/#!/amnaabdul1983/status/1086637281954414592" TargetMode="External" /><Relationship Id="rId854" Type="http://schemas.openxmlformats.org/officeDocument/2006/relationships/hyperlink" Target="https://twitter.com/#!/amnaabdul1983/status/1086636413259563008" TargetMode="External" /><Relationship Id="rId855" Type="http://schemas.openxmlformats.org/officeDocument/2006/relationships/hyperlink" Target="https://twitter.com/#!/amnaabdul1983/status/1086636413259563008" TargetMode="External" /><Relationship Id="rId856" Type="http://schemas.openxmlformats.org/officeDocument/2006/relationships/hyperlink" Target="https://twitter.com/#!/amnaabdul1983/status/1086635053080301569" TargetMode="External" /><Relationship Id="rId857" Type="http://schemas.openxmlformats.org/officeDocument/2006/relationships/hyperlink" Target="https://twitter.com/#!/womensmarchlon/status/1086688338747314177" TargetMode="External" /><Relationship Id="rId858" Type="http://schemas.openxmlformats.org/officeDocument/2006/relationships/hyperlink" Target="https://twitter.com/#!/gregwrightyp/status/1086689634367819777" TargetMode="External" /><Relationship Id="rId859" Type="http://schemas.openxmlformats.org/officeDocument/2006/relationships/hyperlink" Target="https://twitter.com/#!/gregwrightyp/status/1086689634367819777" TargetMode="External" /><Relationship Id="rId860" Type="http://schemas.openxmlformats.org/officeDocument/2006/relationships/hyperlink" Target="https://twitter.com/#!/firerosefilmsuk/status/1086689707994607616" TargetMode="External" /><Relationship Id="rId861" Type="http://schemas.openxmlformats.org/officeDocument/2006/relationships/hyperlink" Target="https://twitter.com/#!/firerosefilmsuk/status/1086689707994607616" TargetMode="External" /><Relationship Id="rId862" Type="http://schemas.openxmlformats.org/officeDocument/2006/relationships/hyperlink" Target="https://twitter.com/#!/pazesez/status/1086689866434441222" TargetMode="External" /><Relationship Id="rId863" Type="http://schemas.openxmlformats.org/officeDocument/2006/relationships/hyperlink" Target="https://twitter.com/#!/appleciderradio/status/1086690067454849029" TargetMode="External" /><Relationship Id="rId864" Type="http://schemas.openxmlformats.org/officeDocument/2006/relationships/hyperlink" Target="https://twitter.com/#!/sarah13marston/status/1086690225785655297" TargetMode="External" /><Relationship Id="rId865" Type="http://schemas.openxmlformats.org/officeDocument/2006/relationships/hyperlink" Target="https://twitter.com/#!/sarah13marston/status/1086690225785655297" TargetMode="External" /><Relationship Id="rId866" Type="http://schemas.openxmlformats.org/officeDocument/2006/relationships/hyperlink" Target="https://twitter.com/#!/melodi801/status/1086690300188377089" TargetMode="External" /><Relationship Id="rId867" Type="http://schemas.openxmlformats.org/officeDocument/2006/relationships/hyperlink" Target="https://twitter.com/#!/caitbeaumont/status/1086658222583398400" TargetMode="External" /><Relationship Id="rId868" Type="http://schemas.openxmlformats.org/officeDocument/2006/relationships/hyperlink" Target="https://twitter.com/#!/womensmarchlon/status/1086688835222810624" TargetMode="External" /><Relationship Id="rId869" Type="http://schemas.openxmlformats.org/officeDocument/2006/relationships/hyperlink" Target="https://twitter.com/#!/dubdubble/status/1086690325454819328" TargetMode="External" /><Relationship Id="rId870" Type="http://schemas.openxmlformats.org/officeDocument/2006/relationships/hyperlink" Target="https://twitter.com/#!/dubdubble/status/1086690325454819328" TargetMode="External" /><Relationship Id="rId871" Type="http://schemas.openxmlformats.org/officeDocument/2006/relationships/hyperlink" Target="https://twitter.com/#!/amna4a/status/1086690448071102467" TargetMode="External" /><Relationship Id="rId872" Type="http://schemas.openxmlformats.org/officeDocument/2006/relationships/hyperlink" Target="https://twitter.com/#!/amna4a/status/1086690448071102467" TargetMode="External" /><Relationship Id="rId873" Type="http://schemas.openxmlformats.org/officeDocument/2006/relationships/hyperlink" Target="https://twitter.com/#!/deniseann1119/status/1086690544812724227" TargetMode="External" /><Relationship Id="rId874" Type="http://schemas.openxmlformats.org/officeDocument/2006/relationships/hyperlink" Target="https://twitter.com/#!/nhousteau/status/1086690705987244032" TargetMode="External" /><Relationship Id="rId875" Type="http://schemas.openxmlformats.org/officeDocument/2006/relationships/hyperlink" Target="https://twitter.com/#!/charlie7829/status/1086691340375605249" TargetMode="External" /><Relationship Id="rId876" Type="http://schemas.openxmlformats.org/officeDocument/2006/relationships/hyperlink" Target="https://twitter.com/#!/sherrysmolders/status/1086691485125230593" TargetMode="External" /><Relationship Id="rId877" Type="http://schemas.openxmlformats.org/officeDocument/2006/relationships/hyperlink" Target="https://twitter.com/#!/heathermoandco/status/1086691432788717568" TargetMode="External" /><Relationship Id="rId878" Type="http://schemas.openxmlformats.org/officeDocument/2006/relationships/hyperlink" Target="https://twitter.com/#!/heathermoandco/status/1086691508030300162" TargetMode="External" /><Relationship Id="rId879" Type="http://schemas.openxmlformats.org/officeDocument/2006/relationships/hyperlink" Target="https://twitter.com/#!/louisahewitt1/status/1086691581665701888" TargetMode="External" /><Relationship Id="rId880" Type="http://schemas.openxmlformats.org/officeDocument/2006/relationships/hyperlink" Target="https://twitter.com/#!/louisahewitt1/status/1086691678008893441" TargetMode="External" /><Relationship Id="rId881" Type="http://schemas.openxmlformats.org/officeDocument/2006/relationships/hyperlink" Target="https://twitter.com/#!/louisahewitt1/status/1086691678008893441" TargetMode="External" /><Relationship Id="rId882" Type="http://schemas.openxmlformats.org/officeDocument/2006/relationships/hyperlink" Target="https://twitter.com/#!/cpheiffer1/status/1086691705355685889" TargetMode="External" /><Relationship Id="rId883" Type="http://schemas.openxmlformats.org/officeDocument/2006/relationships/hyperlink" Target="https://twitter.com/#!/there_funkyone/status/1086691894380322816" TargetMode="External" /><Relationship Id="rId884" Type="http://schemas.openxmlformats.org/officeDocument/2006/relationships/hyperlink" Target="https://twitter.com/#!/gail_fab/status/1086691943361454083" TargetMode="External" /><Relationship Id="rId885" Type="http://schemas.openxmlformats.org/officeDocument/2006/relationships/hyperlink" Target="https://twitter.com/#!/gail_fab/status/1086691943361454083" TargetMode="External" /><Relationship Id="rId886" Type="http://schemas.openxmlformats.org/officeDocument/2006/relationships/hyperlink" Target="https://twitter.com/#!/janewhild/status/1086692328562147329" TargetMode="External" /><Relationship Id="rId887" Type="http://schemas.openxmlformats.org/officeDocument/2006/relationships/hyperlink" Target="https://twitter.com/#!/janewhild/status/1086692328562147329" TargetMode="External" /><Relationship Id="rId888" Type="http://schemas.openxmlformats.org/officeDocument/2006/relationships/hyperlink" Target="https://twitter.com/#!/solacewomensaid/status/1086593483052380161" TargetMode="External" /><Relationship Id="rId889" Type="http://schemas.openxmlformats.org/officeDocument/2006/relationships/hyperlink" Target="https://twitter.com/#!/maisiemarvell/status/1086692387102040070" TargetMode="External" /><Relationship Id="rId890" Type="http://schemas.openxmlformats.org/officeDocument/2006/relationships/hyperlink" Target="https://twitter.com/#!/lauriefare1/status/1086693048749178880" TargetMode="External" /><Relationship Id="rId891" Type="http://schemas.openxmlformats.org/officeDocument/2006/relationships/hyperlink" Target="https://twitter.com/#!/lexiesecrist/status/1086693053899784192" TargetMode="External" /><Relationship Id="rId892" Type="http://schemas.openxmlformats.org/officeDocument/2006/relationships/hyperlink" Target="https://twitter.com/#!/elizabetha7777/status/1086693458201460736" TargetMode="External" /><Relationship Id="rId893" Type="http://schemas.openxmlformats.org/officeDocument/2006/relationships/hyperlink" Target="https://twitter.com/#!/maryonthegreen/status/1086583571014471682" TargetMode="External" /><Relationship Id="rId894" Type="http://schemas.openxmlformats.org/officeDocument/2006/relationships/hyperlink" Target="https://twitter.com/#!/maryonthegreen/status/1086693741602267137" TargetMode="External" /><Relationship Id="rId895" Type="http://schemas.openxmlformats.org/officeDocument/2006/relationships/hyperlink" Target="https://twitter.com/#!/godwin_lives/status/1086644356491169792" TargetMode="External" /><Relationship Id="rId896" Type="http://schemas.openxmlformats.org/officeDocument/2006/relationships/hyperlink" Target="https://twitter.com/#!/thewollsoc/status/1086693823676407808" TargetMode="External" /><Relationship Id="rId897" Type="http://schemas.openxmlformats.org/officeDocument/2006/relationships/hyperlink" Target="https://twitter.com/#!/kmfcounseling/status/1086688814314049536" TargetMode="External" /><Relationship Id="rId898" Type="http://schemas.openxmlformats.org/officeDocument/2006/relationships/hyperlink" Target="https://twitter.com/#!/kmfcounseling/status/1086690125562560513" TargetMode="External" /><Relationship Id="rId899" Type="http://schemas.openxmlformats.org/officeDocument/2006/relationships/hyperlink" Target="https://twitter.com/#!/kmfcounseling/status/1086693881893203968" TargetMode="External" /><Relationship Id="rId900" Type="http://schemas.openxmlformats.org/officeDocument/2006/relationships/hyperlink" Target="https://twitter.com/#!/kmfcounseling/status/1086693881893203968" TargetMode="External" /><Relationship Id="rId901" Type="http://schemas.openxmlformats.org/officeDocument/2006/relationships/hyperlink" Target="https://twitter.com/#!/stilllwithher/status/1086693882111451138" TargetMode="External" /><Relationship Id="rId902" Type="http://schemas.openxmlformats.org/officeDocument/2006/relationships/hyperlink" Target="https://twitter.com/#!/stilllwithher/status/1086693882111451138" TargetMode="External" /><Relationship Id="rId903" Type="http://schemas.openxmlformats.org/officeDocument/2006/relationships/hyperlink" Target="https://twitter.com/#!/blooloop/status/1086693902009200641" TargetMode="External" /><Relationship Id="rId904" Type="http://schemas.openxmlformats.org/officeDocument/2006/relationships/hyperlink" Target="https://twitter.com/#!/itsnaww/status/1086693984083169280" TargetMode="External" /><Relationship Id="rId905" Type="http://schemas.openxmlformats.org/officeDocument/2006/relationships/hyperlink" Target="https://twitter.com/#!/bloodygood__/status/1086633765961719808" TargetMode="External" /><Relationship Id="rId906" Type="http://schemas.openxmlformats.org/officeDocument/2006/relationships/hyperlink" Target="https://twitter.com/#!/amyycp/status/1086694010436182018" TargetMode="External" /><Relationship Id="rId907" Type="http://schemas.openxmlformats.org/officeDocument/2006/relationships/hyperlink" Target="https://twitter.com/#!/amyycp/status/1086694010436182018" TargetMode="External" /><Relationship Id="rId908" Type="http://schemas.openxmlformats.org/officeDocument/2006/relationships/hyperlink" Target="https://twitter.com/#!/k3micah/status/1086694193601236992" TargetMode="External" /><Relationship Id="rId909" Type="http://schemas.openxmlformats.org/officeDocument/2006/relationships/hyperlink" Target="https://twitter.com/#!/k3micah/status/1086694193601236992" TargetMode="External" /><Relationship Id="rId910" Type="http://schemas.openxmlformats.org/officeDocument/2006/relationships/hyperlink" Target="https://twitter.com/#!/alisonhmarshal1/status/1086617712145690624" TargetMode="External" /><Relationship Id="rId911" Type="http://schemas.openxmlformats.org/officeDocument/2006/relationships/hyperlink" Target="https://twitter.com/#!/womensmarchlon/status/1086678841505079297" TargetMode="External" /><Relationship Id="rId912" Type="http://schemas.openxmlformats.org/officeDocument/2006/relationships/hyperlink" Target="https://twitter.com/#!/emmsimpson__/status/1086689201633067008" TargetMode="External" /><Relationship Id="rId913" Type="http://schemas.openxmlformats.org/officeDocument/2006/relationships/hyperlink" Target="https://twitter.com/#!/alisonhmarshal1/status/1086617712145690624" TargetMode="External" /><Relationship Id="rId914" Type="http://schemas.openxmlformats.org/officeDocument/2006/relationships/hyperlink" Target="https://twitter.com/#!/alisonhmarshal1/status/1086617712145690624" TargetMode="External" /><Relationship Id="rId915" Type="http://schemas.openxmlformats.org/officeDocument/2006/relationships/hyperlink" Target="https://twitter.com/#!/emmsimpson__/status/1086689201633067008" TargetMode="External" /><Relationship Id="rId916" Type="http://schemas.openxmlformats.org/officeDocument/2006/relationships/hyperlink" Target="https://twitter.com/#!/solacewomensaid/status/1086593483052380161" TargetMode="External" /><Relationship Id="rId917" Type="http://schemas.openxmlformats.org/officeDocument/2006/relationships/hyperlink" Target="https://twitter.com/#!/fawcettsociety/status/1086620656735866880" TargetMode="External" /><Relationship Id="rId918" Type="http://schemas.openxmlformats.org/officeDocument/2006/relationships/hyperlink" Target="https://twitter.com/#!/emmsimpson__/status/1086691974416089094" TargetMode="External" /><Relationship Id="rId919" Type="http://schemas.openxmlformats.org/officeDocument/2006/relationships/hyperlink" Target="https://twitter.com/#!/weprichmond/status/1086619410108948480" TargetMode="External" /><Relationship Id="rId920" Type="http://schemas.openxmlformats.org/officeDocument/2006/relationships/hyperlink" Target="https://twitter.com/#!/emmsimpson__/status/1086692141110300673" TargetMode="External" /><Relationship Id="rId921" Type="http://schemas.openxmlformats.org/officeDocument/2006/relationships/hyperlink" Target="https://twitter.com/#!/wep_birmingham/status/1086636185395572736" TargetMode="External" /><Relationship Id="rId922" Type="http://schemas.openxmlformats.org/officeDocument/2006/relationships/hyperlink" Target="https://twitter.com/#!/emmsimpson__/status/1086692439602221063" TargetMode="External" /><Relationship Id="rId923" Type="http://schemas.openxmlformats.org/officeDocument/2006/relationships/hyperlink" Target="https://twitter.com/#!/emmsimpson__/status/1086692439602221063" TargetMode="External" /><Relationship Id="rId924" Type="http://schemas.openxmlformats.org/officeDocument/2006/relationships/hyperlink" Target="https://twitter.com/#!/solacewomensaid/status/1086547892503044097" TargetMode="External" /><Relationship Id="rId925" Type="http://schemas.openxmlformats.org/officeDocument/2006/relationships/hyperlink" Target="https://twitter.com/#!/wepislington/status/1086635088312496128" TargetMode="External" /><Relationship Id="rId926" Type="http://schemas.openxmlformats.org/officeDocument/2006/relationships/hyperlink" Target="https://twitter.com/#!/emmsimpson__/status/1086692458665259008" TargetMode="External" /><Relationship Id="rId927" Type="http://schemas.openxmlformats.org/officeDocument/2006/relationships/hyperlink" Target="https://twitter.com/#!/wepislington/status/1086605179049394176" TargetMode="External" /><Relationship Id="rId928" Type="http://schemas.openxmlformats.org/officeDocument/2006/relationships/hyperlink" Target="https://twitter.com/#!/wepislington/status/1086635088312496128" TargetMode="External" /><Relationship Id="rId929" Type="http://schemas.openxmlformats.org/officeDocument/2006/relationships/hyperlink" Target="https://twitter.com/#!/emmsimpson__/status/1086689200651599872" TargetMode="External" /><Relationship Id="rId930" Type="http://schemas.openxmlformats.org/officeDocument/2006/relationships/hyperlink" Target="https://twitter.com/#!/emmsimpson__/status/1086689201633067008" TargetMode="External" /><Relationship Id="rId931" Type="http://schemas.openxmlformats.org/officeDocument/2006/relationships/hyperlink" Target="https://twitter.com/#!/emmsimpson__/status/1086692458665259008" TargetMode="External" /><Relationship Id="rId932" Type="http://schemas.openxmlformats.org/officeDocument/2006/relationships/hyperlink" Target="https://twitter.com/#!/weprichmond/status/1086654332467064832" TargetMode="External" /><Relationship Id="rId933" Type="http://schemas.openxmlformats.org/officeDocument/2006/relationships/hyperlink" Target="https://twitter.com/#!/weprichmond/status/1086620188328497153" TargetMode="External" /><Relationship Id="rId934" Type="http://schemas.openxmlformats.org/officeDocument/2006/relationships/hyperlink" Target="https://twitter.com/#!/emmsimpson__/status/1086689200781447168" TargetMode="External" /><Relationship Id="rId935" Type="http://schemas.openxmlformats.org/officeDocument/2006/relationships/hyperlink" Target="https://twitter.com/#!/emmsimpson__/status/1086692141110300673" TargetMode="External" /><Relationship Id="rId936" Type="http://schemas.openxmlformats.org/officeDocument/2006/relationships/hyperlink" Target="https://twitter.com/#!/emmsimpson__/status/1086694028731736064" TargetMode="External" /><Relationship Id="rId937" Type="http://schemas.openxmlformats.org/officeDocument/2006/relationships/hyperlink" Target="https://twitter.com/#!/wep_uk/status/1086663800131072000" TargetMode="External" /><Relationship Id="rId938" Type="http://schemas.openxmlformats.org/officeDocument/2006/relationships/hyperlink" Target="https://twitter.com/#!/wepmiltonkeynes/status/1086593897206345728" TargetMode="External" /><Relationship Id="rId939" Type="http://schemas.openxmlformats.org/officeDocument/2006/relationships/hyperlink" Target="https://twitter.com/#!/emmsimpson__/status/1086689201633067008" TargetMode="External" /><Relationship Id="rId940" Type="http://schemas.openxmlformats.org/officeDocument/2006/relationships/hyperlink" Target="https://twitter.com/#!/emmsimpson__/status/1086694196277399554" TargetMode="External" /><Relationship Id="rId941" Type="http://schemas.openxmlformats.org/officeDocument/2006/relationships/hyperlink" Target="https://twitter.com/#!/emmsimpson__/status/1086694196277399554" TargetMode="External" /><Relationship Id="rId942" Type="http://schemas.openxmlformats.org/officeDocument/2006/relationships/hyperlink" Target="https://twitter.com/#!/emmsimpson__/status/1086691675173519361" TargetMode="External" /><Relationship Id="rId943" Type="http://schemas.openxmlformats.org/officeDocument/2006/relationships/hyperlink" Target="https://twitter.com/#!/emmsimpson__/status/1086691974416089094" TargetMode="External" /><Relationship Id="rId944" Type="http://schemas.openxmlformats.org/officeDocument/2006/relationships/hyperlink" Target="https://twitter.com/#!/emmsimpson__/status/1086692006993158149" TargetMode="External" /><Relationship Id="rId945" Type="http://schemas.openxmlformats.org/officeDocument/2006/relationships/hyperlink" Target="https://twitter.com/#!/emmsimpson__/status/1086692006993158149" TargetMode="External" /><Relationship Id="rId946" Type="http://schemas.openxmlformats.org/officeDocument/2006/relationships/hyperlink" Target="https://twitter.com/#!/emmsimpson__/status/1086692458665259008" TargetMode="External" /><Relationship Id="rId947" Type="http://schemas.openxmlformats.org/officeDocument/2006/relationships/hyperlink" Target="https://twitter.com/#!/sanguinebee/status/1086693410336133122" TargetMode="External" /><Relationship Id="rId948" Type="http://schemas.openxmlformats.org/officeDocument/2006/relationships/hyperlink" Target="https://twitter.com/#!/cjmartin23/status/1086694259888017409" TargetMode="External" /><Relationship Id="rId949" Type="http://schemas.openxmlformats.org/officeDocument/2006/relationships/hyperlink" Target="https://twitter.com/#!/cjmartin23/status/1086687770804797440" TargetMode="External" /><Relationship Id="rId950" Type="http://schemas.openxmlformats.org/officeDocument/2006/relationships/hyperlink" Target="https://twitter.com/#!/patjsullivan/status/1086694295569133570" TargetMode="External" /><Relationship Id="rId951" Type="http://schemas.openxmlformats.org/officeDocument/2006/relationships/hyperlink" Target="https://twitter.com/#!/patjsullivan/status/1086694295569133570" TargetMode="External" /><Relationship Id="rId952" Type="http://schemas.openxmlformats.org/officeDocument/2006/relationships/hyperlink" Target="https://twitter.com/#!/cathynewman/status/1086639628868825088" TargetMode="External" /><Relationship Id="rId953" Type="http://schemas.openxmlformats.org/officeDocument/2006/relationships/hyperlink" Target="https://twitter.com/#!/lescharmilles/status/1086694413240287232" TargetMode="External" /><Relationship Id="rId954" Type="http://schemas.openxmlformats.org/officeDocument/2006/relationships/hyperlink" Target="https://twitter.com/#!/cathynewman/status/1086639628868825088" TargetMode="External" /><Relationship Id="rId955" Type="http://schemas.openxmlformats.org/officeDocument/2006/relationships/hyperlink" Target="https://twitter.com/#!/lescharmilles/status/1086694413240287232" TargetMode="External" /><Relationship Id="rId956" Type="http://schemas.openxmlformats.org/officeDocument/2006/relationships/hyperlink" Target="https://twitter.com/#!/cathynewman/status/1086639628868825088" TargetMode="External" /><Relationship Id="rId957" Type="http://schemas.openxmlformats.org/officeDocument/2006/relationships/hyperlink" Target="https://twitter.com/#!/lescharmilles/status/1086694413240287232" TargetMode="External" /><Relationship Id="rId958" Type="http://schemas.openxmlformats.org/officeDocument/2006/relationships/hyperlink" Target="https://twitter.com/#!/lescharmilles/status/1086694413240287232" TargetMode="External" /><Relationship Id="rId959" Type="http://schemas.openxmlformats.org/officeDocument/2006/relationships/hyperlink" Target="https://twitter.com/#!/elizabetha7777/status/1086693458201460736" TargetMode="External" /><Relationship Id="rId960" Type="http://schemas.openxmlformats.org/officeDocument/2006/relationships/hyperlink" Target="https://twitter.com/#!/parlstreet/status/1086694432353726464" TargetMode="External" /><Relationship Id="rId961" Type="http://schemas.openxmlformats.org/officeDocument/2006/relationships/hyperlink" Target="https://twitter.com/#!/parlstreet/status/1086694432353726464" TargetMode="External" /><Relationship Id="rId962" Type="http://schemas.openxmlformats.org/officeDocument/2006/relationships/hyperlink" Target="https://twitter.com/#!/dowlaiscoconut/status/1086627086389911553" TargetMode="External" /><Relationship Id="rId963" Type="http://schemas.openxmlformats.org/officeDocument/2006/relationships/hyperlink" Target="https://twitter.com/#!/annableigh/status/1086694436661329923" TargetMode="External" /><Relationship Id="rId964" Type="http://schemas.openxmlformats.org/officeDocument/2006/relationships/hyperlink" Target="https://twitter.com/#!/fotis_filippou/status/1086617194849595392" TargetMode="External" /><Relationship Id="rId965" Type="http://schemas.openxmlformats.org/officeDocument/2006/relationships/hyperlink" Target="https://twitter.com/#!/fotis_filippou/status/1086626704091738112" TargetMode="External" /><Relationship Id="rId966" Type="http://schemas.openxmlformats.org/officeDocument/2006/relationships/hyperlink" Target="https://twitter.com/#!/jessicaworld82/status/1086694320965668864" TargetMode="External" /><Relationship Id="rId967" Type="http://schemas.openxmlformats.org/officeDocument/2006/relationships/hyperlink" Target="https://twitter.com/#!/aak1880/status/1086599687564681216" TargetMode="External" /><Relationship Id="rId968" Type="http://schemas.openxmlformats.org/officeDocument/2006/relationships/hyperlink" Target="https://twitter.com/#!/jessicaworld82/status/1086694486258974726" TargetMode="External" /><Relationship Id="rId969" Type="http://schemas.openxmlformats.org/officeDocument/2006/relationships/hyperlink" Target="https://twitter.com/#!/jessicaworld82/status/1086678934421471232" TargetMode="External" /><Relationship Id="rId970" Type="http://schemas.openxmlformats.org/officeDocument/2006/relationships/hyperlink" Target="https://twitter.com/#!/jessicaworld82/status/1086694486258974726" TargetMode="External" /><Relationship Id="rId971" Type="http://schemas.openxmlformats.org/officeDocument/2006/relationships/hyperlink" Target="https://twitter.com/#!/timdownie1/status/1086641302236790785" TargetMode="External" /><Relationship Id="rId972" Type="http://schemas.openxmlformats.org/officeDocument/2006/relationships/hyperlink" Target="https://twitter.com/#!/tammy_richard/status/1086694613543469057" TargetMode="External" /><Relationship Id="rId973" Type="http://schemas.openxmlformats.org/officeDocument/2006/relationships/hyperlink" Target="https://twitter.com/#!/digibythesea/status/1086565954295873536" TargetMode="External" /><Relationship Id="rId974" Type="http://schemas.openxmlformats.org/officeDocument/2006/relationships/hyperlink" Target="https://twitter.com/#!/womensmarchlon/status/1086601391966171137" TargetMode="External" /><Relationship Id="rId975" Type="http://schemas.openxmlformats.org/officeDocument/2006/relationships/hyperlink" Target="https://twitter.com/#!/tammy_richard/status/1086694714106150917" TargetMode="External" /><Relationship Id="rId976" Type="http://schemas.openxmlformats.org/officeDocument/2006/relationships/hyperlink" Target="https://twitter.com/#!/tammy_richard/status/1086694714106150917" TargetMode="External" /><Relationship Id="rId977" Type="http://schemas.openxmlformats.org/officeDocument/2006/relationships/hyperlink" Target="https://twitter.com/#!/feminastywomxn/status/1086695002284146688" TargetMode="External" /><Relationship Id="rId978" Type="http://schemas.openxmlformats.org/officeDocument/2006/relationships/hyperlink" Target="https://api.twitter.com/1.1/geo/id/457b4814b4240d87.json" TargetMode="External" /><Relationship Id="rId979" Type="http://schemas.openxmlformats.org/officeDocument/2006/relationships/hyperlink" Target="https://api.twitter.com/1.1/geo/id/09529a6c3096b003.json" TargetMode="External" /><Relationship Id="rId980" Type="http://schemas.openxmlformats.org/officeDocument/2006/relationships/hyperlink" Target="https://api.twitter.com/1.1/geo/id/09529a6c3096b003.json" TargetMode="External" /><Relationship Id="rId981" Type="http://schemas.openxmlformats.org/officeDocument/2006/relationships/hyperlink" Target="https://api.twitter.com/1.1/geo/id/09529a6c3096b003.json" TargetMode="External" /><Relationship Id="rId982" Type="http://schemas.openxmlformats.org/officeDocument/2006/relationships/hyperlink" Target="https://api.twitter.com/1.1/geo/id/457b4814b4240d87.json" TargetMode="External" /><Relationship Id="rId983" Type="http://schemas.openxmlformats.org/officeDocument/2006/relationships/hyperlink" Target="https://api.twitter.com/1.1/geo/id/457b4814b4240d87.json" TargetMode="External" /><Relationship Id="rId984" Type="http://schemas.openxmlformats.org/officeDocument/2006/relationships/hyperlink" Target="https://api.twitter.com/1.1/geo/id/457b4814b4240d87.json" TargetMode="External" /><Relationship Id="rId985" Type="http://schemas.openxmlformats.org/officeDocument/2006/relationships/hyperlink" Target="https://api.twitter.com/1.1/geo/id/3e1157a1c0f0ab13.json" TargetMode="External" /><Relationship Id="rId986" Type="http://schemas.openxmlformats.org/officeDocument/2006/relationships/hyperlink" Target="https://api.twitter.com/1.1/geo/id/3e1157a1c0f0ab13.json" TargetMode="External" /><Relationship Id="rId987" Type="http://schemas.openxmlformats.org/officeDocument/2006/relationships/comments" Target="../comments1.xml" /><Relationship Id="rId988" Type="http://schemas.openxmlformats.org/officeDocument/2006/relationships/vmlDrawing" Target="../drawings/vmlDrawing1.vml" /><Relationship Id="rId989" Type="http://schemas.openxmlformats.org/officeDocument/2006/relationships/table" Target="../tables/table1.xml" /><Relationship Id="rId9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OH616iC2t" TargetMode="External" /><Relationship Id="rId2" Type="http://schemas.openxmlformats.org/officeDocument/2006/relationships/hyperlink" Target="https://t.co/jzDr4nMi1c" TargetMode="External" /><Relationship Id="rId3" Type="http://schemas.openxmlformats.org/officeDocument/2006/relationships/hyperlink" Target="http://t.co/uuoFS2c6m2" TargetMode="External" /><Relationship Id="rId4" Type="http://schemas.openxmlformats.org/officeDocument/2006/relationships/hyperlink" Target="https://t.co/i0c9060l3W" TargetMode="External" /><Relationship Id="rId5" Type="http://schemas.openxmlformats.org/officeDocument/2006/relationships/hyperlink" Target="https://t.co/54IuZHZkCg" TargetMode="External" /><Relationship Id="rId6" Type="http://schemas.openxmlformats.org/officeDocument/2006/relationships/hyperlink" Target="https://t.co/nAGXjjgYWi" TargetMode="External" /><Relationship Id="rId7" Type="http://schemas.openxmlformats.org/officeDocument/2006/relationships/hyperlink" Target="https://t.co/EhM9Lj3AOW" TargetMode="External" /><Relationship Id="rId8" Type="http://schemas.openxmlformats.org/officeDocument/2006/relationships/hyperlink" Target="https://t.co/t0PTfz8Ajd" TargetMode="External" /><Relationship Id="rId9" Type="http://schemas.openxmlformats.org/officeDocument/2006/relationships/hyperlink" Target="https://t.co/Sw5OdnJbxO" TargetMode="External" /><Relationship Id="rId10" Type="http://schemas.openxmlformats.org/officeDocument/2006/relationships/hyperlink" Target="https://t.co/3p6KCUd3pW" TargetMode="External" /><Relationship Id="rId11" Type="http://schemas.openxmlformats.org/officeDocument/2006/relationships/hyperlink" Target="https://t.co/f5Gygk0TEM" TargetMode="External" /><Relationship Id="rId12" Type="http://schemas.openxmlformats.org/officeDocument/2006/relationships/hyperlink" Target="https://t.co/lixLbhK3nM" TargetMode="External" /><Relationship Id="rId13" Type="http://schemas.openxmlformats.org/officeDocument/2006/relationships/hyperlink" Target="https://t.co/2oyDubhoGl" TargetMode="External" /><Relationship Id="rId14" Type="http://schemas.openxmlformats.org/officeDocument/2006/relationships/hyperlink" Target="https://t.co/FBon84MmOP" TargetMode="External" /><Relationship Id="rId15" Type="http://schemas.openxmlformats.org/officeDocument/2006/relationships/hyperlink" Target="https://t.co/Rq0gQZZPA7" TargetMode="External" /><Relationship Id="rId16" Type="http://schemas.openxmlformats.org/officeDocument/2006/relationships/hyperlink" Target="https://t.co/IhuupJGm74" TargetMode="External" /><Relationship Id="rId17" Type="http://schemas.openxmlformats.org/officeDocument/2006/relationships/hyperlink" Target="https://t.co/YX0NlgILWM" TargetMode="External" /><Relationship Id="rId18" Type="http://schemas.openxmlformats.org/officeDocument/2006/relationships/hyperlink" Target="http://t.co/nR6PIXbikg" TargetMode="External" /><Relationship Id="rId19" Type="http://schemas.openxmlformats.org/officeDocument/2006/relationships/hyperlink" Target="https://t.co/fT7KB2eXic" TargetMode="External" /><Relationship Id="rId20" Type="http://schemas.openxmlformats.org/officeDocument/2006/relationships/hyperlink" Target="https://t.co/cCKk4I0BHC" TargetMode="External" /><Relationship Id="rId21" Type="http://schemas.openxmlformats.org/officeDocument/2006/relationships/hyperlink" Target="https://t.co/LWH805imjw" TargetMode="External" /><Relationship Id="rId22" Type="http://schemas.openxmlformats.org/officeDocument/2006/relationships/hyperlink" Target="https://t.co/cOj30E2J8r" TargetMode="External" /><Relationship Id="rId23" Type="http://schemas.openxmlformats.org/officeDocument/2006/relationships/hyperlink" Target="https://t.co/wMI4e7cp0x" TargetMode="External" /><Relationship Id="rId24" Type="http://schemas.openxmlformats.org/officeDocument/2006/relationships/hyperlink" Target="https://t.co/bTrkPFOskN" TargetMode="External" /><Relationship Id="rId25" Type="http://schemas.openxmlformats.org/officeDocument/2006/relationships/hyperlink" Target="https://t.co/Vwfuydc24U" TargetMode="External" /><Relationship Id="rId26" Type="http://schemas.openxmlformats.org/officeDocument/2006/relationships/hyperlink" Target="https://t.co/RbVXGvhRUZ" TargetMode="External" /><Relationship Id="rId27" Type="http://schemas.openxmlformats.org/officeDocument/2006/relationships/hyperlink" Target="https://t.co/SnOv0usOtw" TargetMode="External" /><Relationship Id="rId28" Type="http://schemas.openxmlformats.org/officeDocument/2006/relationships/hyperlink" Target="https://t.co/JKPpoeR1kF" TargetMode="External" /><Relationship Id="rId29" Type="http://schemas.openxmlformats.org/officeDocument/2006/relationships/hyperlink" Target="https://t.co/3KXmtnXffi" TargetMode="External" /><Relationship Id="rId30" Type="http://schemas.openxmlformats.org/officeDocument/2006/relationships/hyperlink" Target="https://t.co/dtWHDjVI3e" TargetMode="External" /><Relationship Id="rId31" Type="http://schemas.openxmlformats.org/officeDocument/2006/relationships/hyperlink" Target="https://t.co/LBhZvqcoKL" TargetMode="External" /><Relationship Id="rId32" Type="http://schemas.openxmlformats.org/officeDocument/2006/relationships/hyperlink" Target="https://t.co/USVX3RJh00" TargetMode="External" /><Relationship Id="rId33" Type="http://schemas.openxmlformats.org/officeDocument/2006/relationships/hyperlink" Target="https://t.co/NTRGDbnEkn" TargetMode="External" /><Relationship Id="rId34" Type="http://schemas.openxmlformats.org/officeDocument/2006/relationships/hyperlink" Target="https://t.co/zsuhpJcKZp" TargetMode="External" /><Relationship Id="rId35" Type="http://schemas.openxmlformats.org/officeDocument/2006/relationships/hyperlink" Target="https://t.co/WqCTO4Kt1H" TargetMode="External" /><Relationship Id="rId36" Type="http://schemas.openxmlformats.org/officeDocument/2006/relationships/hyperlink" Target="https://t.co/OJp0ZFCv9f" TargetMode="External" /><Relationship Id="rId37" Type="http://schemas.openxmlformats.org/officeDocument/2006/relationships/hyperlink" Target="http://t.co/cePUTjmdPL" TargetMode="External" /><Relationship Id="rId38" Type="http://schemas.openxmlformats.org/officeDocument/2006/relationships/hyperlink" Target="https://t.co/uOnjSQho8Q" TargetMode="External" /><Relationship Id="rId39" Type="http://schemas.openxmlformats.org/officeDocument/2006/relationships/hyperlink" Target="http://t.co/lUPzPH2Lk4" TargetMode="External" /><Relationship Id="rId40" Type="http://schemas.openxmlformats.org/officeDocument/2006/relationships/hyperlink" Target="https://t.co/bijMAXRz4J" TargetMode="External" /><Relationship Id="rId41" Type="http://schemas.openxmlformats.org/officeDocument/2006/relationships/hyperlink" Target="https://t.co/nk4HgWeilG" TargetMode="External" /><Relationship Id="rId42" Type="http://schemas.openxmlformats.org/officeDocument/2006/relationships/hyperlink" Target="https://t.co/MWE3UrPUTm" TargetMode="External" /><Relationship Id="rId43" Type="http://schemas.openxmlformats.org/officeDocument/2006/relationships/hyperlink" Target="https://t.co/H09ZReySZI" TargetMode="External" /><Relationship Id="rId44" Type="http://schemas.openxmlformats.org/officeDocument/2006/relationships/hyperlink" Target="http://t.co/ltZGm4dDX9" TargetMode="External" /><Relationship Id="rId45" Type="http://schemas.openxmlformats.org/officeDocument/2006/relationships/hyperlink" Target="https://t.co/Is7DaV7I3A" TargetMode="External" /><Relationship Id="rId46" Type="http://schemas.openxmlformats.org/officeDocument/2006/relationships/hyperlink" Target="https://t.co/4jkNDxSNoc" TargetMode="External" /><Relationship Id="rId47" Type="http://schemas.openxmlformats.org/officeDocument/2006/relationships/hyperlink" Target="http://t.co/yY3C9R3RuQ" TargetMode="External" /><Relationship Id="rId48" Type="http://schemas.openxmlformats.org/officeDocument/2006/relationships/hyperlink" Target="http://t.co/lymMQNoXuq" TargetMode="External" /><Relationship Id="rId49" Type="http://schemas.openxmlformats.org/officeDocument/2006/relationships/hyperlink" Target="https://t.co/iWmFOeSBNY" TargetMode="External" /><Relationship Id="rId50" Type="http://schemas.openxmlformats.org/officeDocument/2006/relationships/hyperlink" Target="https://t.co/baohqdxey0" TargetMode="External" /><Relationship Id="rId51" Type="http://schemas.openxmlformats.org/officeDocument/2006/relationships/hyperlink" Target="https://t.co/GAmqxzwxew" TargetMode="External" /><Relationship Id="rId52" Type="http://schemas.openxmlformats.org/officeDocument/2006/relationships/hyperlink" Target="https://t.co/NPh6VsyI8b" TargetMode="External" /><Relationship Id="rId53" Type="http://schemas.openxmlformats.org/officeDocument/2006/relationships/hyperlink" Target="https://t.co/gmoAuO86Df" TargetMode="External" /><Relationship Id="rId54" Type="http://schemas.openxmlformats.org/officeDocument/2006/relationships/hyperlink" Target="https://t.co/KqaxT9TZ7e" TargetMode="External" /><Relationship Id="rId55" Type="http://schemas.openxmlformats.org/officeDocument/2006/relationships/hyperlink" Target="https://t.co/WQGwHcuLNa" TargetMode="External" /><Relationship Id="rId56" Type="http://schemas.openxmlformats.org/officeDocument/2006/relationships/hyperlink" Target="https://t.co/sVtcMkdnOy" TargetMode="External" /><Relationship Id="rId57" Type="http://schemas.openxmlformats.org/officeDocument/2006/relationships/hyperlink" Target="https://t.co/KdphCgIm4H" TargetMode="External" /><Relationship Id="rId58" Type="http://schemas.openxmlformats.org/officeDocument/2006/relationships/hyperlink" Target="https://t.co/im3pjqQCyA" TargetMode="External" /><Relationship Id="rId59" Type="http://schemas.openxmlformats.org/officeDocument/2006/relationships/hyperlink" Target="https://t.co/xJc5asRW9m" TargetMode="External" /><Relationship Id="rId60" Type="http://schemas.openxmlformats.org/officeDocument/2006/relationships/hyperlink" Target="https://t.co/9CuWut42Di" TargetMode="External" /><Relationship Id="rId61" Type="http://schemas.openxmlformats.org/officeDocument/2006/relationships/hyperlink" Target="http://t.co/SNEAEd9ACM" TargetMode="External" /><Relationship Id="rId62" Type="http://schemas.openxmlformats.org/officeDocument/2006/relationships/hyperlink" Target="https://t.co/4zK1S8rRoy" TargetMode="External" /><Relationship Id="rId63" Type="http://schemas.openxmlformats.org/officeDocument/2006/relationships/hyperlink" Target="https://t.co/U03KmELiCp" TargetMode="External" /><Relationship Id="rId64" Type="http://schemas.openxmlformats.org/officeDocument/2006/relationships/hyperlink" Target="http://t.co/1Gm8aVACKn" TargetMode="External" /><Relationship Id="rId65" Type="http://schemas.openxmlformats.org/officeDocument/2006/relationships/hyperlink" Target="https://t.co/pK0wAPwGMQ" TargetMode="External" /><Relationship Id="rId66" Type="http://schemas.openxmlformats.org/officeDocument/2006/relationships/hyperlink" Target="https://t.co/ejl3KOyuMO" TargetMode="External" /><Relationship Id="rId67" Type="http://schemas.openxmlformats.org/officeDocument/2006/relationships/hyperlink" Target="https://t.co/c9ShRhIYup" TargetMode="External" /><Relationship Id="rId68" Type="http://schemas.openxmlformats.org/officeDocument/2006/relationships/hyperlink" Target="https://t.co/XnM0mxkmX2" TargetMode="External" /><Relationship Id="rId69" Type="http://schemas.openxmlformats.org/officeDocument/2006/relationships/hyperlink" Target="https://t.co/vFlHUDxubU" TargetMode="External" /><Relationship Id="rId70" Type="http://schemas.openxmlformats.org/officeDocument/2006/relationships/hyperlink" Target="https://t.co/JAPKA3Pfo4" TargetMode="External" /><Relationship Id="rId71" Type="http://schemas.openxmlformats.org/officeDocument/2006/relationships/hyperlink" Target="https://t.co/4nnBY94Bs5" TargetMode="External" /><Relationship Id="rId72" Type="http://schemas.openxmlformats.org/officeDocument/2006/relationships/hyperlink" Target="https://t.co/HW4YjpNyaV" TargetMode="External" /><Relationship Id="rId73" Type="http://schemas.openxmlformats.org/officeDocument/2006/relationships/hyperlink" Target="https://t.co/uJmEDF8Qt0" TargetMode="External" /><Relationship Id="rId74" Type="http://schemas.openxmlformats.org/officeDocument/2006/relationships/hyperlink" Target="https://t.co/cy3Ma66UAQ" TargetMode="External" /><Relationship Id="rId75" Type="http://schemas.openxmlformats.org/officeDocument/2006/relationships/hyperlink" Target="https://t.co/zJWAwqc3VT" TargetMode="External" /><Relationship Id="rId76" Type="http://schemas.openxmlformats.org/officeDocument/2006/relationships/hyperlink" Target="https://t.co/uocl0C6UYA" TargetMode="External" /><Relationship Id="rId77" Type="http://schemas.openxmlformats.org/officeDocument/2006/relationships/hyperlink" Target="http://t.co/dozO199IYn" TargetMode="External" /><Relationship Id="rId78" Type="http://schemas.openxmlformats.org/officeDocument/2006/relationships/hyperlink" Target="https://t.co/PlzvYEOnMB" TargetMode="External" /><Relationship Id="rId79" Type="http://schemas.openxmlformats.org/officeDocument/2006/relationships/hyperlink" Target="https://t.co/dVEyOxjZyN" TargetMode="External" /><Relationship Id="rId80" Type="http://schemas.openxmlformats.org/officeDocument/2006/relationships/hyperlink" Target="http://t.co/fbUfhvt44j" TargetMode="External" /><Relationship Id="rId81" Type="http://schemas.openxmlformats.org/officeDocument/2006/relationships/hyperlink" Target="https://t.co/jVpjvi1N2W" TargetMode="External" /><Relationship Id="rId82" Type="http://schemas.openxmlformats.org/officeDocument/2006/relationships/hyperlink" Target="http://t.co/2cnAyo6mRQ" TargetMode="External" /><Relationship Id="rId83" Type="http://schemas.openxmlformats.org/officeDocument/2006/relationships/hyperlink" Target="https://t.co/SSc6VcVKuh" TargetMode="External" /><Relationship Id="rId84" Type="http://schemas.openxmlformats.org/officeDocument/2006/relationships/hyperlink" Target="https://t.co/jOP7zwKA4c" TargetMode="External" /><Relationship Id="rId85" Type="http://schemas.openxmlformats.org/officeDocument/2006/relationships/hyperlink" Target="https://t.co/HLN9cvLiuD" TargetMode="External" /><Relationship Id="rId86" Type="http://schemas.openxmlformats.org/officeDocument/2006/relationships/hyperlink" Target="https://t.co/8Hl8i5qJlI" TargetMode="External" /><Relationship Id="rId87" Type="http://schemas.openxmlformats.org/officeDocument/2006/relationships/hyperlink" Target="https://t.co/9iaQn7zMSA" TargetMode="External" /><Relationship Id="rId88" Type="http://schemas.openxmlformats.org/officeDocument/2006/relationships/hyperlink" Target="http://t.co/x0nY0rdFXj" TargetMode="External" /><Relationship Id="rId89" Type="http://schemas.openxmlformats.org/officeDocument/2006/relationships/hyperlink" Target="https://t.co/dOR6EJD0Oe" TargetMode="External" /><Relationship Id="rId90" Type="http://schemas.openxmlformats.org/officeDocument/2006/relationships/hyperlink" Target="https://t.co/7oUJAUw81D" TargetMode="External" /><Relationship Id="rId91" Type="http://schemas.openxmlformats.org/officeDocument/2006/relationships/hyperlink" Target="https://pbs.twimg.com/profile_banners/588532966/1541089798" TargetMode="External" /><Relationship Id="rId92" Type="http://schemas.openxmlformats.org/officeDocument/2006/relationships/hyperlink" Target="https://pbs.twimg.com/profile_banners/3993268655/1500835850" TargetMode="External" /><Relationship Id="rId93" Type="http://schemas.openxmlformats.org/officeDocument/2006/relationships/hyperlink" Target="https://pbs.twimg.com/profile_banners/135250810/1437042616" TargetMode="External" /><Relationship Id="rId94" Type="http://schemas.openxmlformats.org/officeDocument/2006/relationships/hyperlink" Target="https://pbs.twimg.com/profile_banners/1033029873206546432/1542966552" TargetMode="External" /><Relationship Id="rId95" Type="http://schemas.openxmlformats.org/officeDocument/2006/relationships/hyperlink" Target="https://pbs.twimg.com/profile_banners/2389372243/1512576092" TargetMode="External" /><Relationship Id="rId96" Type="http://schemas.openxmlformats.org/officeDocument/2006/relationships/hyperlink" Target="https://pbs.twimg.com/profile_banners/932044927/1517645126" TargetMode="External" /><Relationship Id="rId97" Type="http://schemas.openxmlformats.org/officeDocument/2006/relationships/hyperlink" Target="https://pbs.twimg.com/profile_banners/884888054/1515183783" TargetMode="External" /><Relationship Id="rId98" Type="http://schemas.openxmlformats.org/officeDocument/2006/relationships/hyperlink" Target="https://pbs.twimg.com/profile_banners/959747420371419136/1518164366" TargetMode="External" /><Relationship Id="rId99" Type="http://schemas.openxmlformats.org/officeDocument/2006/relationships/hyperlink" Target="https://pbs.twimg.com/profile_banners/797419834564874241/1526999764" TargetMode="External" /><Relationship Id="rId100" Type="http://schemas.openxmlformats.org/officeDocument/2006/relationships/hyperlink" Target="https://pbs.twimg.com/profile_banners/4360528283/1449141584" TargetMode="External" /><Relationship Id="rId101" Type="http://schemas.openxmlformats.org/officeDocument/2006/relationships/hyperlink" Target="https://pbs.twimg.com/profile_banners/292261462/1518020892" TargetMode="External" /><Relationship Id="rId102" Type="http://schemas.openxmlformats.org/officeDocument/2006/relationships/hyperlink" Target="https://pbs.twimg.com/profile_banners/243878865/1487017241" TargetMode="External" /><Relationship Id="rId103" Type="http://schemas.openxmlformats.org/officeDocument/2006/relationships/hyperlink" Target="https://pbs.twimg.com/profile_banners/130102800/1475619073" TargetMode="External" /><Relationship Id="rId104" Type="http://schemas.openxmlformats.org/officeDocument/2006/relationships/hyperlink" Target="https://pbs.twimg.com/profile_banners/29560265/1546134862" TargetMode="External" /><Relationship Id="rId105" Type="http://schemas.openxmlformats.org/officeDocument/2006/relationships/hyperlink" Target="https://pbs.twimg.com/profile_banners/1079981010475900929/1546886019" TargetMode="External" /><Relationship Id="rId106" Type="http://schemas.openxmlformats.org/officeDocument/2006/relationships/hyperlink" Target="https://pbs.twimg.com/profile_banners/717898036488306688/1541371991" TargetMode="External" /><Relationship Id="rId107" Type="http://schemas.openxmlformats.org/officeDocument/2006/relationships/hyperlink" Target="https://pbs.twimg.com/profile_banners/1400238956/1547524404" TargetMode="External" /><Relationship Id="rId108" Type="http://schemas.openxmlformats.org/officeDocument/2006/relationships/hyperlink" Target="https://pbs.twimg.com/profile_banners/517967040/1541451485" TargetMode="External" /><Relationship Id="rId109" Type="http://schemas.openxmlformats.org/officeDocument/2006/relationships/hyperlink" Target="https://pbs.twimg.com/profile_banners/755057200901398528/1484960678" TargetMode="External" /><Relationship Id="rId110" Type="http://schemas.openxmlformats.org/officeDocument/2006/relationships/hyperlink" Target="https://pbs.twimg.com/profile_banners/23970338/1546703641" TargetMode="External" /><Relationship Id="rId111" Type="http://schemas.openxmlformats.org/officeDocument/2006/relationships/hyperlink" Target="https://pbs.twimg.com/profile_banners/83198300/1524810003" TargetMode="External" /><Relationship Id="rId112" Type="http://schemas.openxmlformats.org/officeDocument/2006/relationships/hyperlink" Target="https://pbs.twimg.com/profile_banners/2163000445/1457374182" TargetMode="External" /><Relationship Id="rId113" Type="http://schemas.openxmlformats.org/officeDocument/2006/relationships/hyperlink" Target="https://pbs.twimg.com/profile_banners/20977851/1513352652" TargetMode="External" /><Relationship Id="rId114" Type="http://schemas.openxmlformats.org/officeDocument/2006/relationships/hyperlink" Target="https://pbs.twimg.com/profile_banners/63875612/1356803466" TargetMode="External" /><Relationship Id="rId115" Type="http://schemas.openxmlformats.org/officeDocument/2006/relationships/hyperlink" Target="https://pbs.twimg.com/profile_banners/953592132/1447081584" TargetMode="External" /><Relationship Id="rId116" Type="http://schemas.openxmlformats.org/officeDocument/2006/relationships/hyperlink" Target="https://pbs.twimg.com/profile_banners/15438913/1488911261" TargetMode="External" /><Relationship Id="rId117" Type="http://schemas.openxmlformats.org/officeDocument/2006/relationships/hyperlink" Target="https://pbs.twimg.com/profile_banners/48497926/1547347040" TargetMode="External" /><Relationship Id="rId118" Type="http://schemas.openxmlformats.org/officeDocument/2006/relationships/hyperlink" Target="https://pbs.twimg.com/profile_banners/1900856286/1545489440" TargetMode="External" /><Relationship Id="rId119" Type="http://schemas.openxmlformats.org/officeDocument/2006/relationships/hyperlink" Target="https://pbs.twimg.com/profile_banners/3576194055/1547922751" TargetMode="External" /><Relationship Id="rId120" Type="http://schemas.openxmlformats.org/officeDocument/2006/relationships/hyperlink" Target="https://pbs.twimg.com/profile_banners/232872752/1417022571" TargetMode="External" /><Relationship Id="rId121" Type="http://schemas.openxmlformats.org/officeDocument/2006/relationships/hyperlink" Target="https://pbs.twimg.com/profile_banners/29400182/1431926693" TargetMode="External" /><Relationship Id="rId122" Type="http://schemas.openxmlformats.org/officeDocument/2006/relationships/hyperlink" Target="https://pbs.twimg.com/profile_banners/873542684937408512/1497103985" TargetMode="External" /><Relationship Id="rId123" Type="http://schemas.openxmlformats.org/officeDocument/2006/relationships/hyperlink" Target="https://pbs.twimg.com/profile_banners/2969913689/1524408720" TargetMode="External" /><Relationship Id="rId124" Type="http://schemas.openxmlformats.org/officeDocument/2006/relationships/hyperlink" Target="https://pbs.twimg.com/profile_banners/1049498719702241280/1546383102" TargetMode="External" /><Relationship Id="rId125" Type="http://schemas.openxmlformats.org/officeDocument/2006/relationships/hyperlink" Target="https://pbs.twimg.com/profile_banners/2400391789/1441019223" TargetMode="External" /><Relationship Id="rId126" Type="http://schemas.openxmlformats.org/officeDocument/2006/relationships/hyperlink" Target="https://pbs.twimg.com/profile_banners/17956292/1489113598" TargetMode="External" /><Relationship Id="rId127" Type="http://schemas.openxmlformats.org/officeDocument/2006/relationships/hyperlink" Target="https://pbs.twimg.com/profile_banners/168659906/1546170857" TargetMode="External" /><Relationship Id="rId128" Type="http://schemas.openxmlformats.org/officeDocument/2006/relationships/hyperlink" Target="https://pbs.twimg.com/profile_banners/2271040057/1404177728" TargetMode="External" /><Relationship Id="rId129" Type="http://schemas.openxmlformats.org/officeDocument/2006/relationships/hyperlink" Target="https://pbs.twimg.com/profile_banners/142036724/1517615659" TargetMode="External" /><Relationship Id="rId130" Type="http://schemas.openxmlformats.org/officeDocument/2006/relationships/hyperlink" Target="https://pbs.twimg.com/profile_banners/3092283615/1543841420" TargetMode="External" /><Relationship Id="rId131" Type="http://schemas.openxmlformats.org/officeDocument/2006/relationships/hyperlink" Target="https://pbs.twimg.com/profile_banners/7587032/1516873161" TargetMode="External" /><Relationship Id="rId132" Type="http://schemas.openxmlformats.org/officeDocument/2006/relationships/hyperlink" Target="https://pbs.twimg.com/profile_banners/14291684/1539344362" TargetMode="External" /><Relationship Id="rId133" Type="http://schemas.openxmlformats.org/officeDocument/2006/relationships/hyperlink" Target="https://pbs.twimg.com/profile_banners/2425571623/1396528861" TargetMode="External" /><Relationship Id="rId134" Type="http://schemas.openxmlformats.org/officeDocument/2006/relationships/hyperlink" Target="https://pbs.twimg.com/profile_banners/14569869/1464103587" TargetMode="External" /><Relationship Id="rId135" Type="http://schemas.openxmlformats.org/officeDocument/2006/relationships/hyperlink" Target="https://pbs.twimg.com/profile_banners/47583917/1529421709" TargetMode="External" /><Relationship Id="rId136" Type="http://schemas.openxmlformats.org/officeDocument/2006/relationships/hyperlink" Target="https://pbs.twimg.com/profile_banners/528967949/1458498890" TargetMode="External" /><Relationship Id="rId137" Type="http://schemas.openxmlformats.org/officeDocument/2006/relationships/hyperlink" Target="https://pbs.twimg.com/profile_banners/1024710271695237121/1533828093" TargetMode="External" /><Relationship Id="rId138" Type="http://schemas.openxmlformats.org/officeDocument/2006/relationships/hyperlink" Target="https://pbs.twimg.com/profile_banners/809525588536991744/1543247465" TargetMode="External" /><Relationship Id="rId139" Type="http://schemas.openxmlformats.org/officeDocument/2006/relationships/hyperlink" Target="https://pbs.twimg.com/profile_banners/1456430605/1522434171" TargetMode="External" /><Relationship Id="rId140" Type="http://schemas.openxmlformats.org/officeDocument/2006/relationships/hyperlink" Target="https://pbs.twimg.com/profile_banners/54203238/1547568021" TargetMode="External" /><Relationship Id="rId141" Type="http://schemas.openxmlformats.org/officeDocument/2006/relationships/hyperlink" Target="https://pbs.twimg.com/profile_banners/988226695/1504305534" TargetMode="External" /><Relationship Id="rId142" Type="http://schemas.openxmlformats.org/officeDocument/2006/relationships/hyperlink" Target="https://pbs.twimg.com/profile_banners/434285700/1485392835" TargetMode="External" /><Relationship Id="rId143" Type="http://schemas.openxmlformats.org/officeDocument/2006/relationships/hyperlink" Target="https://pbs.twimg.com/profile_banners/762187151119257600/1535763218" TargetMode="External" /><Relationship Id="rId144" Type="http://schemas.openxmlformats.org/officeDocument/2006/relationships/hyperlink" Target="https://pbs.twimg.com/profile_banners/794281298223398912/1501986288" TargetMode="External" /><Relationship Id="rId145" Type="http://schemas.openxmlformats.org/officeDocument/2006/relationships/hyperlink" Target="https://pbs.twimg.com/profile_banners/22453211/1542906650" TargetMode="External" /><Relationship Id="rId146" Type="http://schemas.openxmlformats.org/officeDocument/2006/relationships/hyperlink" Target="https://pbs.twimg.com/profile_banners/471721896/1466621560" TargetMode="External" /><Relationship Id="rId147" Type="http://schemas.openxmlformats.org/officeDocument/2006/relationships/hyperlink" Target="https://pbs.twimg.com/profile_banners/3298973632/1503007447" TargetMode="External" /><Relationship Id="rId148" Type="http://schemas.openxmlformats.org/officeDocument/2006/relationships/hyperlink" Target="https://pbs.twimg.com/profile_banners/826610755638136833/1520976768" TargetMode="External" /><Relationship Id="rId149" Type="http://schemas.openxmlformats.org/officeDocument/2006/relationships/hyperlink" Target="https://pbs.twimg.com/profile_banners/825814388976152576/1486614755" TargetMode="External" /><Relationship Id="rId150" Type="http://schemas.openxmlformats.org/officeDocument/2006/relationships/hyperlink" Target="https://pbs.twimg.com/profile_banners/3385985297/1484755746" TargetMode="External" /><Relationship Id="rId151" Type="http://schemas.openxmlformats.org/officeDocument/2006/relationships/hyperlink" Target="https://pbs.twimg.com/profile_banners/3674444417/1442430718" TargetMode="External" /><Relationship Id="rId152" Type="http://schemas.openxmlformats.org/officeDocument/2006/relationships/hyperlink" Target="https://pbs.twimg.com/profile_banners/38401173/1474369287" TargetMode="External" /><Relationship Id="rId153" Type="http://schemas.openxmlformats.org/officeDocument/2006/relationships/hyperlink" Target="https://pbs.twimg.com/profile_banners/305118267/1435768097" TargetMode="External" /><Relationship Id="rId154" Type="http://schemas.openxmlformats.org/officeDocument/2006/relationships/hyperlink" Target="https://pbs.twimg.com/profile_banners/66061729/1485647579" TargetMode="External" /><Relationship Id="rId155" Type="http://schemas.openxmlformats.org/officeDocument/2006/relationships/hyperlink" Target="https://pbs.twimg.com/profile_banners/962323563935158272/1547830278" TargetMode="External" /><Relationship Id="rId156" Type="http://schemas.openxmlformats.org/officeDocument/2006/relationships/hyperlink" Target="https://pbs.twimg.com/profile_banners/982748380202909696/1525041997" TargetMode="External" /><Relationship Id="rId157" Type="http://schemas.openxmlformats.org/officeDocument/2006/relationships/hyperlink" Target="https://pbs.twimg.com/profile_banners/346349093/1370274491" TargetMode="External" /><Relationship Id="rId158" Type="http://schemas.openxmlformats.org/officeDocument/2006/relationships/hyperlink" Target="https://pbs.twimg.com/profile_banners/174242537/1546272406" TargetMode="External" /><Relationship Id="rId159" Type="http://schemas.openxmlformats.org/officeDocument/2006/relationships/hyperlink" Target="https://pbs.twimg.com/profile_banners/35101375/1520201925" TargetMode="External" /><Relationship Id="rId160" Type="http://schemas.openxmlformats.org/officeDocument/2006/relationships/hyperlink" Target="https://pbs.twimg.com/profile_banners/190719454/1541755975" TargetMode="External" /><Relationship Id="rId161" Type="http://schemas.openxmlformats.org/officeDocument/2006/relationships/hyperlink" Target="https://pbs.twimg.com/profile_banners/993537877341556737/1534842747" TargetMode="External" /><Relationship Id="rId162" Type="http://schemas.openxmlformats.org/officeDocument/2006/relationships/hyperlink" Target="https://pbs.twimg.com/profile_banners/15826270/1545570813" TargetMode="External" /><Relationship Id="rId163" Type="http://schemas.openxmlformats.org/officeDocument/2006/relationships/hyperlink" Target="https://pbs.twimg.com/profile_banners/435339780/1373850430" TargetMode="External" /><Relationship Id="rId164" Type="http://schemas.openxmlformats.org/officeDocument/2006/relationships/hyperlink" Target="https://pbs.twimg.com/profile_banners/964560576960696321/1520457322" TargetMode="External" /><Relationship Id="rId165" Type="http://schemas.openxmlformats.org/officeDocument/2006/relationships/hyperlink" Target="https://pbs.twimg.com/profile_banners/95250289/1546959289" TargetMode="External" /><Relationship Id="rId166" Type="http://schemas.openxmlformats.org/officeDocument/2006/relationships/hyperlink" Target="https://pbs.twimg.com/profile_banners/102323556/1533555060" TargetMode="External" /><Relationship Id="rId167" Type="http://schemas.openxmlformats.org/officeDocument/2006/relationships/hyperlink" Target="https://pbs.twimg.com/profile_banners/2217513355/1475361191" TargetMode="External" /><Relationship Id="rId168" Type="http://schemas.openxmlformats.org/officeDocument/2006/relationships/hyperlink" Target="https://pbs.twimg.com/profile_banners/735449666/1543142400" TargetMode="External" /><Relationship Id="rId169" Type="http://schemas.openxmlformats.org/officeDocument/2006/relationships/hyperlink" Target="https://pbs.twimg.com/profile_banners/1299634051/1376507923" TargetMode="External" /><Relationship Id="rId170" Type="http://schemas.openxmlformats.org/officeDocument/2006/relationships/hyperlink" Target="https://pbs.twimg.com/profile_banners/1073353461499129856/1544742917" TargetMode="External" /><Relationship Id="rId171" Type="http://schemas.openxmlformats.org/officeDocument/2006/relationships/hyperlink" Target="https://pbs.twimg.com/profile_banners/2396738862/1496076591" TargetMode="External" /><Relationship Id="rId172" Type="http://schemas.openxmlformats.org/officeDocument/2006/relationships/hyperlink" Target="https://pbs.twimg.com/profile_banners/951707624/1398811589" TargetMode="External" /><Relationship Id="rId173" Type="http://schemas.openxmlformats.org/officeDocument/2006/relationships/hyperlink" Target="https://pbs.twimg.com/profile_banners/1069253798798008326/1544983407" TargetMode="External" /><Relationship Id="rId174" Type="http://schemas.openxmlformats.org/officeDocument/2006/relationships/hyperlink" Target="https://pbs.twimg.com/profile_banners/27832596/1477366812" TargetMode="External" /><Relationship Id="rId175" Type="http://schemas.openxmlformats.org/officeDocument/2006/relationships/hyperlink" Target="https://pbs.twimg.com/profile_banners/1037279133603168257/1541093017" TargetMode="External" /><Relationship Id="rId176" Type="http://schemas.openxmlformats.org/officeDocument/2006/relationships/hyperlink" Target="https://pbs.twimg.com/profile_banners/735699505182474240/1534715474" TargetMode="External" /><Relationship Id="rId177" Type="http://schemas.openxmlformats.org/officeDocument/2006/relationships/hyperlink" Target="https://pbs.twimg.com/profile_banners/994679731164536832/1527014900" TargetMode="External" /><Relationship Id="rId178" Type="http://schemas.openxmlformats.org/officeDocument/2006/relationships/hyperlink" Target="https://pbs.twimg.com/profile_banners/19298504/1510755512" TargetMode="External" /><Relationship Id="rId179" Type="http://schemas.openxmlformats.org/officeDocument/2006/relationships/hyperlink" Target="https://pbs.twimg.com/profile_banners/3248524347/1541684313" TargetMode="External" /><Relationship Id="rId180" Type="http://schemas.openxmlformats.org/officeDocument/2006/relationships/hyperlink" Target="https://pbs.twimg.com/profile_banners/148808164/1497838563" TargetMode="External" /><Relationship Id="rId181" Type="http://schemas.openxmlformats.org/officeDocument/2006/relationships/hyperlink" Target="https://pbs.twimg.com/profile_banners/355060438/1541167810" TargetMode="External" /><Relationship Id="rId182" Type="http://schemas.openxmlformats.org/officeDocument/2006/relationships/hyperlink" Target="https://pbs.twimg.com/profile_banners/3664361603/1442326798" TargetMode="External" /><Relationship Id="rId183" Type="http://schemas.openxmlformats.org/officeDocument/2006/relationships/hyperlink" Target="https://pbs.twimg.com/profile_banners/20974456/1545401423" TargetMode="External" /><Relationship Id="rId184" Type="http://schemas.openxmlformats.org/officeDocument/2006/relationships/hyperlink" Target="https://pbs.twimg.com/profile_banners/58033394/1546615807" TargetMode="External" /><Relationship Id="rId185" Type="http://schemas.openxmlformats.org/officeDocument/2006/relationships/hyperlink" Target="https://pbs.twimg.com/profile_banners/2180460795/1546503180" TargetMode="External" /><Relationship Id="rId186" Type="http://schemas.openxmlformats.org/officeDocument/2006/relationships/hyperlink" Target="https://pbs.twimg.com/profile_banners/31467003/1517171721" TargetMode="External" /><Relationship Id="rId187" Type="http://schemas.openxmlformats.org/officeDocument/2006/relationships/hyperlink" Target="https://pbs.twimg.com/profile_banners/713677530872606720/1543048680" TargetMode="External" /><Relationship Id="rId188" Type="http://schemas.openxmlformats.org/officeDocument/2006/relationships/hyperlink" Target="https://pbs.twimg.com/profile_banners/800942537083068416/1530462236" TargetMode="External" /><Relationship Id="rId189" Type="http://schemas.openxmlformats.org/officeDocument/2006/relationships/hyperlink" Target="https://pbs.twimg.com/profile_banners/437336957/1521702133" TargetMode="External" /><Relationship Id="rId190" Type="http://schemas.openxmlformats.org/officeDocument/2006/relationships/hyperlink" Target="https://pbs.twimg.com/profile_banners/3101720735/1537890347" TargetMode="External" /><Relationship Id="rId191" Type="http://schemas.openxmlformats.org/officeDocument/2006/relationships/hyperlink" Target="https://pbs.twimg.com/profile_banners/34507480/1534307919" TargetMode="External" /><Relationship Id="rId192" Type="http://schemas.openxmlformats.org/officeDocument/2006/relationships/hyperlink" Target="https://pbs.twimg.com/profile_banners/18184712/1433318732" TargetMode="External" /><Relationship Id="rId193" Type="http://schemas.openxmlformats.org/officeDocument/2006/relationships/hyperlink" Target="https://pbs.twimg.com/profile_banners/804758864935591936/1487378270" TargetMode="External" /><Relationship Id="rId194" Type="http://schemas.openxmlformats.org/officeDocument/2006/relationships/hyperlink" Target="https://pbs.twimg.com/profile_banners/259773052/1398067748" TargetMode="External" /><Relationship Id="rId195" Type="http://schemas.openxmlformats.org/officeDocument/2006/relationships/hyperlink" Target="https://pbs.twimg.com/profile_banners/585167007/1546739458" TargetMode="External" /><Relationship Id="rId196" Type="http://schemas.openxmlformats.org/officeDocument/2006/relationships/hyperlink" Target="https://pbs.twimg.com/profile_banners/271413771/1530611967" TargetMode="External" /><Relationship Id="rId197" Type="http://schemas.openxmlformats.org/officeDocument/2006/relationships/hyperlink" Target="https://pbs.twimg.com/profile_banners/3303230734/1541410771" TargetMode="External" /><Relationship Id="rId198" Type="http://schemas.openxmlformats.org/officeDocument/2006/relationships/hyperlink" Target="https://pbs.twimg.com/profile_banners/2241599715/1475915481" TargetMode="External" /><Relationship Id="rId199" Type="http://schemas.openxmlformats.org/officeDocument/2006/relationships/hyperlink" Target="https://pbs.twimg.com/profile_banners/1362117938/1501858647" TargetMode="External" /><Relationship Id="rId200" Type="http://schemas.openxmlformats.org/officeDocument/2006/relationships/hyperlink" Target="https://pbs.twimg.com/profile_banners/66573195/1544765979" TargetMode="External" /><Relationship Id="rId201" Type="http://schemas.openxmlformats.org/officeDocument/2006/relationships/hyperlink" Target="https://pbs.twimg.com/profile_banners/145619928/1457133550" TargetMode="External" /><Relationship Id="rId202" Type="http://schemas.openxmlformats.org/officeDocument/2006/relationships/hyperlink" Target="https://pbs.twimg.com/profile_banners/994560497092509702/1525957026" TargetMode="External" /><Relationship Id="rId203" Type="http://schemas.openxmlformats.org/officeDocument/2006/relationships/hyperlink" Target="https://pbs.twimg.com/profile_banners/926384608157061121/1509702707" TargetMode="External" /><Relationship Id="rId204" Type="http://schemas.openxmlformats.org/officeDocument/2006/relationships/hyperlink" Target="https://pbs.twimg.com/profile_banners/819845846/1504670455" TargetMode="External" /><Relationship Id="rId205" Type="http://schemas.openxmlformats.org/officeDocument/2006/relationships/hyperlink" Target="https://pbs.twimg.com/profile_banners/460159813/1497777400" TargetMode="External" /><Relationship Id="rId206" Type="http://schemas.openxmlformats.org/officeDocument/2006/relationships/hyperlink" Target="https://pbs.twimg.com/profile_banners/2491937550/1506934778" TargetMode="External" /><Relationship Id="rId207" Type="http://schemas.openxmlformats.org/officeDocument/2006/relationships/hyperlink" Target="https://pbs.twimg.com/profile_banners/4889616083/1480281624" TargetMode="External" /><Relationship Id="rId208" Type="http://schemas.openxmlformats.org/officeDocument/2006/relationships/hyperlink" Target="https://pbs.twimg.com/profile_banners/3397539195/1470944529" TargetMode="External" /><Relationship Id="rId209" Type="http://schemas.openxmlformats.org/officeDocument/2006/relationships/hyperlink" Target="https://pbs.twimg.com/profile_banners/779080665778286593/1492958542" TargetMode="External" /><Relationship Id="rId210" Type="http://schemas.openxmlformats.org/officeDocument/2006/relationships/hyperlink" Target="https://pbs.twimg.com/profile_banners/359574231/1451780521" TargetMode="External" /><Relationship Id="rId211" Type="http://schemas.openxmlformats.org/officeDocument/2006/relationships/hyperlink" Target="https://pbs.twimg.com/profile_banners/20985003/1547480948" TargetMode="External" /><Relationship Id="rId212" Type="http://schemas.openxmlformats.org/officeDocument/2006/relationships/hyperlink" Target="https://pbs.twimg.com/profile_banners/820554343/1541418891" TargetMode="External" /><Relationship Id="rId213" Type="http://schemas.openxmlformats.org/officeDocument/2006/relationships/hyperlink" Target="https://pbs.twimg.com/profile_banners/302610154/1546031188" TargetMode="External" /><Relationship Id="rId214" Type="http://schemas.openxmlformats.org/officeDocument/2006/relationships/hyperlink" Target="https://pbs.twimg.com/profile_banners/972651/1401484849" TargetMode="External" /><Relationship Id="rId215" Type="http://schemas.openxmlformats.org/officeDocument/2006/relationships/hyperlink" Target="https://pbs.twimg.com/profile_banners/1931171593/1543803702" TargetMode="External" /><Relationship Id="rId216" Type="http://schemas.openxmlformats.org/officeDocument/2006/relationships/hyperlink" Target="https://pbs.twimg.com/profile_banners/806681653821247488/1545011478" TargetMode="External" /><Relationship Id="rId217" Type="http://schemas.openxmlformats.org/officeDocument/2006/relationships/hyperlink" Target="https://pbs.twimg.com/profile_banners/621515404/1378630834" TargetMode="External" /><Relationship Id="rId218" Type="http://schemas.openxmlformats.org/officeDocument/2006/relationships/hyperlink" Target="https://pbs.twimg.com/profile_banners/198327794/1516453715" TargetMode="External" /><Relationship Id="rId219" Type="http://schemas.openxmlformats.org/officeDocument/2006/relationships/hyperlink" Target="https://pbs.twimg.com/profile_banners/794327515716325379/1478546682" TargetMode="External" /><Relationship Id="rId220" Type="http://schemas.openxmlformats.org/officeDocument/2006/relationships/hyperlink" Target="https://pbs.twimg.com/profile_banners/3290558421/1538068280" TargetMode="External" /><Relationship Id="rId221" Type="http://schemas.openxmlformats.org/officeDocument/2006/relationships/hyperlink" Target="https://pbs.twimg.com/profile_banners/84456845/1443140025" TargetMode="External" /><Relationship Id="rId222" Type="http://schemas.openxmlformats.org/officeDocument/2006/relationships/hyperlink" Target="https://pbs.twimg.com/profile_banners/114505454/1431615175" TargetMode="External" /><Relationship Id="rId223" Type="http://schemas.openxmlformats.org/officeDocument/2006/relationships/hyperlink" Target="https://pbs.twimg.com/profile_banners/704844824/1543532313" TargetMode="External" /><Relationship Id="rId224" Type="http://schemas.openxmlformats.org/officeDocument/2006/relationships/hyperlink" Target="https://pbs.twimg.com/profile_banners/28068719/1513983393" TargetMode="External" /><Relationship Id="rId225" Type="http://schemas.openxmlformats.org/officeDocument/2006/relationships/hyperlink" Target="https://pbs.twimg.com/profile_banners/23574562/1537528729" TargetMode="External" /><Relationship Id="rId226" Type="http://schemas.openxmlformats.org/officeDocument/2006/relationships/hyperlink" Target="https://pbs.twimg.com/profile_banners/331653487/1529622689" TargetMode="External" /><Relationship Id="rId227" Type="http://schemas.openxmlformats.org/officeDocument/2006/relationships/hyperlink" Target="https://pbs.twimg.com/profile_banners/27074339/1528794870" TargetMode="External" /><Relationship Id="rId228" Type="http://schemas.openxmlformats.org/officeDocument/2006/relationships/hyperlink" Target="https://pbs.twimg.com/profile_banners/812436531906510848/1546801340" TargetMode="External" /><Relationship Id="rId229" Type="http://schemas.openxmlformats.org/officeDocument/2006/relationships/hyperlink" Target="https://pbs.twimg.com/profile_banners/41999549/1541764796" TargetMode="External" /><Relationship Id="rId230" Type="http://schemas.openxmlformats.org/officeDocument/2006/relationships/hyperlink" Target="https://pbs.twimg.com/profile_banners/975387376313929728/1521386880" TargetMode="External" /><Relationship Id="rId231" Type="http://schemas.openxmlformats.org/officeDocument/2006/relationships/hyperlink" Target="https://pbs.twimg.com/profile_banners/280836096/1485025365" TargetMode="External" /><Relationship Id="rId232" Type="http://schemas.openxmlformats.org/officeDocument/2006/relationships/hyperlink" Target="https://pbs.twimg.com/profile_banners/481632001/1537894790" TargetMode="External" /><Relationship Id="rId233" Type="http://schemas.openxmlformats.org/officeDocument/2006/relationships/hyperlink" Target="https://pbs.twimg.com/profile_banners/573044459/1413120567" TargetMode="External" /><Relationship Id="rId234" Type="http://schemas.openxmlformats.org/officeDocument/2006/relationships/hyperlink" Target="https://pbs.twimg.com/profile_banners/2591272837/1541419623" TargetMode="External" /><Relationship Id="rId235" Type="http://schemas.openxmlformats.org/officeDocument/2006/relationships/hyperlink" Target="https://pbs.twimg.com/profile_banners/1041022430230327297/1546234026" TargetMode="External" /><Relationship Id="rId236" Type="http://schemas.openxmlformats.org/officeDocument/2006/relationships/hyperlink" Target="https://pbs.twimg.com/profile_banners/19503443/1406065099" TargetMode="External" /><Relationship Id="rId237" Type="http://schemas.openxmlformats.org/officeDocument/2006/relationships/hyperlink" Target="https://pbs.twimg.com/profile_banners/1046400347844087813/1538323279" TargetMode="External" /><Relationship Id="rId238" Type="http://schemas.openxmlformats.org/officeDocument/2006/relationships/hyperlink" Target="https://pbs.twimg.com/profile_banners/705836751496024064/1505593805" TargetMode="External" /><Relationship Id="rId239" Type="http://schemas.openxmlformats.org/officeDocument/2006/relationships/hyperlink" Target="https://pbs.twimg.com/profile_banners/453934235/1543185096" TargetMode="External" /><Relationship Id="rId240" Type="http://schemas.openxmlformats.org/officeDocument/2006/relationships/hyperlink" Target="https://pbs.twimg.com/profile_banners/1084663734801297408/1547447116" TargetMode="External" /><Relationship Id="rId241" Type="http://schemas.openxmlformats.org/officeDocument/2006/relationships/hyperlink" Target="https://pbs.twimg.com/profile_banners/58413196/1485318224" TargetMode="External" /><Relationship Id="rId242" Type="http://schemas.openxmlformats.org/officeDocument/2006/relationships/hyperlink" Target="https://pbs.twimg.com/profile_banners/712235397988945920/1463478208" TargetMode="External" /><Relationship Id="rId243" Type="http://schemas.openxmlformats.org/officeDocument/2006/relationships/hyperlink" Target="https://pbs.twimg.com/profile_banners/193029241/1441937699" TargetMode="External" /><Relationship Id="rId244" Type="http://schemas.openxmlformats.org/officeDocument/2006/relationships/hyperlink" Target="https://pbs.twimg.com/profile_banners/2880479857/1499450452" TargetMode="External" /><Relationship Id="rId245" Type="http://schemas.openxmlformats.org/officeDocument/2006/relationships/hyperlink" Target="https://pbs.twimg.com/profile_banners/4158113734/1538666254" TargetMode="External" /><Relationship Id="rId246" Type="http://schemas.openxmlformats.org/officeDocument/2006/relationships/hyperlink" Target="https://pbs.twimg.com/profile_banners/932365571638706178/1511459281" TargetMode="External" /><Relationship Id="rId247" Type="http://schemas.openxmlformats.org/officeDocument/2006/relationships/hyperlink" Target="https://pbs.twimg.com/profile_banners/736668469/1535849395" TargetMode="External" /><Relationship Id="rId248" Type="http://schemas.openxmlformats.org/officeDocument/2006/relationships/hyperlink" Target="https://pbs.twimg.com/profile_banners/414770572/1458717874" TargetMode="External" /><Relationship Id="rId249" Type="http://schemas.openxmlformats.org/officeDocument/2006/relationships/hyperlink" Target="https://pbs.twimg.com/profile_banners/259191430/1518018274" TargetMode="External" /><Relationship Id="rId250" Type="http://schemas.openxmlformats.org/officeDocument/2006/relationships/hyperlink" Target="https://pbs.twimg.com/profile_banners/1033040980486877184/1538656007" TargetMode="External" /><Relationship Id="rId251" Type="http://schemas.openxmlformats.org/officeDocument/2006/relationships/hyperlink" Target="https://pbs.twimg.com/profile_banners/2832021548/1486577394" TargetMode="External" /><Relationship Id="rId252" Type="http://schemas.openxmlformats.org/officeDocument/2006/relationships/hyperlink" Target="https://pbs.twimg.com/profile_banners/804758133113397248/1502922679" TargetMode="External" /><Relationship Id="rId253" Type="http://schemas.openxmlformats.org/officeDocument/2006/relationships/hyperlink" Target="https://pbs.twimg.com/profile_banners/26979069/1414586869" TargetMode="External" /><Relationship Id="rId254" Type="http://schemas.openxmlformats.org/officeDocument/2006/relationships/hyperlink" Target="https://pbs.twimg.com/profile_banners/535215136/1546953117" TargetMode="External" /><Relationship Id="rId255" Type="http://schemas.openxmlformats.org/officeDocument/2006/relationships/hyperlink" Target="https://pbs.twimg.com/profile_banners/62312946/1436732590" TargetMode="External" /><Relationship Id="rId256" Type="http://schemas.openxmlformats.org/officeDocument/2006/relationships/hyperlink" Target="https://pbs.twimg.com/profile_banners/1015612021453160448/1530977303" TargetMode="External" /><Relationship Id="rId257" Type="http://schemas.openxmlformats.org/officeDocument/2006/relationships/hyperlink" Target="https://pbs.twimg.com/profile_banners/783969619631570944/1517395444" TargetMode="External" /><Relationship Id="rId258" Type="http://schemas.openxmlformats.org/officeDocument/2006/relationships/hyperlink" Target="https://pbs.twimg.com/profile_banners/837876161795411968/1541540515" TargetMode="External" /><Relationship Id="rId259" Type="http://schemas.openxmlformats.org/officeDocument/2006/relationships/hyperlink" Target="https://pbs.twimg.com/profile_banners/3226912379/1521588605" TargetMode="External" /><Relationship Id="rId260" Type="http://schemas.openxmlformats.org/officeDocument/2006/relationships/hyperlink" Target="https://pbs.twimg.com/profile_banners/755421798477463552/1469105504" TargetMode="External" /><Relationship Id="rId261" Type="http://schemas.openxmlformats.org/officeDocument/2006/relationships/hyperlink" Target="https://pbs.twimg.com/profile_banners/20096405/1463497904" TargetMode="External" /><Relationship Id="rId262" Type="http://schemas.openxmlformats.org/officeDocument/2006/relationships/hyperlink" Target="https://pbs.twimg.com/profile_banners/56487487/1521819202" TargetMode="External" /><Relationship Id="rId263" Type="http://schemas.openxmlformats.org/officeDocument/2006/relationships/hyperlink" Target="https://pbs.twimg.com/profile_banners/130297856/1547588371" TargetMode="External" /><Relationship Id="rId264" Type="http://schemas.openxmlformats.org/officeDocument/2006/relationships/hyperlink" Target="https://pbs.twimg.com/profile_banners/22919206/1523458795" TargetMode="External" /><Relationship Id="rId265" Type="http://schemas.openxmlformats.org/officeDocument/2006/relationships/hyperlink" Target="https://pbs.twimg.com/profile_banners/576209736/1547379497" TargetMode="External" /><Relationship Id="rId266" Type="http://schemas.openxmlformats.org/officeDocument/2006/relationships/hyperlink" Target="https://pbs.twimg.com/profile_banners/29443660/1498925171" TargetMode="External" /><Relationship Id="rId267" Type="http://schemas.openxmlformats.org/officeDocument/2006/relationships/hyperlink" Target="https://pbs.twimg.com/profile_banners/1041959210324516864/1547251242" TargetMode="External" /><Relationship Id="rId268" Type="http://schemas.openxmlformats.org/officeDocument/2006/relationships/hyperlink" Target="https://pbs.twimg.com/profile_banners/969261359887200257/1523029503"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5/bg.gif" TargetMode="External" /><Relationship Id="rId282" Type="http://schemas.openxmlformats.org/officeDocument/2006/relationships/hyperlink" Target="http://abs.twimg.com/images/themes/theme6/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2/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0/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9/bg.gif"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2/bg.gif" TargetMode="External" /><Relationship Id="rId313" Type="http://schemas.openxmlformats.org/officeDocument/2006/relationships/hyperlink" Target="http://abs.twimg.com/images/themes/theme1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0/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5/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6/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2/bg.gif" TargetMode="External" /><Relationship Id="rId340" Type="http://schemas.openxmlformats.org/officeDocument/2006/relationships/hyperlink" Target="http://abs.twimg.com/images/themes/theme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3/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5/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8/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9/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5/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0/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3/bg.gif" TargetMode="External" /><Relationship Id="rId367" Type="http://schemas.openxmlformats.org/officeDocument/2006/relationships/hyperlink" Target="http://abs.twimg.com/images/themes/theme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8/bg.gif" TargetMode="External" /><Relationship Id="rId375" Type="http://schemas.openxmlformats.org/officeDocument/2006/relationships/hyperlink" Target="http://abs.twimg.com/images/themes/theme12/bg.gif"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6/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0/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7/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2/bg.gif"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3/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5/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5/bg.gif" TargetMode="External" /><Relationship Id="rId416" Type="http://schemas.openxmlformats.org/officeDocument/2006/relationships/hyperlink" Target="http://abs.twimg.com/images/themes/theme8/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8/bg.gif" TargetMode="External" /><Relationship Id="rId421" Type="http://schemas.openxmlformats.org/officeDocument/2006/relationships/hyperlink" Target="http://abs.twimg.com/images/themes/theme1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3/bg.gif" TargetMode="External" /><Relationship Id="rId427" Type="http://schemas.openxmlformats.org/officeDocument/2006/relationships/hyperlink" Target="http://abs.twimg.com/images/themes/theme18/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2/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9/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images/934060471287676928/ix8PDSWh_normal.jpg" TargetMode="External" /><Relationship Id="rId440" Type="http://schemas.openxmlformats.org/officeDocument/2006/relationships/hyperlink" Target="http://pbs.twimg.com/profile_images/875384719965290500/ttGI91mE_normal.jpg" TargetMode="External" /><Relationship Id="rId441" Type="http://schemas.openxmlformats.org/officeDocument/2006/relationships/hyperlink" Target="http://pbs.twimg.com/profile_images/606798781649174528/NYsUioKR_normal.png" TargetMode="External" /><Relationship Id="rId442" Type="http://schemas.openxmlformats.org/officeDocument/2006/relationships/hyperlink" Target="http://pbs.twimg.com/profile_images/1055205411274612756/b0OxeygN_normal.jpg" TargetMode="External" /><Relationship Id="rId443" Type="http://schemas.openxmlformats.org/officeDocument/2006/relationships/hyperlink" Target="http://pbs.twimg.com/profile_images/1086350246425382912/mR--J5rz_normal.jpg" TargetMode="External" /><Relationship Id="rId444" Type="http://schemas.openxmlformats.org/officeDocument/2006/relationships/hyperlink" Target="http://pbs.twimg.com/profile_images/940010965847777280/jupOoelq_normal.jpg" TargetMode="External" /><Relationship Id="rId445" Type="http://schemas.openxmlformats.org/officeDocument/2006/relationships/hyperlink" Target="http://pbs.twimg.com/profile_images/959417996413456384/kJ-pL7_a_normal.jpg" TargetMode="External" /><Relationship Id="rId446" Type="http://schemas.openxmlformats.org/officeDocument/2006/relationships/hyperlink" Target="http://pbs.twimg.com/profile_images/648973793738780672/V5xXe0W3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961877177586270208/b-ShrFCj_normal.jp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pbs.twimg.com/profile_images/1032791658797129730/7tUKvJv9_normal.jpg" TargetMode="External" /><Relationship Id="rId451" Type="http://schemas.openxmlformats.org/officeDocument/2006/relationships/hyperlink" Target="http://pbs.twimg.com/profile_images/874749329629732865/bkmrNkxq_normal.jpg" TargetMode="External" /><Relationship Id="rId452" Type="http://schemas.openxmlformats.org/officeDocument/2006/relationships/hyperlink" Target="http://pbs.twimg.com/profile_images/672373900437757953/NqxeKSWK_normal.jpg" TargetMode="External" /><Relationship Id="rId453" Type="http://schemas.openxmlformats.org/officeDocument/2006/relationships/hyperlink" Target="http://pbs.twimg.com/profile_images/378800000016300504/08bd3097b70613756d340e7695bbceca_normal.jpeg" TargetMode="External" /><Relationship Id="rId454" Type="http://schemas.openxmlformats.org/officeDocument/2006/relationships/hyperlink" Target="http://pbs.twimg.com/profile_images/691383455217754112/y8SlCKct_normal.jpg" TargetMode="External" /><Relationship Id="rId455" Type="http://schemas.openxmlformats.org/officeDocument/2006/relationships/hyperlink" Target="http://pbs.twimg.com/profile_images/482106609846321153/qbj_Is___normal.jpeg" TargetMode="External" /><Relationship Id="rId456" Type="http://schemas.openxmlformats.org/officeDocument/2006/relationships/hyperlink" Target="http://pbs.twimg.com/profile_images/1083693479262187520/6NOjNro0_normal.jpg" TargetMode="External" /><Relationship Id="rId457" Type="http://schemas.openxmlformats.org/officeDocument/2006/relationships/hyperlink" Target="http://pbs.twimg.com/profile_images/1085367971487174659/cFUwmkT-_normal.jpg" TargetMode="External" /><Relationship Id="rId458" Type="http://schemas.openxmlformats.org/officeDocument/2006/relationships/hyperlink" Target="http://pbs.twimg.com/profile_images/627687247/madmen_icon_normal.jpg" TargetMode="External" /><Relationship Id="rId459" Type="http://schemas.openxmlformats.org/officeDocument/2006/relationships/hyperlink" Target="http://pbs.twimg.com/profile_images/1059214996310290435/0o0TJXA5_normal.jpg" TargetMode="External" /><Relationship Id="rId460" Type="http://schemas.openxmlformats.org/officeDocument/2006/relationships/hyperlink" Target="http://pbs.twimg.com/profile_images/1009606412580708353/MDvZDUZ3_normal.jpg" TargetMode="External" /><Relationship Id="rId461" Type="http://schemas.openxmlformats.org/officeDocument/2006/relationships/hyperlink" Target="http://pbs.twimg.com/profile_images/1059550439866286083/2gKuceVm_normal.jpg" TargetMode="External" /><Relationship Id="rId462" Type="http://schemas.openxmlformats.org/officeDocument/2006/relationships/hyperlink" Target="http://pbs.twimg.com/profile_images/1030103090861461504/JW96Lbf7_normal.jpg" TargetMode="External" /><Relationship Id="rId463" Type="http://schemas.openxmlformats.org/officeDocument/2006/relationships/hyperlink" Target="http://pbs.twimg.com/profile_images/1081579576021733377/qUR2p_W__normal.jpg" TargetMode="External" /><Relationship Id="rId464" Type="http://schemas.openxmlformats.org/officeDocument/2006/relationships/hyperlink" Target="http://pbs.twimg.com/profile_images/1580137543/fractal-images73_-_superwow_normal.jpg" TargetMode="External" /><Relationship Id="rId465" Type="http://schemas.openxmlformats.org/officeDocument/2006/relationships/hyperlink" Target="http://pbs.twimg.com/profile_images/967539843151605762/NGLc5_-g_normal.jpg" TargetMode="External" /><Relationship Id="rId466" Type="http://schemas.openxmlformats.org/officeDocument/2006/relationships/hyperlink" Target="http://pbs.twimg.com/profile_images/715176551361482752/D_-n5WUR_normal.jpg" TargetMode="External" /><Relationship Id="rId467" Type="http://schemas.openxmlformats.org/officeDocument/2006/relationships/hyperlink" Target="http://pbs.twimg.com/profile_images/957753373880733698/uI2muVsO_normal.jpg" TargetMode="External" /><Relationship Id="rId468" Type="http://schemas.openxmlformats.org/officeDocument/2006/relationships/hyperlink" Target="http://pbs.twimg.com/profile_images/941289135209361410/fZMPxa_e_normal.jpg" TargetMode="External" /><Relationship Id="rId469" Type="http://schemas.openxmlformats.org/officeDocument/2006/relationships/hyperlink" Target="http://abs.twimg.com/sticky/default_profile_images/default_profile_normal.png" TargetMode="External" /><Relationship Id="rId470" Type="http://schemas.openxmlformats.org/officeDocument/2006/relationships/hyperlink" Target="http://pbs.twimg.com/profile_images/468502341/Julie4_normal.jpg" TargetMode="External" /><Relationship Id="rId471" Type="http://schemas.openxmlformats.org/officeDocument/2006/relationships/hyperlink" Target="http://pbs.twimg.com/profile_images/663730127906463744/l017r0-__normal.jpg" TargetMode="External" /><Relationship Id="rId472" Type="http://schemas.openxmlformats.org/officeDocument/2006/relationships/hyperlink" Target="http://pbs.twimg.com/profile_images/1062343276420833280/ZcDwwG-p_normal.jpg" TargetMode="External" /><Relationship Id="rId473" Type="http://schemas.openxmlformats.org/officeDocument/2006/relationships/hyperlink" Target="http://pbs.twimg.com/profile_images/1063980863195631616/ffFCaXZl_normal.jpg" TargetMode="External" /><Relationship Id="rId474" Type="http://schemas.openxmlformats.org/officeDocument/2006/relationships/hyperlink" Target="http://pbs.twimg.com/profile_images/1017502697111609345/-1-tWplz_normal.jpg" TargetMode="External" /><Relationship Id="rId475" Type="http://schemas.openxmlformats.org/officeDocument/2006/relationships/hyperlink" Target="http://pbs.twimg.com/profile_images/1054392721551622144/k4eqipd5_normal.jpg" TargetMode="External" /><Relationship Id="rId476" Type="http://schemas.openxmlformats.org/officeDocument/2006/relationships/hyperlink" Target="http://pbs.twimg.com/profile_images/821320169825988608/IuyFJHzl_normal.jpg" TargetMode="External" /><Relationship Id="rId477" Type="http://schemas.openxmlformats.org/officeDocument/2006/relationships/hyperlink" Target="http://pbs.twimg.com/profile_images/1001662578043637763/p0zxKIBq_normal.jpg" TargetMode="External" /><Relationship Id="rId478" Type="http://schemas.openxmlformats.org/officeDocument/2006/relationships/hyperlink" Target="http://pbs.twimg.com/profile_images/873543366511702016/qOH1KmdT_normal.jpg" TargetMode="External" /><Relationship Id="rId479" Type="http://schemas.openxmlformats.org/officeDocument/2006/relationships/hyperlink" Target="http://pbs.twimg.com/profile_images/553590615099703296/YwMYdy5m_normal.jpeg" TargetMode="External" /><Relationship Id="rId480" Type="http://schemas.openxmlformats.org/officeDocument/2006/relationships/hyperlink" Target="http://pbs.twimg.com/profile_images/1049503578505658373/8b0dxrq5_normal.jpg" TargetMode="External" /><Relationship Id="rId481" Type="http://schemas.openxmlformats.org/officeDocument/2006/relationships/hyperlink" Target="http://pbs.twimg.com/profile_images/928382078521102336/aIcMIrUg_normal.jpg" TargetMode="External" /><Relationship Id="rId482" Type="http://schemas.openxmlformats.org/officeDocument/2006/relationships/hyperlink" Target="http://pbs.twimg.com/profile_images/1083438643543453697/oyigIqRl_normal.jpg" TargetMode="External" /><Relationship Id="rId483" Type="http://schemas.openxmlformats.org/officeDocument/2006/relationships/hyperlink" Target="http://pbs.twimg.com/profile_images/666685017960108032/_DcZwPnJ_normal.jpg" TargetMode="External" /><Relationship Id="rId484" Type="http://schemas.openxmlformats.org/officeDocument/2006/relationships/hyperlink" Target="http://pbs.twimg.com/profile_images/419009651632381952/_O30GZ7Y_normal.jpeg" TargetMode="External" /><Relationship Id="rId485" Type="http://schemas.openxmlformats.org/officeDocument/2006/relationships/hyperlink" Target="http://pbs.twimg.com/profile_images/959576510633046016/lWgcA6c4_normal.jpg" TargetMode="External" /><Relationship Id="rId486" Type="http://schemas.openxmlformats.org/officeDocument/2006/relationships/hyperlink" Target="http://pbs.twimg.com/profile_images/1068533751666417664/_gMXRInd_normal.jpg" TargetMode="External" /><Relationship Id="rId487" Type="http://schemas.openxmlformats.org/officeDocument/2006/relationships/hyperlink" Target="http://pbs.twimg.com/profile_images/1057936244724940805/r2gJJZIT_normal.jpg" TargetMode="External" /><Relationship Id="rId488" Type="http://schemas.openxmlformats.org/officeDocument/2006/relationships/hyperlink" Target="http://pbs.twimg.com/profile_images/953341660813021185/o2IGXWqj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pbs.twimg.com/profile_images/1080430366425600001/q1f_kS7k_normal.jpg" TargetMode="External" /><Relationship Id="rId491" Type="http://schemas.openxmlformats.org/officeDocument/2006/relationships/hyperlink" Target="http://pbs.twimg.com/profile_images/1086038982348148736/TAcA_5i4_normal.jpg" TargetMode="External" /><Relationship Id="rId492" Type="http://schemas.openxmlformats.org/officeDocument/2006/relationships/hyperlink" Target="http://pbs.twimg.com/profile_images/875404558528393216/cTknVhwm_normal.jpg" TargetMode="External" /><Relationship Id="rId493" Type="http://schemas.openxmlformats.org/officeDocument/2006/relationships/hyperlink" Target="http://pbs.twimg.com/profile_images/1003979707099111424/pRoRAmle_normal.jpg" TargetMode="External" /><Relationship Id="rId494" Type="http://schemas.openxmlformats.org/officeDocument/2006/relationships/hyperlink" Target="http://pbs.twimg.com/profile_images/827682799192780800/kEI8neNa_normal.jpg" TargetMode="External" /><Relationship Id="rId495" Type="http://schemas.openxmlformats.org/officeDocument/2006/relationships/hyperlink" Target="http://pbs.twimg.com/profile_images/552659174429958144/p1xR--ti_normal.jpeg" TargetMode="External" /><Relationship Id="rId496" Type="http://schemas.openxmlformats.org/officeDocument/2006/relationships/hyperlink" Target="http://pbs.twimg.com/profile_images/809022257326653442/NoM4SFQT_normal.jpg" TargetMode="External" /><Relationship Id="rId497" Type="http://schemas.openxmlformats.org/officeDocument/2006/relationships/hyperlink" Target="http://pbs.twimg.com/profile_images/1043605071261577216/jAqTY76o_normal.jpg" TargetMode="External" /><Relationship Id="rId498" Type="http://schemas.openxmlformats.org/officeDocument/2006/relationships/hyperlink" Target="http://pbs.twimg.com/profile_images/1067084335071686657/21fFLsAe_normal.jpg" TargetMode="External" /><Relationship Id="rId499" Type="http://schemas.openxmlformats.org/officeDocument/2006/relationships/hyperlink" Target="http://pbs.twimg.com/profile_images/979786039685459968/d2y2qN0-_normal.jpg" TargetMode="External" /><Relationship Id="rId500" Type="http://schemas.openxmlformats.org/officeDocument/2006/relationships/hyperlink" Target="http://pbs.twimg.com/profile_images/948197404049924097/IPvw_wQK_normal.jpg" TargetMode="External" /><Relationship Id="rId501" Type="http://schemas.openxmlformats.org/officeDocument/2006/relationships/hyperlink" Target="http://pbs.twimg.com/profile_images/639503638986100736/mdIy2CW1_normal.png" TargetMode="External" /><Relationship Id="rId502" Type="http://schemas.openxmlformats.org/officeDocument/2006/relationships/hyperlink" Target="http://pbs.twimg.com/profile_images/977024938740781056/12t7dPz6_normal.jpg" TargetMode="External" /><Relationship Id="rId503" Type="http://schemas.openxmlformats.org/officeDocument/2006/relationships/hyperlink" Target="http://pbs.twimg.com/profile_images/1021716750403088384/796GRUVg_normal.jpg" TargetMode="External" /><Relationship Id="rId504" Type="http://schemas.openxmlformats.org/officeDocument/2006/relationships/hyperlink" Target="http://pbs.twimg.com/profile_images/1035693002092470272/ERUECtIy_normal.jpg" TargetMode="External" /><Relationship Id="rId505" Type="http://schemas.openxmlformats.org/officeDocument/2006/relationships/hyperlink" Target="http://pbs.twimg.com/profile_images/1075602915883126786/7HpUHtTa_normal.jpg" TargetMode="External" /><Relationship Id="rId506" Type="http://schemas.openxmlformats.org/officeDocument/2006/relationships/hyperlink" Target="http://pbs.twimg.com/profile_images/1082165592625340416/6dTUEyiU_normal.jpg" TargetMode="External" /><Relationship Id="rId507" Type="http://schemas.openxmlformats.org/officeDocument/2006/relationships/hyperlink" Target="http://pbs.twimg.com/profile_images/378800000571537476/f5edd3e6daaf69fab382159575ea6f98_normal.jpeg" TargetMode="External" /><Relationship Id="rId508" Type="http://schemas.openxmlformats.org/officeDocument/2006/relationships/hyperlink" Target="http://pbs.twimg.com/profile_images/881723671714377729/fqLM2Pzy_normal.jpg" TargetMode="External" /><Relationship Id="rId509" Type="http://schemas.openxmlformats.org/officeDocument/2006/relationships/hyperlink" Target="http://pbs.twimg.com/profile_images/1068689531799568384/T9kJ6kd-_normal.jpg" TargetMode="External" /><Relationship Id="rId510" Type="http://schemas.openxmlformats.org/officeDocument/2006/relationships/hyperlink" Target="http://pbs.twimg.com/profile_images/1060595919983271936/EJ7n3wSK_normal.jpg" TargetMode="External" /><Relationship Id="rId511" Type="http://schemas.openxmlformats.org/officeDocument/2006/relationships/hyperlink" Target="http://pbs.twimg.com/profile_images/1027299607829610496/LSVbhNGJ_normal.jpg" TargetMode="External" /><Relationship Id="rId512" Type="http://schemas.openxmlformats.org/officeDocument/2006/relationships/hyperlink" Target="http://pbs.twimg.com/profile_images/800568601640140800/LJg4_AKY_normal.jpg" TargetMode="External" /><Relationship Id="rId513" Type="http://schemas.openxmlformats.org/officeDocument/2006/relationships/hyperlink" Target="http://pbs.twimg.com/profile_images/644171795487195136/eDo099p6_normal.jpg" TargetMode="External" /><Relationship Id="rId514" Type="http://schemas.openxmlformats.org/officeDocument/2006/relationships/hyperlink" Target="http://pbs.twimg.com/profile_images/1766172589/woman_face_avatar_normal.jpg" TargetMode="External" /><Relationship Id="rId515" Type="http://schemas.openxmlformats.org/officeDocument/2006/relationships/hyperlink" Target="http://pbs.twimg.com/profile_images/1046782531696234497/rA5ORVnU_normal.jpg" TargetMode="External" /><Relationship Id="rId516" Type="http://schemas.openxmlformats.org/officeDocument/2006/relationships/hyperlink" Target="http://pbs.twimg.com/profile_images/846845324756893696/vBBoHJnN_normal.jpg" TargetMode="External" /><Relationship Id="rId517" Type="http://schemas.openxmlformats.org/officeDocument/2006/relationships/hyperlink" Target="http://pbs.twimg.com/profile_images/962341281086230528/cuj_NFEO_normal.jpg" TargetMode="External" /><Relationship Id="rId518" Type="http://schemas.openxmlformats.org/officeDocument/2006/relationships/hyperlink" Target="http://pbs.twimg.com/profile_images/983057340336226304/lXnG7Gw8_normal.jpg" TargetMode="External" /><Relationship Id="rId519" Type="http://schemas.openxmlformats.org/officeDocument/2006/relationships/hyperlink" Target="http://pbs.twimg.com/profile_images/643953644996587520/MUw2KFja_normal.jpg" TargetMode="External" /><Relationship Id="rId520" Type="http://schemas.openxmlformats.org/officeDocument/2006/relationships/hyperlink" Target="http://pbs.twimg.com/profile_images/1072934055396732929/5mGaEnn-_normal.jpg" TargetMode="External" /><Relationship Id="rId521" Type="http://schemas.openxmlformats.org/officeDocument/2006/relationships/hyperlink" Target="http://pbs.twimg.com/profile_images/965837034353917954/WMobQmFK_normal.jpg" TargetMode="External" /><Relationship Id="rId522" Type="http://schemas.openxmlformats.org/officeDocument/2006/relationships/hyperlink" Target="http://pbs.twimg.com/profile_images/561121025971478528/j1PG5aPo_normal.jpeg" TargetMode="External" /><Relationship Id="rId523" Type="http://schemas.openxmlformats.org/officeDocument/2006/relationships/hyperlink" Target="http://pbs.twimg.com/profile_images/993540101023117312/ukrjjHJR_normal.jpg" TargetMode="External" /><Relationship Id="rId524" Type="http://schemas.openxmlformats.org/officeDocument/2006/relationships/hyperlink" Target="http://pbs.twimg.com/profile_images/1034706411714830336/b0NJtKgF_normal.jpg" TargetMode="External" /><Relationship Id="rId525" Type="http://schemas.openxmlformats.org/officeDocument/2006/relationships/hyperlink" Target="http://pbs.twimg.com/profile_images/1060751934435549184/-sCdKpiK_normal.jpg" TargetMode="External" /><Relationship Id="rId526" Type="http://schemas.openxmlformats.org/officeDocument/2006/relationships/hyperlink" Target="http://pbs.twimg.com/profile_images/1689899639/BQcDAAAAAwoDanBnAAAABC5vdXQKFkRJZjd_1__normal.jpg" TargetMode="External" /><Relationship Id="rId527" Type="http://schemas.openxmlformats.org/officeDocument/2006/relationships/hyperlink" Target="http://pbs.twimg.com/profile_images/971496353825161216/jDEiJXAB_normal.jpg" TargetMode="External" /><Relationship Id="rId528" Type="http://schemas.openxmlformats.org/officeDocument/2006/relationships/hyperlink" Target="http://pbs.twimg.com/profile_images/942095609208692736/NDgxlSVa_normal.jpg" TargetMode="External" /><Relationship Id="rId529" Type="http://schemas.openxmlformats.org/officeDocument/2006/relationships/hyperlink" Target="http://pbs.twimg.com/profile_images/1131778532/profile_normal.jpg" TargetMode="External" /><Relationship Id="rId530" Type="http://schemas.openxmlformats.org/officeDocument/2006/relationships/hyperlink" Target="http://pbs.twimg.com/profile_images/1069723023865987072/khMEImzS_normal.jpg" TargetMode="External" /><Relationship Id="rId531" Type="http://schemas.openxmlformats.org/officeDocument/2006/relationships/hyperlink" Target="http://pbs.twimg.com/profile_images/1036903860235915264/GBTyeUOu_normal.jpg" TargetMode="External" /><Relationship Id="rId532" Type="http://schemas.openxmlformats.org/officeDocument/2006/relationships/hyperlink" Target="http://pbs.twimg.com/profile_images/738327408424701952/wbDwBjEm_normal.jpg" TargetMode="External" /><Relationship Id="rId533" Type="http://schemas.openxmlformats.org/officeDocument/2006/relationships/hyperlink" Target="http://pbs.twimg.com/profile_images/1064423151122161665/JkE1Q2lw_normal.jpg" TargetMode="External" /><Relationship Id="rId534" Type="http://schemas.openxmlformats.org/officeDocument/2006/relationships/hyperlink" Target="http://pbs.twimg.com/profile_images/378800000270094814/5e0eee9ba32de43d46e35e9c54fdbd51_normal.png" TargetMode="External" /><Relationship Id="rId535" Type="http://schemas.openxmlformats.org/officeDocument/2006/relationships/hyperlink" Target="http://pbs.twimg.com/profile_images/1076858245069918210/A48gwqfq_normal.jpg" TargetMode="External" /><Relationship Id="rId536" Type="http://schemas.openxmlformats.org/officeDocument/2006/relationships/hyperlink" Target="http://pbs.twimg.com/profile_images/890655466992394240/cI6mCvOB_normal.jpg" TargetMode="External" /><Relationship Id="rId537" Type="http://schemas.openxmlformats.org/officeDocument/2006/relationships/hyperlink" Target="http://pbs.twimg.com/profile_images/461272815312699392/8Zh8gN6l_normal.jpeg" TargetMode="External" /><Relationship Id="rId538" Type="http://schemas.openxmlformats.org/officeDocument/2006/relationships/hyperlink" Target="http://pbs.twimg.com/profile_images/1073614445656662018/Fyj2c5Pz_normal.jpg" TargetMode="External" /><Relationship Id="rId539" Type="http://schemas.openxmlformats.org/officeDocument/2006/relationships/hyperlink" Target="http://pbs.twimg.com/profile_images/724765599126024192/Tk2gzYAC_normal.jpg" TargetMode="External" /><Relationship Id="rId540" Type="http://schemas.openxmlformats.org/officeDocument/2006/relationships/hyperlink" Target="http://pbs.twimg.com/profile_images/1062776284873408518/TqDbhMoG_normal.jpg" TargetMode="External" /><Relationship Id="rId541" Type="http://schemas.openxmlformats.org/officeDocument/2006/relationships/hyperlink" Target="http://pbs.twimg.com/profile_images/979479168181293056/n4fs84yO_normal.jpg" TargetMode="External" /><Relationship Id="rId542" Type="http://schemas.openxmlformats.org/officeDocument/2006/relationships/hyperlink" Target="http://pbs.twimg.com/profile_images/997423149330280448/_Iichahl_normal.jpg" TargetMode="External" /><Relationship Id="rId543" Type="http://schemas.openxmlformats.org/officeDocument/2006/relationships/hyperlink" Target="http://pbs.twimg.com/profile_images/1024995753825951744/NU32ovRa_normal.jpg" TargetMode="External" /><Relationship Id="rId544" Type="http://schemas.openxmlformats.org/officeDocument/2006/relationships/hyperlink" Target="http://pbs.twimg.com/profile_images/962624341119832064/fFSmcIx3_normal.jpg" TargetMode="External" /><Relationship Id="rId545" Type="http://schemas.openxmlformats.org/officeDocument/2006/relationships/hyperlink" Target="http://pbs.twimg.com/profile_images/864252899572015104/bxDPflvu_normal.jpg" TargetMode="External" /><Relationship Id="rId546" Type="http://schemas.openxmlformats.org/officeDocument/2006/relationships/hyperlink" Target="http://pbs.twimg.com/profile_images/1057605775919669248/sA9wKOAF_normal.jpg" TargetMode="External" /><Relationship Id="rId547" Type="http://schemas.openxmlformats.org/officeDocument/2006/relationships/hyperlink" Target="http://pbs.twimg.com/profile_images/643791315176681473/JhdUz7Qe_normal.png" TargetMode="External" /><Relationship Id="rId548" Type="http://schemas.openxmlformats.org/officeDocument/2006/relationships/hyperlink" Target="http://pbs.twimg.com/profile_images/884317892304662528/2ljNUBsA_normal.jpg" TargetMode="External" /><Relationship Id="rId549" Type="http://schemas.openxmlformats.org/officeDocument/2006/relationships/hyperlink" Target="http://pbs.twimg.com/profile_images/803192295814287365/jhME2FIq_normal.jpg" TargetMode="External" /><Relationship Id="rId550" Type="http://schemas.openxmlformats.org/officeDocument/2006/relationships/hyperlink" Target="http://pbs.twimg.com/profile_images/859524152419639298/bPsQD-xT_normal.jpg" TargetMode="External" /><Relationship Id="rId551" Type="http://schemas.openxmlformats.org/officeDocument/2006/relationships/hyperlink" Target="http://pbs.twimg.com/profile_images/957725121585778689/L6W1TjZU_normal.jpg" TargetMode="External" /><Relationship Id="rId552" Type="http://schemas.openxmlformats.org/officeDocument/2006/relationships/hyperlink" Target="http://pbs.twimg.com/profile_images/1086670816840990721/fhXJBmZ5_normal.jpg" TargetMode="External" /><Relationship Id="rId553" Type="http://schemas.openxmlformats.org/officeDocument/2006/relationships/hyperlink" Target="http://pbs.twimg.com/profile_images/978246617911328768/mh7ip-P5_normal.jpg" TargetMode="External" /><Relationship Id="rId554" Type="http://schemas.openxmlformats.org/officeDocument/2006/relationships/hyperlink" Target="http://pbs.twimg.com/profile_images/976715647018328064/85KL-XJf_normal.jpg" TargetMode="External" /><Relationship Id="rId555" Type="http://schemas.openxmlformats.org/officeDocument/2006/relationships/hyperlink" Target="http://pbs.twimg.com/profile_images/852249830202241024/-ye0rgE8_normal.jpg" TargetMode="External" /><Relationship Id="rId556" Type="http://schemas.openxmlformats.org/officeDocument/2006/relationships/hyperlink" Target="http://pbs.twimg.com/profile_images/1085040786385690624/hd-our75_normal.jpg" TargetMode="External" /><Relationship Id="rId557" Type="http://schemas.openxmlformats.org/officeDocument/2006/relationships/hyperlink" Target="http://pbs.twimg.com/profile_images/991790485143339008/fS-Oevl3_normal.jpg" TargetMode="External" /><Relationship Id="rId558" Type="http://schemas.openxmlformats.org/officeDocument/2006/relationships/hyperlink" Target="http://pbs.twimg.com/profile_images/518879138250117120/KL8iVRl3_normal.png" TargetMode="External" /><Relationship Id="rId559" Type="http://schemas.openxmlformats.org/officeDocument/2006/relationships/hyperlink" Target="http://pbs.twimg.com/profile_images/886367393445957632/aAGrqMCw_normal.jpg" TargetMode="External" /><Relationship Id="rId560" Type="http://schemas.openxmlformats.org/officeDocument/2006/relationships/hyperlink" Target="http://pbs.twimg.com/profile_images/458155596013793280/ilM44TjW_normal.jpeg" TargetMode="External" /><Relationship Id="rId561" Type="http://schemas.openxmlformats.org/officeDocument/2006/relationships/hyperlink" Target="http://pbs.twimg.com/profile_images/1083307859406811137/iYM4G3WF_normal.jpg" TargetMode="External" /><Relationship Id="rId562" Type="http://schemas.openxmlformats.org/officeDocument/2006/relationships/hyperlink" Target="http://pbs.twimg.com/profile_images/885504437506236421/S32crh1Y_normal.jpg" TargetMode="External" /><Relationship Id="rId563" Type="http://schemas.openxmlformats.org/officeDocument/2006/relationships/hyperlink" Target="http://pbs.twimg.com/profile_images/971885586696097792/hAF3pjtj_normal.jpg" TargetMode="External" /><Relationship Id="rId564" Type="http://schemas.openxmlformats.org/officeDocument/2006/relationships/hyperlink" Target="http://pbs.twimg.com/profile_images/971772692729925633/AuIlDlf7_normal.jpg" TargetMode="External" /><Relationship Id="rId565" Type="http://schemas.openxmlformats.org/officeDocument/2006/relationships/hyperlink" Target="http://pbs.twimg.com/profile_images/1086674690331078657/in271TKS_normal.jpg" TargetMode="External" /><Relationship Id="rId566" Type="http://schemas.openxmlformats.org/officeDocument/2006/relationships/hyperlink" Target="http://pbs.twimg.com/profile_images/893486491929907200/iG7mTozH_normal.jpg" TargetMode="External" /><Relationship Id="rId567" Type="http://schemas.openxmlformats.org/officeDocument/2006/relationships/hyperlink" Target="http://pbs.twimg.com/profile_images/1073443453474824192/BruE8xb2_normal.jpg" TargetMode="External" /><Relationship Id="rId568" Type="http://schemas.openxmlformats.org/officeDocument/2006/relationships/hyperlink" Target="http://pbs.twimg.com/profile_images/714929237501820928/vKX1uQhn_normal.jpg" TargetMode="External" /><Relationship Id="rId569" Type="http://schemas.openxmlformats.org/officeDocument/2006/relationships/hyperlink" Target="http://abs.twimg.com/sticky/default_profile_images/default_profile_normal.png" TargetMode="External" /><Relationship Id="rId570" Type="http://schemas.openxmlformats.org/officeDocument/2006/relationships/hyperlink" Target="http://pbs.twimg.com/profile_images/600263553996738561/Q8uMUH72_normal.jpg" TargetMode="External" /><Relationship Id="rId571" Type="http://schemas.openxmlformats.org/officeDocument/2006/relationships/hyperlink" Target="http://pbs.twimg.com/profile_images/1068267588721946625/xEm_y_vy_normal.jpg" TargetMode="External" /><Relationship Id="rId572" Type="http://schemas.openxmlformats.org/officeDocument/2006/relationships/hyperlink" Target="http://pbs.twimg.com/profile_images/1061381977302073344/m_zwFe-N_normal.jpg" TargetMode="External" /><Relationship Id="rId573" Type="http://schemas.openxmlformats.org/officeDocument/2006/relationships/hyperlink" Target="http://pbs.twimg.com/profile_images/926385835473342464/_zJZ7HjB_normal.jpg" TargetMode="External" /><Relationship Id="rId574" Type="http://schemas.openxmlformats.org/officeDocument/2006/relationships/hyperlink" Target="http://pbs.twimg.com/profile_images/1059969868739444736/ieNB_TCX_normal.jpg" TargetMode="External" /><Relationship Id="rId575" Type="http://schemas.openxmlformats.org/officeDocument/2006/relationships/hyperlink" Target="http://pbs.twimg.com/profile_images/933858613575249921/8RlP1I_G_normal.jpg" TargetMode="External" /><Relationship Id="rId576" Type="http://schemas.openxmlformats.org/officeDocument/2006/relationships/hyperlink" Target="http://abs.twimg.com/sticky/default_profile_images/default_profile_normal.png" TargetMode="External" /><Relationship Id="rId577" Type="http://schemas.openxmlformats.org/officeDocument/2006/relationships/hyperlink" Target="http://pbs.twimg.com/profile_images/855080411692756993/htjUBTs5_normal.jpg" TargetMode="External" /><Relationship Id="rId578" Type="http://schemas.openxmlformats.org/officeDocument/2006/relationships/hyperlink" Target="http://pbs.twimg.com/profile_images/702281294131044352/ZckffSC-_normal.png" TargetMode="External" /><Relationship Id="rId579" Type="http://schemas.openxmlformats.org/officeDocument/2006/relationships/hyperlink" Target="http://pbs.twimg.com/profile_images/778515446110748672/IeswU2eG_normal.jpg" TargetMode="External" /><Relationship Id="rId580" Type="http://schemas.openxmlformats.org/officeDocument/2006/relationships/hyperlink" Target="http://pbs.twimg.com/profile_images/1015692340466462720/N26FNPn0_normal.jpg" TargetMode="External" /><Relationship Id="rId581" Type="http://schemas.openxmlformats.org/officeDocument/2006/relationships/hyperlink" Target="http://pbs.twimg.com/profile_images/687422022788493312/xMtq8iuW_normal.jpg" TargetMode="External" /><Relationship Id="rId582" Type="http://schemas.openxmlformats.org/officeDocument/2006/relationships/hyperlink" Target="http://pbs.twimg.com/profile_images/582203961379139586/T85XTtkD_normal.jpg" TargetMode="External" /><Relationship Id="rId583" Type="http://schemas.openxmlformats.org/officeDocument/2006/relationships/hyperlink" Target="http://pbs.twimg.com/profile_images/952221653597081602/rAwCbMwL_normal.jpg" TargetMode="External" /><Relationship Id="rId584" Type="http://schemas.openxmlformats.org/officeDocument/2006/relationships/hyperlink" Target="http://pbs.twimg.com/profile_images/623074452616646656/LdxEk0dw_normal.png" TargetMode="External" /><Relationship Id="rId585" Type="http://schemas.openxmlformats.org/officeDocument/2006/relationships/hyperlink" Target="http://pbs.twimg.com/profile_images/749362258061426688/XEaRr16o_normal.jpg" TargetMode="External" /><Relationship Id="rId586" Type="http://schemas.openxmlformats.org/officeDocument/2006/relationships/hyperlink" Target="http://pbs.twimg.com/profile_images/1078767983047118849/SYougnBN_normal.jpg" TargetMode="External" /><Relationship Id="rId587" Type="http://schemas.openxmlformats.org/officeDocument/2006/relationships/hyperlink" Target="http://pbs.twimg.com/profile_images/1013772445243895808/jk7SUWdn_normal.jpg" TargetMode="External" /><Relationship Id="rId588" Type="http://schemas.openxmlformats.org/officeDocument/2006/relationships/hyperlink" Target="http://pbs.twimg.com/profile_images/1075698971195174912/eF-i96cz_normal.jpg" TargetMode="External" /><Relationship Id="rId589" Type="http://schemas.openxmlformats.org/officeDocument/2006/relationships/hyperlink" Target="http://pbs.twimg.com/profile_images/1041740767050575872/wQR2VM5O_normal.jpg" TargetMode="External" /><Relationship Id="rId590" Type="http://schemas.openxmlformats.org/officeDocument/2006/relationships/hyperlink" Target="http://pbs.twimg.com/profile_images/378800000636897491/41b8d0727bfc85482a78f47915df1588_normal.jpeg" TargetMode="External" /><Relationship Id="rId591" Type="http://schemas.openxmlformats.org/officeDocument/2006/relationships/hyperlink" Target="http://pbs.twimg.com/profile_images/948733324666732546/8z3EGuq7_normal.jpg" TargetMode="External" /><Relationship Id="rId592" Type="http://schemas.openxmlformats.org/officeDocument/2006/relationships/hyperlink" Target="http://pbs.twimg.com/profile_images/2336699837/IMG00034-20120605-1443_normal.jpg" TargetMode="External" /><Relationship Id="rId593" Type="http://schemas.openxmlformats.org/officeDocument/2006/relationships/hyperlink" Target="http://pbs.twimg.com/profile_images/795708578304761858/UnI4H8SP_normal.jpg" TargetMode="External" /><Relationship Id="rId594" Type="http://schemas.openxmlformats.org/officeDocument/2006/relationships/hyperlink" Target="http://pbs.twimg.com/profile_images/1005930598916087810/cfXiWDAF_normal.jpg" TargetMode="External" /><Relationship Id="rId595" Type="http://schemas.openxmlformats.org/officeDocument/2006/relationships/hyperlink" Target="http://pbs.twimg.com/profile_images/962726460862713856/1lqoTtIR_normal.jpg" TargetMode="External" /><Relationship Id="rId596" Type="http://schemas.openxmlformats.org/officeDocument/2006/relationships/hyperlink" Target="http://pbs.twimg.com/profile_images/988099344363589633/zQfXzpRQ_normal.jpg" TargetMode="External" /><Relationship Id="rId597" Type="http://schemas.openxmlformats.org/officeDocument/2006/relationships/hyperlink" Target="http://pbs.twimg.com/profile_images/1068278072472936458/qLfoS5mp_normal.jpg" TargetMode="External" /><Relationship Id="rId598" Type="http://schemas.openxmlformats.org/officeDocument/2006/relationships/hyperlink" Target="http://pbs.twimg.com/profile_images/2730418262/6e09e2e9cfd34ddab722b349694a08ea_normal.png" TargetMode="External" /><Relationship Id="rId599" Type="http://schemas.openxmlformats.org/officeDocument/2006/relationships/hyperlink" Target="http://pbs.twimg.com/profile_images/1043097207317192705/ODs6_bIT_normal.jpg" TargetMode="External" /><Relationship Id="rId600" Type="http://schemas.openxmlformats.org/officeDocument/2006/relationships/hyperlink" Target="http://pbs.twimg.com/profile_images/1032282606379970560/uRGKlbgo_normal.jpg" TargetMode="External" /><Relationship Id="rId601" Type="http://schemas.openxmlformats.org/officeDocument/2006/relationships/hyperlink" Target="http://pbs.twimg.com/profile_images/1065927647656587265/6uL3lH0K_normal.jpg" TargetMode="External" /><Relationship Id="rId602" Type="http://schemas.openxmlformats.org/officeDocument/2006/relationships/hyperlink" Target="http://pbs.twimg.com/profile_images/1081987278065623041/Hm7Q1kD2_normal.jpg" TargetMode="External" /><Relationship Id="rId603" Type="http://schemas.openxmlformats.org/officeDocument/2006/relationships/hyperlink" Target="http://pbs.twimg.com/profile_images/490521465318408194/SaomiUz__normal.jpeg" TargetMode="External" /><Relationship Id="rId604" Type="http://schemas.openxmlformats.org/officeDocument/2006/relationships/hyperlink" Target="http://pbs.twimg.com/profile_images/975390917816455170/2sGCixko_normal.jpg" TargetMode="External" /><Relationship Id="rId605" Type="http://schemas.openxmlformats.org/officeDocument/2006/relationships/hyperlink" Target="http://pbs.twimg.com/profile_images/880917261212540934/7RM-EpJ2_normal.jpg" TargetMode="External" /><Relationship Id="rId606" Type="http://schemas.openxmlformats.org/officeDocument/2006/relationships/hyperlink" Target="http://pbs.twimg.com/profile_images/953819177231441920/MqDcuBLl_normal.jpg" TargetMode="External" /><Relationship Id="rId607" Type="http://schemas.openxmlformats.org/officeDocument/2006/relationships/hyperlink" Target="http://pbs.twimg.com/profile_images/735916478856343552/tY5BhZE8_normal.jpg" TargetMode="External" /><Relationship Id="rId608" Type="http://schemas.openxmlformats.org/officeDocument/2006/relationships/hyperlink" Target="http://pbs.twimg.com/profile_images/484430416930013184/VM6OiBsj_normal.png" TargetMode="External" /><Relationship Id="rId609" Type="http://schemas.openxmlformats.org/officeDocument/2006/relationships/hyperlink" Target="http://pbs.twimg.com/profile_images/1079609648246935552/ffpFlomo_normal.jpg" TargetMode="External" /><Relationship Id="rId610" Type="http://schemas.openxmlformats.org/officeDocument/2006/relationships/hyperlink" Target="http://pbs.twimg.com/profile_images/1046481613419360256/CB6ePVdE_normal.jpg" TargetMode="External" /><Relationship Id="rId611" Type="http://schemas.openxmlformats.org/officeDocument/2006/relationships/hyperlink" Target="http://pbs.twimg.com/profile_images/1046429563994165249/gyRnIFky_normal.jpg" TargetMode="External" /><Relationship Id="rId612" Type="http://schemas.openxmlformats.org/officeDocument/2006/relationships/hyperlink" Target="http://pbs.twimg.com/profile_images/821515406808588290/r0ssLMu5_normal.jpg" TargetMode="External" /><Relationship Id="rId613" Type="http://schemas.openxmlformats.org/officeDocument/2006/relationships/hyperlink" Target="http://pbs.twimg.com/profile_images/1066821039018127360/2W9fvJ6l_normal.jpg" TargetMode="External" /><Relationship Id="rId614" Type="http://schemas.openxmlformats.org/officeDocument/2006/relationships/hyperlink" Target="http://pbs.twimg.com/profile_images/1084738969768579074/lbsRVQKJ_normal.jpg" TargetMode="External" /><Relationship Id="rId615" Type="http://schemas.openxmlformats.org/officeDocument/2006/relationships/hyperlink" Target="http://pbs.twimg.com/profile_images/934821054719057920/EGv0Kbk__normal.jpg" TargetMode="External" /><Relationship Id="rId616" Type="http://schemas.openxmlformats.org/officeDocument/2006/relationships/hyperlink" Target="http://pbs.twimg.com/profile_images/653752677252268034/zEIhtiq8_normal.jpg" TargetMode="External" /><Relationship Id="rId617" Type="http://schemas.openxmlformats.org/officeDocument/2006/relationships/hyperlink" Target="http://pbs.twimg.com/profile_images/659151865217683457/9S-COzBW_normal.jpg" TargetMode="External" /><Relationship Id="rId618" Type="http://schemas.openxmlformats.org/officeDocument/2006/relationships/hyperlink" Target="http://pbs.twimg.com/profile_images/712237341948174336/Z-V4_ISR_normal.jpg" TargetMode="External" /><Relationship Id="rId619" Type="http://schemas.openxmlformats.org/officeDocument/2006/relationships/hyperlink" Target="http://pbs.twimg.com/profile_images/857779127817879553/qQL8YvIB_normal.jpg" TargetMode="External" /><Relationship Id="rId620" Type="http://schemas.openxmlformats.org/officeDocument/2006/relationships/hyperlink" Target="http://pbs.twimg.com/profile_images/1084871880559841280/mJNaUTV-_normal.jpg" TargetMode="External" /><Relationship Id="rId621" Type="http://schemas.openxmlformats.org/officeDocument/2006/relationships/hyperlink" Target="http://pbs.twimg.com/profile_images/1015174773092044800/x0T1bemE_normal.jpg" TargetMode="External" /><Relationship Id="rId622" Type="http://schemas.openxmlformats.org/officeDocument/2006/relationships/hyperlink" Target="http://pbs.twimg.com/profile_images/1041003600799924224/khTbF4AL_normal.jpg" TargetMode="External" /><Relationship Id="rId623" Type="http://schemas.openxmlformats.org/officeDocument/2006/relationships/hyperlink" Target="http://pbs.twimg.com/profile_images/1083331644885532672/LKNULsaw_normal.jpg" TargetMode="External" /><Relationship Id="rId624" Type="http://schemas.openxmlformats.org/officeDocument/2006/relationships/hyperlink" Target="http://pbs.twimg.com/profile_images/933753866797031424/vjovqn0Y_normal.jpg" TargetMode="External" /><Relationship Id="rId625" Type="http://schemas.openxmlformats.org/officeDocument/2006/relationships/hyperlink" Target="http://pbs.twimg.com/profile_images/1036053566337601536/LyXfn8Jh_normal.jpg" TargetMode="External" /><Relationship Id="rId626" Type="http://schemas.openxmlformats.org/officeDocument/2006/relationships/hyperlink" Target="http://pbs.twimg.com/profile_images/1045946249927675904/TeYnnbR__normal.jpg" TargetMode="External" /><Relationship Id="rId627" Type="http://schemas.openxmlformats.org/officeDocument/2006/relationships/hyperlink" Target="http://pbs.twimg.com/profile_images/880451862406868992/dkCx2OIw_normal.jpg" TargetMode="External" /><Relationship Id="rId628" Type="http://schemas.openxmlformats.org/officeDocument/2006/relationships/hyperlink" Target="http://pbs.twimg.com/profile_images/1047824821655142401/scPCXdB__normal.jpg" TargetMode="External" /><Relationship Id="rId629" Type="http://schemas.openxmlformats.org/officeDocument/2006/relationships/hyperlink" Target="http://pbs.twimg.com/profile_images/751888251640639488/AUlu9Bit_normal.jpg" TargetMode="External" /><Relationship Id="rId630" Type="http://schemas.openxmlformats.org/officeDocument/2006/relationships/hyperlink" Target="http://pbs.twimg.com/profile_images/897948627951165440/rto6KX_n_normal.jpg" TargetMode="External" /><Relationship Id="rId631" Type="http://schemas.openxmlformats.org/officeDocument/2006/relationships/hyperlink" Target="http://pbs.twimg.com/profile_images/948603415168520193/7LcxE9VX_normal.jpg" TargetMode="External" /><Relationship Id="rId632" Type="http://schemas.openxmlformats.org/officeDocument/2006/relationships/hyperlink" Target="http://pbs.twimg.com/profile_images/1082625133536133122/niLlX2a6_normal.jpg" TargetMode="External" /><Relationship Id="rId633" Type="http://schemas.openxmlformats.org/officeDocument/2006/relationships/hyperlink" Target="http://pbs.twimg.com/profile_images/983645704387219456/wd-G8lfh_normal.jpg" TargetMode="External" /><Relationship Id="rId634" Type="http://schemas.openxmlformats.org/officeDocument/2006/relationships/hyperlink" Target="http://pbs.twimg.com/profile_images/1015616390013652992/tiugMses_normal.jpg" TargetMode="External" /><Relationship Id="rId635" Type="http://schemas.openxmlformats.org/officeDocument/2006/relationships/hyperlink" Target="http://pbs.twimg.com/profile_images/640517074599735296/RCv3xHIs_normal.jpg" TargetMode="External" /><Relationship Id="rId636" Type="http://schemas.openxmlformats.org/officeDocument/2006/relationships/hyperlink" Target="http://pbs.twimg.com/profile_images/974558621106257920/h3Z1ASVM_normal.jpg" TargetMode="External" /><Relationship Id="rId637" Type="http://schemas.openxmlformats.org/officeDocument/2006/relationships/hyperlink" Target="http://pbs.twimg.com/profile_images/904399973940305920/6AXltCB5_normal.jpg" TargetMode="External" /><Relationship Id="rId638" Type="http://schemas.openxmlformats.org/officeDocument/2006/relationships/hyperlink" Target="http://pbs.twimg.com/profile_images/914117906476208128/lDFGji6i_normal.jpg" TargetMode="External" /><Relationship Id="rId639" Type="http://schemas.openxmlformats.org/officeDocument/2006/relationships/hyperlink" Target="http://pbs.twimg.com/profile_images/1008422371982761984/YZ9hFAPl_normal.jpg" TargetMode="External" /><Relationship Id="rId640" Type="http://schemas.openxmlformats.org/officeDocument/2006/relationships/hyperlink" Target="http://pbs.twimg.com/profile_images/1064592149436604416/tft04X5X_normal.jpg" TargetMode="External" /><Relationship Id="rId641" Type="http://schemas.openxmlformats.org/officeDocument/2006/relationships/hyperlink" Target="http://pbs.twimg.com/profile_images/984201949795926017/PlsQPeDq_normal.jpg" TargetMode="External" /><Relationship Id="rId642" Type="http://schemas.openxmlformats.org/officeDocument/2006/relationships/hyperlink" Target="http://pbs.twimg.com/profile_images/1085289271291011074/PX02Y2Is_normal.jpg" TargetMode="External" /><Relationship Id="rId643" Type="http://schemas.openxmlformats.org/officeDocument/2006/relationships/hyperlink" Target="http://pbs.twimg.com/profile_images/3105941050/17bab587f151975ca4ae9f6a1cab7c56_normal.png" TargetMode="External" /><Relationship Id="rId644" Type="http://schemas.openxmlformats.org/officeDocument/2006/relationships/hyperlink" Target="http://pbs.twimg.com/profile_images/3484065746/3b6dbbdfdae49436e1afd18ec804b996_normal.jpeg" TargetMode="External" /><Relationship Id="rId645" Type="http://schemas.openxmlformats.org/officeDocument/2006/relationships/hyperlink" Target="http://pbs.twimg.com/profile_images/912698876565614593/nH4oq5G7_normal.jpg" TargetMode="External" /><Relationship Id="rId646" Type="http://schemas.openxmlformats.org/officeDocument/2006/relationships/hyperlink" Target="http://pbs.twimg.com/profile_images/1031299174418055168/vb6pBCBH_normal.jpg" TargetMode="External" /><Relationship Id="rId647" Type="http://schemas.openxmlformats.org/officeDocument/2006/relationships/hyperlink" Target="http://pbs.twimg.com/profile_images/1084515339986194432/l2REBoji_normal.jpg" TargetMode="External" /><Relationship Id="rId648" Type="http://schemas.openxmlformats.org/officeDocument/2006/relationships/hyperlink" Target="http://pbs.twimg.com/profile_images/378800000033331239/7095f8af30e5640d5e8959e8b1168467_normal.jpeg" TargetMode="External" /><Relationship Id="rId649" Type="http://schemas.openxmlformats.org/officeDocument/2006/relationships/hyperlink" Target="http://pbs.twimg.com/profile_images/1050872895709286401/xpEeR-CO_normal.jpg" TargetMode="External" /><Relationship Id="rId650" Type="http://schemas.openxmlformats.org/officeDocument/2006/relationships/hyperlink" Target="https://twitter.com/solacewomensaid" TargetMode="External" /><Relationship Id="rId651" Type="http://schemas.openxmlformats.org/officeDocument/2006/relationships/hyperlink" Target="https://twitter.com/agenda_alliance" TargetMode="External" /><Relationship Id="rId652" Type="http://schemas.openxmlformats.org/officeDocument/2006/relationships/hyperlink" Target="https://twitter.com/evawuk" TargetMode="External" /><Relationship Id="rId653" Type="http://schemas.openxmlformats.org/officeDocument/2006/relationships/hyperlink" Target="https://twitter.com/dazyjane410" TargetMode="External" /><Relationship Id="rId654" Type="http://schemas.openxmlformats.org/officeDocument/2006/relationships/hyperlink" Target="https://twitter.com/dowlaiscoconut" TargetMode="External" /><Relationship Id="rId655" Type="http://schemas.openxmlformats.org/officeDocument/2006/relationships/hyperlink" Target="https://twitter.com/laikawilson" TargetMode="External" /><Relationship Id="rId656" Type="http://schemas.openxmlformats.org/officeDocument/2006/relationships/hyperlink" Target="https://twitter.com/nathaliepiat" TargetMode="External" /><Relationship Id="rId657" Type="http://schemas.openxmlformats.org/officeDocument/2006/relationships/hyperlink" Target="https://twitter.com/timdownie1" TargetMode="External" /><Relationship Id="rId658" Type="http://schemas.openxmlformats.org/officeDocument/2006/relationships/hyperlink" Target="https://twitter.com/mary85282025" TargetMode="External" /><Relationship Id="rId659" Type="http://schemas.openxmlformats.org/officeDocument/2006/relationships/hyperlink" Target="https://twitter.com/cjsimon123" TargetMode="External" /><Relationship Id="rId660" Type="http://schemas.openxmlformats.org/officeDocument/2006/relationships/hyperlink" Target="https://twitter.com/tyanna_lyc" TargetMode="External" /><Relationship Id="rId661" Type="http://schemas.openxmlformats.org/officeDocument/2006/relationships/hyperlink" Target="https://twitter.com/isa_ruffatti" TargetMode="External" /><Relationship Id="rId662" Type="http://schemas.openxmlformats.org/officeDocument/2006/relationships/hyperlink" Target="https://twitter.com/womensmarchlon" TargetMode="External" /><Relationship Id="rId663" Type="http://schemas.openxmlformats.org/officeDocument/2006/relationships/hyperlink" Target="https://twitter.com/austeneconomics" TargetMode="External" /><Relationship Id="rId664" Type="http://schemas.openxmlformats.org/officeDocument/2006/relationships/hyperlink" Target="https://twitter.com/helenpankhurst" TargetMode="External" /><Relationship Id="rId665" Type="http://schemas.openxmlformats.org/officeDocument/2006/relationships/hyperlink" Target="https://twitter.com/sholamos1" TargetMode="External" /><Relationship Id="rId666" Type="http://schemas.openxmlformats.org/officeDocument/2006/relationships/hyperlink" Target="https://twitter.com/hreardonbond" TargetMode="External" /><Relationship Id="rId667" Type="http://schemas.openxmlformats.org/officeDocument/2006/relationships/hyperlink" Target="https://twitter.com/dstewart541" TargetMode="External" /><Relationship Id="rId668" Type="http://schemas.openxmlformats.org/officeDocument/2006/relationships/hyperlink" Target="https://twitter.com/jamesco47247165" TargetMode="External" /><Relationship Id="rId669" Type="http://schemas.openxmlformats.org/officeDocument/2006/relationships/hyperlink" Target="https://twitter.com/mrintouch" TargetMode="External" /><Relationship Id="rId670" Type="http://schemas.openxmlformats.org/officeDocument/2006/relationships/hyperlink" Target="https://twitter.com/dakotaisadork" TargetMode="External" /><Relationship Id="rId671" Type="http://schemas.openxmlformats.org/officeDocument/2006/relationships/hyperlink" Target="https://twitter.com/juan_de_vashon" TargetMode="External" /><Relationship Id="rId672" Type="http://schemas.openxmlformats.org/officeDocument/2006/relationships/hyperlink" Target="https://twitter.com/nofaith313" TargetMode="External" /><Relationship Id="rId673" Type="http://schemas.openxmlformats.org/officeDocument/2006/relationships/hyperlink" Target="https://twitter.com/davidpsdem" TargetMode="External" /><Relationship Id="rId674" Type="http://schemas.openxmlformats.org/officeDocument/2006/relationships/hyperlink" Target="https://twitter.com/elizabethregina" TargetMode="External" /><Relationship Id="rId675" Type="http://schemas.openxmlformats.org/officeDocument/2006/relationships/hyperlink" Target="https://twitter.com/mbdigital001" TargetMode="External" /><Relationship Id="rId676" Type="http://schemas.openxmlformats.org/officeDocument/2006/relationships/hyperlink" Target="https://twitter.com/samsmethers" TargetMode="External" /><Relationship Id="rId677" Type="http://schemas.openxmlformats.org/officeDocument/2006/relationships/hyperlink" Target="https://twitter.com/fionamac2017" TargetMode="External" /><Relationship Id="rId678" Type="http://schemas.openxmlformats.org/officeDocument/2006/relationships/hyperlink" Target="https://twitter.com/_dipikar" TargetMode="External" /><Relationship Id="rId679" Type="http://schemas.openxmlformats.org/officeDocument/2006/relationships/hyperlink" Target="https://twitter.com/fawcettsociety" TargetMode="External" /><Relationship Id="rId680" Type="http://schemas.openxmlformats.org/officeDocument/2006/relationships/hyperlink" Target="https://twitter.com/anniebearwolf" TargetMode="External" /><Relationship Id="rId681" Type="http://schemas.openxmlformats.org/officeDocument/2006/relationships/hyperlink" Target="https://twitter.com/juliebhunt" TargetMode="External" /><Relationship Id="rId682" Type="http://schemas.openxmlformats.org/officeDocument/2006/relationships/hyperlink" Target="https://twitter.com/andrewsduncan1" TargetMode="External" /><Relationship Id="rId683" Type="http://schemas.openxmlformats.org/officeDocument/2006/relationships/hyperlink" Target="https://twitter.com/mailonline" TargetMode="External" /><Relationship Id="rId684" Type="http://schemas.openxmlformats.org/officeDocument/2006/relationships/hyperlink" Target="https://twitter.com/citizenkays" TargetMode="External" /><Relationship Id="rId685" Type="http://schemas.openxmlformats.org/officeDocument/2006/relationships/hyperlink" Target="https://twitter.com/amnaabdul1983" TargetMode="External" /><Relationship Id="rId686" Type="http://schemas.openxmlformats.org/officeDocument/2006/relationships/hyperlink" Target="https://twitter.com/lamyouthcouncil" TargetMode="External" /><Relationship Id="rId687" Type="http://schemas.openxmlformats.org/officeDocument/2006/relationships/hyperlink" Target="https://twitter.com/rachaeldownie" TargetMode="External" /><Relationship Id="rId688" Type="http://schemas.openxmlformats.org/officeDocument/2006/relationships/hyperlink" Target="https://twitter.com/mystics_blues" TargetMode="External" /><Relationship Id="rId689" Type="http://schemas.openxmlformats.org/officeDocument/2006/relationships/hyperlink" Target="https://twitter.com/shanemgreentree" TargetMode="External" /><Relationship Id="rId690" Type="http://schemas.openxmlformats.org/officeDocument/2006/relationships/hyperlink" Target="https://twitter.com/godwin_lives" TargetMode="External" /><Relationship Id="rId691" Type="http://schemas.openxmlformats.org/officeDocument/2006/relationships/hyperlink" Target="https://twitter.com/hivelady2018" TargetMode="External" /><Relationship Id="rId692" Type="http://schemas.openxmlformats.org/officeDocument/2006/relationships/hyperlink" Target="https://twitter.com/scateslovescake" TargetMode="External" /><Relationship Id="rId693" Type="http://schemas.openxmlformats.org/officeDocument/2006/relationships/hyperlink" Target="https://twitter.com/iamashleyalove" TargetMode="External" /><Relationship Id="rId694" Type="http://schemas.openxmlformats.org/officeDocument/2006/relationships/hyperlink" Target="https://twitter.com/jade2838" TargetMode="External" /><Relationship Id="rId695" Type="http://schemas.openxmlformats.org/officeDocument/2006/relationships/hyperlink" Target="https://twitter.com/gingery4nk" TargetMode="External" /><Relationship Id="rId696" Type="http://schemas.openxmlformats.org/officeDocument/2006/relationships/hyperlink" Target="https://twitter.com/rwilsongarwood" TargetMode="External" /><Relationship Id="rId697" Type="http://schemas.openxmlformats.org/officeDocument/2006/relationships/hyperlink" Target="https://twitter.com/women" TargetMode="External" /><Relationship Id="rId698" Type="http://schemas.openxmlformats.org/officeDocument/2006/relationships/hyperlink" Target="https://twitter.com/wep_uk" TargetMode="External" /><Relationship Id="rId699" Type="http://schemas.openxmlformats.org/officeDocument/2006/relationships/hyperlink" Target="https://twitter.com/skynews" TargetMode="External" /><Relationship Id="rId700" Type="http://schemas.openxmlformats.org/officeDocument/2006/relationships/hyperlink" Target="https://twitter.com/weyside7" TargetMode="External" /><Relationship Id="rId701" Type="http://schemas.openxmlformats.org/officeDocument/2006/relationships/hyperlink" Target="https://twitter.com/uklabour" TargetMode="External" /><Relationship Id="rId702" Type="http://schemas.openxmlformats.org/officeDocument/2006/relationships/hyperlink" Target="https://twitter.com/keir_starmer" TargetMode="External" /><Relationship Id="rId703" Type="http://schemas.openxmlformats.org/officeDocument/2006/relationships/hyperlink" Target="https://twitter.com/channel4news" TargetMode="External" /><Relationship Id="rId704" Type="http://schemas.openxmlformats.org/officeDocument/2006/relationships/hyperlink" Target="https://twitter.com/cathynewman" TargetMode="External" /><Relationship Id="rId705" Type="http://schemas.openxmlformats.org/officeDocument/2006/relationships/hyperlink" Target="https://twitter.com/michiganoutlndr" TargetMode="External" /><Relationship Id="rId706" Type="http://schemas.openxmlformats.org/officeDocument/2006/relationships/hyperlink" Target="https://twitter.com/fictionshewrote" TargetMode="External" /><Relationship Id="rId707" Type="http://schemas.openxmlformats.org/officeDocument/2006/relationships/hyperlink" Target="https://twitter.com/swmh_ioppn" TargetMode="External" /><Relationship Id="rId708" Type="http://schemas.openxmlformats.org/officeDocument/2006/relationships/hyperlink" Target="https://twitter.com/cjcrew3" TargetMode="External" /><Relationship Id="rId709" Type="http://schemas.openxmlformats.org/officeDocument/2006/relationships/hyperlink" Target="https://twitter.com/womensmarchmem" TargetMode="External" /><Relationship Id="rId710" Type="http://schemas.openxmlformats.org/officeDocument/2006/relationships/hyperlink" Target="https://twitter.com/tilley2shoes" TargetMode="External" /><Relationship Id="rId711" Type="http://schemas.openxmlformats.org/officeDocument/2006/relationships/hyperlink" Target="https://twitter.com/stylistmagazine" TargetMode="External" /><Relationship Id="rId712" Type="http://schemas.openxmlformats.org/officeDocument/2006/relationships/hyperlink" Target="https://twitter.com/amyayers16" TargetMode="External" /><Relationship Id="rId713" Type="http://schemas.openxmlformats.org/officeDocument/2006/relationships/hyperlink" Target="https://twitter.com/sciencemilkcow" TargetMode="External" /><Relationship Id="rId714" Type="http://schemas.openxmlformats.org/officeDocument/2006/relationships/hyperlink" Target="https://twitter.com/brookgrahamltd" TargetMode="External" /><Relationship Id="rId715" Type="http://schemas.openxmlformats.org/officeDocument/2006/relationships/hyperlink" Target="https://twitter.com/lbui0615" TargetMode="External" /><Relationship Id="rId716" Type="http://schemas.openxmlformats.org/officeDocument/2006/relationships/hyperlink" Target="https://twitter.com/qaycerax2" TargetMode="External" /><Relationship Id="rId717" Type="http://schemas.openxmlformats.org/officeDocument/2006/relationships/hyperlink" Target="https://twitter.com/kvpeckwriter" TargetMode="External" /><Relationship Id="rId718" Type="http://schemas.openxmlformats.org/officeDocument/2006/relationships/hyperlink" Target="https://twitter.com/lordez56" TargetMode="External" /><Relationship Id="rId719" Type="http://schemas.openxmlformats.org/officeDocument/2006/relationships/hyperlink" Target="https://twitter.com/melanieswick" TargetMode="External" /><Relationship Id="rId720" Type="http://schemas.openxmlformats.org/officeDocument/2006/relationships/hyperlink" Target="https://twitter.com/jafpnow2" TargetMode="External" /><Relationship Id="rId721" Type="http://schemas.openxmlformats.org/officeDocument/2006/relationships/hyperlink" Target="https://twitter.com/sherryp1967_5_7" TargetMode="External" /><Relationship Id="rId722" Type="http://schemas.openxmlformats.org/officeDocument/2006/relationships/hyperlink" Target="https://twitter.com/greeneyedladyme" TargetMode="External" /><Relationship Id="rId723" Type="http://schemas.openxmlformats.org/officeDocument/2006/relationships/hyperlink" Target="https://twitter.com/xxgrace2020xx" TargetMode="External" /><Relationship Id="rId724" Type="http://schemas.openxmlformats.org/officeDocument/2006/relationships/hyperlink" Target="https://twitter.com/fenellaporter" TargetMode="External" /><Relationship Id="rId725" Type="http://schemas.openxmlformats.org/officeDocument/2006/relationships/hyperlink" Target="https://twitter.com/woman_kind" TargetMode="External" /><Relationship Id="rId726" Type="http://schemas.openxmlformats.org/officeDocument/2006/relationships/hyperlink" Target="https://twitter.com/odulainne" TargetMode="External" /><Relationship Id="rId727" Type="http://schemas.openxmlformats.org/officeDocument/2006/relationships/hyperlink" Target="https://twitter.com/yvettedube" TargetMode="External" /><Relationship Id="rId728" Type="http://schemas.openxmlformats.org/officeDocument/2006/relationships/hyperlink" Target="https://twitter.com/digibythesea" TargetMode="External" /><Relationship Id="rId729" Type="http://schemas.openxmlformats.org/officeDocument/2006/relationships/hyperlink" Target="https://twitter.com/cakarmicdebt" TargetMode="External" /><Relationship Id="rId730" Type="http://schemas.openxmlformats.org/officeDocument/2006/relationships/hyperlink" Target="https://twitter.com/dapharcyde410" TargetMode="External" /><Relationship Id="rId731" Type="http://schemas.openxmlformats.org/officeDocument/2006/relationships/hyperlink" Target="https://twitter.com/jonorcup" TargetMode="External" /><Relationship Id="rId732" Type="http://schemas.openxmlformats.org/officeDocument/2006/relationships/hyperlink" Target="https://twitter.com/smartaindale" TargetMode="External" /><Relationship Id="rId733" Type="http://schemas.openxmlformats.org/officeDocument/2006/relationships/hyperlink" Target="https://twitter.com/thealisonbriggs" TargetMode="External" /><Relationship Id="rId734" Type="http://schemas.openxmlformats.org/officeDocument/2006/relationships/hyperlink" Target="https://twitter.com/periodpower2" TargetMode="External" /><Relationship Id="rId735" Type="http://schemas.openxmlformats.org/officeDocument/2006/relationships/hyperlink" Target="https://twitter.com/malinimehra" TargetMode="External" /><Relationship Id="rId736" Type="http://schemas.openxmlformats.org/officeDocument/2006/relationships/hyperlink" Target="https://twitter.com/exinkygal" TargetMode="External" /><Relationship Id="rId737" Type="http://schemas.openxmlformats.org/officeDocument/2006/relationships/hyperlink" Target="https://twitter.com/alauda1" TargetMode="External" /><Relationship Id="rId738" Type="http://schemas.openxmlformats.org/officeDocument/2006/relationships/hyperlink" Target="https://twitter.com/estherhsample" TargetMode="External" /><Relationship Id="rId739" Type="http://schemas.openxmlformats.org/officeDocument/2006/relationships/hyperlink" Target="https://twitter.com/illeagleblonde" TargetMode="External" /><Relationship Id="rId740" Type="http://schemas.openxmlformats.org/officeDocument/2006/relationships/hyperlink" Target="https://twitter.com/wonderpalace76" TargetMode="External" /><Relationship Id="rId741" Type="http://schemas.openxmlformats.org/officeDocument/2006/relationships/hyperlink" Target="https://twitter.com/rvt9" TargetMode="External" /><Relationship Id="rId742" Type="http://schemas.openxmlformats.org/officeDocument/2006/relationships/hyperlink" Target="https://twitter.com/jessicadoran" TargetMode="External" /><Relationship Id="rId743" Type="http://schemas.openxmlformats.org/officeDocument/2006/relationships/hyperlink" Target="https://twitter.com/5050parliament" TargetMode="External" /><Relationship Id="rId744" Type="http://schemas.openxmlformats.org/officeDocument/2006/relationships/hyperlink" Target="https://twitter.com/coleman_21" TargetMode="External" /><Relationship Id="rId745" Type="http://schemas.openxmlformats.org/officeDocument/2006/relationships/hyperlink" Target="https://twitter.com/theresa144" TargetMode="External" /><Relationship Id="rId746" Type="http://schemas.openxmlformats.org/officeDocument/2006/relationships/hyperlink" Target="https://twitter.com/abbyag03" TargetMode="External" /><Relationship Id="rId747" Type="http://schemas.openxmlformats.org/officeDocument/2006/relationships/hyperlink" Target="https://twitter.com/connie_rodeconn" TargetMode="External" /><Relationship Id="rId748" Type="http://schemas.openxmlformats.org/officeDocument/2006/relationships/hyperlink" Target="https://twitter.com/catbythec" TargetMode="External" /><Relationship Id="rId749" Type="http://schemas.openxmlformats.org/officeDocument/2006/relationships/hyperlink" Target="https://twitter.com/flowfreeboxes" TargetMode="External" /><Relationship Id="rId750" Type="http://schemas.openxmlformats.org/officeDocument/2006/relationships/hyperlink" Target="https://twitter.com/kristoperknight" TargetMode="External" /><Relationship Id="rId751" Type="http://schemas.openxmlformats.org/officeDocument/2006/relationships/hyperlink" Target="https://twitter.com/dahabah" TargetMode="External" /><Relationship Id="rId752" Type="http://schemas.openxmlformats.org/officeDocument/2006/relationships/hyperlink" Target="https://twitter.com/amy_in_michigan" TargetMode="External" /><Relationship Id="rId753" Type="http://schemas.openxmlformats.org/officeDocument/2006/relationships/hyperlink" Target="https://twitter.com/jordonlee" TargetMode="External" /><Relationship Id="rId754" Type="http://schemas.openxmlformats.org/officeDocument/2006/relationships/hyperlink" Target="https://twitter.com/eileencos" TargetMode="External" /><Relationship Id="rId755" Type="http://schemas.openxmlformats.org/officeDocument/2006/relationships/hyperlink" Target="https://twitter.com/letterofnote" TargetMode="External" /><Relationship Id="rId756" Type="http://schemas.openxmlformats.org/officeDocument/2006/relationships/hyperlink" Target="https://twitter.com/faybe1989" TargetMode="External" /><Relationship Id="rId757" Type="http://schemas.openxmlformats.org/officeDocument/2006/relationships/hyperlink" Target="https://twitter.com/susancolehaley" TargetMode="External" /><Relationship Id="rId758" Type="http://schemas.openxmlformats.org/officeDocument/2006/relationships/hyperlink" Target="https://twitter.com/teamprepster" TargetMode="External" /><Relationship Id="rId759" Type="http://schemas.openxmlformats.org/officeDocument/2006/relationships/hyperlink" Target="https://twitter.com/careintuk" TargetMode="External" /><Relationship Id="rId760" Type="http://schemas.openxmlformats.org/officeDocument/2006/relationships/hyperlink" Target="https://twitter.com/curlymoley" TargetMode="External" /><Relationship Id="rId761" Type="http://schemas.openxmlformats.org/officeDocument/2006/relationships/hyperlink" Target="https://twitter.com/apapworth58" TargetMode="External" /><Relationship Id="rId762" Type="http://schemas.openxmlformats.org/officeDocument/2006/relationships/hyperlink" Target="https://twitter.com/songoftheoss" TargetMode="External" /><Relationship Id="rId763" Type="http://schemas.openxmlformats.org/officeDocument/2006/relationships/hyperlink" Target="https://twitter.com/sue4audleyward" TargetMode="External" /><Relationship Id="rId764" Type="http://schemas.openxmlformats.org/officeDocument/2006/relationships/hyperlink" Target="https://twitter.com/womensmarch" TargetMode="External" /><Relationship Id="rId765" Type="http://schemas.openxmlformats.org/officeDocument/2006/relationships/hyperlink" Target="https://twitter.com/sammicraig117" TargetMode="External" /><Relationship Id="rId766" Type="http://schemas.openxmlformats.org/officeDocument/2006/relationships/hyperlink" Target="https://twitter.com/penkymax" TargetMode="External" /><Relationship Id="rId767" Type="http://schemas.openxmlformats.org/officeDocument/2006/relationships/hyperlink" Target="https://twitter.com/arianagrande" TargetMode="External" /><Relationship Id="rId768" Type="http://schemas.openxmlformats.org/officeDocument/2006/relationships/hyperlink" Target="https://twitter.com/ellen_f" TargetMode="External" /><Relationship Id="rId769" Type="http://schemas.openxmlformats.org/officeDocument/2006/relationships/hyperlink" Target="https://twitter.com/swillis102" TargetMode="External" /><Relationship Id="rId770" Type="http://schemas.openxmlformats.org/officeDocument/2006/relationships/hyperlink" Target="https://twitter.com/fkuprestrump" TargetMode="External" /><Relationship Id="rId771" Type="http://schemas.openxmlformats.org/officeDocument/2006/relationships/hyperlink" Target="https://twitter.com/mspepper1970" TargetMode="External" /><Relationship Id="rId772" Type="http://schemas.openxmlformats.org/officeDocument/2006/relationships/hyperlink" Target="https://twitter.com/eremocene" TargetMode="External" /><Relationship Id="rId773" Type="http://schemas.openxmlformats.org/officeDocument/2006/relationships/hyperlink" Target="https://twitter.com/huffpostuk" TargetMode="External" /><Relationship Id="rId774" Type="http://schemas.openxmlformats.org/officeDocument/2006/relationships/hyperlink" Target="https://twitter.com/btxcgnbv" TargetMode="External" /><Relationship Id="rId775" Type="http://schemas.openxmlformats.org/officeDocument/2006/relationships/hyperlink" Target="https://twitter.com/womenhackney" TargetMode="External" /><Relationship Id="rId776" Type="http://schemas.openxmlformats.org/officeDocument/2006/relationships/hyperlink" Target="https://twitter.com/alice_notti" TargetMode="External" /><Relationship Id="rId777" Type="http://schemas.openxmlformats.org/officeDocument/2006/relationships/hyperlink" Target="https://twitter.com/avery_alana" TargetMode="External" /><Relationship Id="rId778" Type="http://schemas.openxmlformats.org/officeDocument/2006/relationships/hyperlink" Target="https://twitter.com/twilightkatrina" TargetMode="External" /><Relationship Id="rId779" Type="http://schemas.openxmlformats.org/officeDocument/2006/relationships/hyperlink" Target="https://twitter.com/mtlqccan" TargetMode="External" /><Relationship Id="rId780" Type="http://schemas.openxmlformats.org/officeDocument/2006/relationships/hyperlink" Target="https://twitter.com/carolc35237810" TargetMode="External" /><Relationship Id="rId781" Type="http://schemas.openxmlformats.org/officeDocument/2006/relationships/hyperlink" Target="https://twitter.com/hettysparkles" TargetMode="External" /><Relationship Id="rId782" Type="http://schemas.openxmlformats.org/officeDocument/2006/relationships/hyperlink" Target="https://twitter.com/trintintinko" TargetMode="External" /><Relationship Id="rId783" Type="http://schemas.openxmlformats.org/officeDocument/2006/relationships/hyperlink" Target="https://twitter.com/nibhrudair" TargetMode="External" /><Relationship Id="rId784" Type="http://schemas.openxmlformats.org/officeDocument/2006/relationships/hyperlink" Target="https://twitter.com/wepislington" TargetMode="External" /><Relationship Id="rId785" Type="http://schemas.openxmlformats.org/officeDocument/2006/relationships/hyperlink" Target="https://twitter.com/cindialvidrez" TargetMode="External" /><Relationship Id="rId786" Type="http://schemas.openxmlformats.org/officeDocument/2006/relationships/hyperlink" Target="https://twitter.com/cllrruthrosenau" TargetMode="External" /><Relationship Id="rId787" Type="http://schemas.openxmlformats.org/officeDocument/2006/relationships/hyperlink" Target="https://twitter.com/sue88730990" TargetMode="External" /><Relationship Id="rId788" Type="http://schemas.openxmlformats.org/officeDocument/2006/relationships/hyperlink" Target="https://twitter.com/rgseyewear" TargetMode="External" /><Relationship Id="rId789" Type="http://schemas.openxmlformats.org/officeDocument/2006/relationships/hyperlink" Target="https://twitter.com/alisonhmarshal1" TargetMode="External" /><Relationship Id="rId790" Type="http://schemas.openxmlformats.org/officeDocument/2006/relationships/hyperlink" Target="https://twitter.com/alallbutt" TargetMode="External" /><Relationship Id="rId791" Type="http://schemas.openxmlformats.org/officeDocument/2006/relationships/hyperlink" Target="https://twitter.com/hayleyy50772704" TargetMode="External" /><Relationship Id="rId792" Type="http://schemas.openxmlformats.org/officeDocument/2006/relationships/hyperlink" Target="https://twitter.com/jbrady177" TargetMode="External" /><Relationship Id="rId793" Type="http://schemas.openxmlformats.org/officeDocument/2006/relationships/hyperlink" Target="https://twitter.com/chris52leo" TargetMode="External" /><Relationship Id="rId794" Type="http://schemas.openxmlformats.org/officeDocument/2006/relationships/hyperlink" Target="https://twitter.com/vicky_marsh" TargetMode="External" /><Relationship Id="rId795" Type="http://schemas.openxmlformats.org/officeDocument/2006/relationships/hyperlink" Target="https://twitter.com/womensaid" TargetMode="External" /><Relationship Id="rId796" Type="http://schemas.openxmlformats.org/officeDocument/2006/relationships/hyperlink" Target="https://twitter.com/helenmarie95" TargetMode="External" /><Relationship Id="rId797" Type="http://schemas.openxmlformats.org/officeDocument/2006/relationships/hyperlink" Target="https://twitter.com/hudzyboo" TargetMode="External" /><Relationship Id="rId798" Type="http://schemas.openxmlformats.org/officeDocument/2006/relationships/hyperlink" Target="https://twitter.com/mashable" TargetMode="External" /><Relationship Id="rId799" Type="http://schemas.openxmlformats.org/officeDocument/2006/relationships/hyperlink" Target="https://twitter.com/genderpunksap" TargetMode="External" /><Relationship Id="rId800" Type="http://schemas.openxmlformats.org/officeDocument/2006/relationships/hyperlink" Target="https://twitter.com/wm_global" TargetMode="External" /><Relationship Id="rId801" Type="http://schemas.openxmlformats.org/officeDocument/2006/relationships/hyperlink" Target="https://twitter.com/weeks_angelique" TargetMode="External" /><Relationship Id="rId802" Type="http://schemas.openxmlformats.org/officeDocument/2006/relationships/hyperlink" Target="https://twitter.com/mbrom999" TargetMode="External" /><Relationship Id="rId803" Type="http://schemas.openxmlformats.org/officeDocument/2006/relationships/hyperlink" Target="https://twitter.com/taylorl916" TargetMode="External" /><Relationship Id="rId804" Type="http://schemas.openxmlformats.org/officeDocument/2006/relationships/hyperlink" Target="https://twitter.com/womensma" TargetMode="External" /><Relationship Id="rId805" Type="http://schemas.openxmlformats.org/officeDocument/2006/relationships/hyperlink" Target="https://twitter.com/aak1880" TargetMode="External" /><Relationship Id="rId806" Type="http://schemas.openxmlformats.org/officeDocument/2006/relationships/hyperlink" Target="https://twitter.com/fotis_filippou" TargetMode="External" /><Relationship Id="rId807" Type="http://schemas.openxmlformats.org/officeDocument/2006/relationships/hyperlink" Target="https://twitter.com/dawnbutlerbrent" TargetMode="External" /><Relationship Id="rId808" Type="http://schemas.openxmlformats.org/officeDocument/2006/relationships/hyperlink" Target="https://twitter.com/j_jackieboo22" TargetMode="External" /><Relationship Id="rId809" Type="http://schemas.openxmlformats.org/officeDocument/2006/relationships/hyperlink" Target="https://twitter.com/shaistaaziz" TargetMode="External" /><Relationship Id="rId810" Type="http://schemas.openxmlformats.org/officeDocument/2006/relationships/hyperlink" Target="https://twitter.com/munroebergdorf" TargetMode="External" /><Relationship Id="rId811" Type="http://schemas.openxmlformats.org/officeDocument/2006/relationships/hyperlink" Target="https://twitter.com/je_ne_tweet_pas" TargetMode="External" /><Relationship Id="rId812" Type="http://schemas.openxmlformats.org/officeDocument/2006/relationships/hyperlink" Target="https://twitter.com/salenagodden" TargetMode="External" /><Relationship Id="rId813" Type="http://schemas.openxmlformats.org/officeDocument/2006/relationships/hyperlink" Target="https://twitter.com/bloodygood__" TargetMode="External" /><Relationship Id="rId814" Type="http://schemas.openxmlformats.org/officeDocument/2006/relationships/hyperlink" Target="https://twitter.com/gregwrightyp" TargetMode="External" /><Relationship Id="rId815" Type="http://schemas.openxmlformats.org/officeDocument/2006/relationships/hyperlink" Target="https://twitter.com/firerosefilmsuk" TargetMode="External" /><Relationship Id="rId816" Type="http://schemas.openxmlformats.org/officeDocument/2006/relationships/hyperlink" Target="https://twitter.com/pazesez" TargetMode="External" /><Relationship Id="rId817" Type="http://schemas.openxmlformats.org/officeDocument/2006/relationships/hyperlink" Target="https://twitter.com/appleciderradio" TargetMode="External" /><Relationship Id="rId818" Type="http://schemas.openxmlformats.org/officeDocument/2006/relationships/hyperlink" Target="https://twitter.com/sarah13marston" TargetMode="External" /><Relationship Id="rId819" Type="http://schemas.openxmlformats.org/officeDocument/2006/relationships/hyperlink" Target="https://twitter.com/caitbeaumont" TargetMode="External" /><Relationship Id="rId820" Type="http://schemas.openxmlformats.org/officeDocument/2006/relationships/hyperlink" Target="https://twitter.com/melodi801" TargetMode="External" /><Relationship Id="rId821" Type="http://schemas.openxmlformats.org/officeDocument/2006/relationships/hyperlink" Target="https://twitter.com/dubdubble" TargetMode="External" /><Relationship Id="rId822" Type="http://schemas.openxmlformats.org/officeDocument/2006/relationships/hyperlink" Target="https://twitter.com/amna4a" TargetMode="External" /><Relationship Id="rId823" Type="http://schemas.openxmlformats.org/officeDocument/2006/relationships/hyperlink" Target="https://twitter.com/deniseann1119" TargetMode="External" /><Relationship Id="rId824" Type="http://schemas.openxmlformats.org/officeDocument/2006/relationships/hyperlink" Target="https://twitter.com/nhousteau" TargetMode="External" /><Relationship Id="rId825" Type="http://schemas.openxmlformats.org/officeDocument/2006/relationships/hyperlink" Target="https://twitter.com/charlie7829" TargetMode="External" /><Relationship Id="rId826" Type="http://schemas.openxmlformats.org/officeDocument/2006/relationships/hyperlink" Target="https://twitter.com/sherrysmolders" TargetMode="External" /><Relationship Id="rId827" Type="http://schemas.openxmlformats.org/officeDocument/2006/relationships/hyperlink" Target="https://twitter.com/heathermoandco" TargetMode="External" /><Relationship Id="rId828" Type="http://schemas.openxmlformats.org/officeDocument/2006/relationships/hyperlink" Target="https://twitter.com/louisahewitt1" TargetMode="External" /><Relationship Id="rId829" Type="http://schemas.openxmlformats.org/officeDocument/2006/relationships/hyperlink" Target="https://twitter.com/cpheiffer1" TargetMode="External" /><Relationship Id="rId830" Type="http://schemas.openxmlformats.org/officeDocument/2006/relationships/hyperlink" Target="https://twitter.com/maryonthegreen" TargetMode="External" /><Relationship Id="rId831" Type="http://schemas.openxmlformats.org/officeDocument/2006/relationships/hyperlink" Target="https://twitter.com/there_funkyone" TargetMode="External" /><Relationship Id="rId832" Type="http://schemas.openxmlformats.org/officeDocument/2006/relationships/hyperlink" Target="https://twitter.com/gail_fab" TargetMode="External" /><Relationship Id="rId833" Type="http://schemas.openxmlformats.org/officeDocument/2006/relationships/hyperlink" Target="https://twitter.com/janewhild" TargetMode="External" /><Relationship Id="rId834" Type="http://schemas.openxmlformats.org/officeDocument/2006/relationships/hyperlink" Target="https://twitter.com/maisiemarvell" TargetMode="External" /><Relationship Id="rId835" Type="http://schemas.openxmlformats.org/officeDocument/2006/relationships/hyperlink" Target="https://twitter.com/lauriefare1" TargetMode="External" /><Relationship Id="rId836" Type="http://schemas.openxmlformats.org/officeDocument/2006/relationships/hyperlink" Target="https://twitter.com/lexiesecrist" TargetMode="External" /><Relationship Id="rId837" Type="http://schemas.openxmlformats.org/officeDocument/2006/relationships/hyperlink" Target="https://twitter.com/elizabetha7777" TargetMode="External" /><Relationship Id="rId838" Type="http://schemas.openxmlformats.org/officeDocument/2006/relationships/hyperlink" Target="https://twitter.com/women2win" TargetMode="External" /><Relationship Id="rId839" Type="http://schemas.openxmlformats.org/officeDocument/2006/relationships/hyperlink" Target="https://twitter.com/thewollsoc" TargetMode="External" /><Relationship Id="rId840" Type="http://schemas.openxmlformats.org/officeDocument/2006/relationships/hyperlink" Target="https://twitter.com/kmfcounseling" TargetMode="External" /><Relationship Id="rId841" Type="http://schemas.openxmlformats.org/officeDocument/2006/relationships/hyperlink" Target="https://twitter.com/stilllwithher" TargetMode="External" /><Relationship Id="rId842" Type="http://schemas.openxmlformats.org/officeDocument/2006/relationships/hyperlink" Target="https://twitter.com/blooloop" TargetMode="External" /><Relationship Id="rId843" Type="http://schemas.openxmlformats.org/officeDocument/2006/relationships/hyperlink" Target="https://twitter.com/itsnaww" TargetMode="External" /><Relationship Id="rId844" Type="http://schemas.openxmlformats.org/officeDocument/2006/relationships/hyperlink" Target="https://twitter.com/amyycp" TargetMode="External" /><Relationship Id="rId845" Type="http://schemas.openxmlformats.org/officeDocument/2006/relationships/hyperlink" Target="https://twitter.com/k3micah" TargetMode="External" /><Relationship Id="rId846" Type="http://schemas.openxmlformats.org/officeDocument/2006/relationships/hyperlink" Target="https://twitter.com/emmsimpson__" TargetMode="External" /><Relationship Id="rId847" Type="http://schemas.openxmlformats.org/officeDocument/2006/relationships/hyperlink" Target="https://twitter.com/weprichmond" TargetMode="External" /><Relationship Id="rId848" Type="http://schemas.openxmlformats.org/officeDocument/2006/relationships/hyperlink" Target="https://twitter.com/wep_enfield" TargetMode="External" /><Relationship Id="rId849" Type="http://schemas.openxmlformats.org/officeDocument/2006/relationships/hyperlink" Target="https://twitter.com/wep_birmingham" TargetMode="External" /><Relationship Id="rId850" Type="http://schemas.openxmlformats.org/officeDocument/2006/relationships/hyperlink" Target="https://twitter.com/wepmiltonkeynes" TargetMode="External" /><Relationship Id="rId851" Type="http://schemas.openxmlformats.org/officeDocument/2006/relationships/hyperlink" Target="https://twitter.com/sanguinebee" TargetMode="External" /><Relationship Id="rId852" Type="http://schemas.openxmlformats.org/officeDocument/2006/relationships/hyperlink" Target="https://twitter.com/cjmartin23" TargetMode="External" /><Relationship Id="rId853" Type="http://schemas.openxmlformats.org/officeDocument/2006/relationships/hyperlink" Target="https://twitter.com/patjsullivan" TargetMode="External" /><Relationship Id="rId854" Type="http://schemas.openxmlformats.org/officeDocument/2006/relationships/hyperlink" Target="https://twitter.com/itvlondon" TargetMode="External" /><Relationship Id="rId855" Type="http://schemas.openxmlformats.org/officeDocument/2006/relationships/hyperlink" Target="https://twitter.com/lescharmilles" TargetMode="External" /><Relationship Id="rId856" Type="http://schemas.openxmlformats.org/officeDocument/2006/relationships/hyperlink" Target="https://twitter.com/parlstreet" TargetMode="External" /><Relationship Id="rId857" Type="http://schemas.openxmlformats.org/officeDocument/2006/relationships/hyperlink" Target="https://twitter.com/annableigh" TargetMode="External" /><Relationship Id="rId858" Type="http://schemas.openxmlformats.org/officeDocument/2006/relationships/hyperlink" Target="https://twitter.com/jessicaworld82" TargetMode="External" /><Relationship Id="rId859" Type="http://schemas.openxmlformats.org/officeDocument/2006/relationships/hyperlink" Target="https://twitter.com/tammy_richard" TargetMode="External" /><Relationship Id="rId860" Type="http://schemas.openxmlformats.org/officeDocument/2006/relationships/hyperlink" Target="https://twitter.com/feminastywomxn" TargetMode="External" /><Relationship Id="rId861" Type="http://schemas.openxmlformats.org/officeDocument/2006/relationships/comments" Target="../comments2.xml" /><Relationship Id="rId862" Type="http://schemas.openxmlformats.org/officeDocument/2006/relationships/vmlDrawing" Target="../drawings/vmlDrawing2.vml" /><Relationship Id="rId863" Type="http://schemas.openxmlformats.org/officeDocument/2006/relationships/table" Target="../tables/table2.xml" /><Relationship Id="rId864" Type="http://schemas.openxmlformats.org/officeDocument/2006/relationships/drawing" Target="../drawings/drawing1.xml" /><Relationship Id="rId8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womensmarchlon/status/1086516045807054848" TargetMode="External" /><Relationship Id="rId2" Type="http://schemas.openxmlformats.org/officeDocument/2006/relationships/hyperlink" Target="https://www.huffingtonpost.co.uk/entry/womens-march-london-the-best-placards-from-this-years-demonstration_uk_5c434c45e4b0bfa693c4087b?ncid=tweetlnkukhpmg00000001" TargetMode="External" /><Relationship Id="rId3" Type="http://schemas.openxmlformats.org/officeDocument/2006/relationships/hyperlink" Target="https://www.instagram.com/p/Bs0NWP3gFf0/?utm_source=ig_twitter_share&amp;igshid=1fs4kk0kc8n8o" TargetMode="External" /><Relationship Id="rId4" Type="http://schemas.openxmlformats.org/officeDocument/2006/relationships/hyperlink" Target="https://mashable.com/article/london-womens-march-bread-and-roses/?europe=true#qhdte1IqPiq5" TargetMode="External" /><Relationship Id="rId5" Type="http://schemas.openxmlformats.org/officeDocument/2006/relationships/hyperlink" Target="https://www.eventbrite.com/e/march4women-2019-event-tickets-54751304626?aff=CIUKTwitter" TargetMode="External" /><Relationship Id="rId6" Type="http://schemas.openxmlformats.org/officeDocument/2006/relationships/hyperlink" Target="http://5050parliament.co.uk/join/" TargetMode="External" /><Relationship Id="rId7" Type="http://schemas.openxmlformats.org/officeDocument/2006/relationships/hyperlink" Target="https://twitter.com/womensmarchlon/status/1086530978498203649" TargetMode="External" /><Relationship Id="rId8" Type="http://schemas.openxmlformats.org/officeDocument/2006/relationships/hyperlink" Target="https://www.dailymail.co.uk/news/article-6610193/Womens-March-2019-Thousands-women-attend-protest-London-against-austerity.html?ito=amp_twitter_share-top" TargetMode="External" /><Relationship Id="rId9" Type="http://schemas.openxmlformats.org/officeDocument/2006/relationships/hyperlink" Target="https://twitter.com/TimDownie1/status/1086641302236790785" TargetMode="External" /><Relationship Id="rId10" Type="http://schemas.openxmlformats.org/officeDocument/2006/relationships/hyperlink" Target="https://twitter.com/womensmarchlon/status/1086530978498203649" TargetMode="External" /><Relationship Id="rId11" Type="http://schemas.openxmlformats.org/officeDocument/2006/relationships/hyperlink" Target="https://mashable.com/article/london-womens-march-bread-and-roses/?europe=true#qhdte1IqPiq5" TargetMode="External" /><Relationship Id="rId12" Type="http://schemas.openxmlformats.org/officeDocument/2006/relationships/hyperlink" Target="https://www.eventbrite.com/e/march4women-2019-event-tickets-54751304626?aff=CIUKTwitter" TargetMode="External" /><Relationship Id="rId13" Type="http://schemas.openxmlformats.org/officeDocument/2006/relationships/hyperlink" Target="http://5050parliament.co.uk/join/" TargetMode="External" /><Relationship Id="rId14" Type="http://schemas.openxmlformats.org/officeDocument/2006/relationships/hyperlink" Target="https://www.instagram.com/p/Bs0NWP3gFf0/?utm_source=ig_twitter_share&amp;igshid=1fs4kk0kc8n8o" TargetMode="External" /><Relationship Id="rId15" Type="http://schemas.openxmlformats.org/officeDocument/2006/relationships/hyperlink" Target="https://twitter.com/TimDownie1/status/1086641302236790785" TargetMode="External" /><Relationship Id="rId16" Type="http://schemas.openxmlformats.org/officeDocument/2006/relationships/hyperlink" Target="https://twitter.com/womensmarchlon/status/1086516045807054848" TargetMode="External" /><Relationship Id="rId17" Type="http://schemas.openxmlformats.org/officeDocument/2006/relationships/hyperlink" Target="https://www.huffingtonpost.co.uk/entry/womens-march-london-the-best-placards-from-this-years-demonstration_uk_5c434c45e4b0bfa693c4087b?ncid=tweetlnkukhpmg00000001" TargetMode="Externa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2693</v>
      </c>
      <c r="BB2" s="13" t="s">
        <v>2720</v>
      </c>
      <c r="BC2" s="13" t="s">
        <v>2721</v>
      </c>
      <c r="BD2" s="119" t="s">
        <v>3503</v>
      </c>
      <c r="BE2" s="119" t="s">
        <v>3504</v>
      </c>
      <c r="BF2" s="119" t="s">
        <v>3505</v>
      </c>
      <c r="BG2" s="119" t="s">
        <v>3506</v>
      </c>
      <c r="BH2" s="119" t="s">
        <v>3507</v>
      </c>
      <c r="BI2" s="119" t="s">
        <v>3508</v>
      </c>
      <c r="BJ2" s="119" t="s">
        <v>3509</v>
      </c>
      <c r="BK2" s="119" t="s">
        <v>3510</v>
      </c>
      <c r="BL2" s="119" t="s">
        <v>3511</v>
      </c>
    </row>
    <row r="3" spans="1:64" ht="15" customHeight="1">
      <c r="A3" s="64" t="s">
        <v>212</v>
      </c>
      <c r="B3" s="64" t="s">
        <v>396</v>
      </c>
      <c r="C3" s="65" t="s">
        <v>3516</v>
      </c>
      <c r="D3" s="66">
        <v>3</v>
      </c>
      <c r="E3" s="67" t="s">
        <v>132</v>
      </c>
      <c r="F3" s="68">
        <v>32</v>
      </c>
      <c r="G3" s="65"/>
      <c r="H3" s="69"/>
      <c r="I3" s="70"/>
      <c r="J3" s="70"/>
      <c r="K3" s="34" t="s">
        <v>65</v>
      </c>
      <c r="L3" s="71">
        <v>3</v>
      </c>
      <c r="M3" s="71"/>
      <c r="N3" s="72"/>
      <c r="O3" s="78" t="s">
        <v>423</v>
      </c>
      <c r="P3" s="80">
        <v>43484.498240740744</v>
      </c>
      <c r="Q3" s="78" t="s">
        <v>425</v>
      </c>
      <c r="R3" s="78"/>
      <c r="S3" s="78"/>
      <c r="T3" s="78" t="s">
        <v>560</v>
      </c>
      <c r="U3" s="84" t="s">
        <v>611</v>
      </c>
      <c r="V3" s="84" t="s">
        <v>611</v>
      </c>
      <c r="W3" s="80">
        <v>43484.498240740744</v>
      </c>
      <c r="X3" s="84" t="s">
        <v>765</v>
      </c>
      <c r="Y3" s="78"/>
      <c r="Z3" s="78"/>
      <c r="AA3" s="85" t="s">
        <v>1017</v>
      </c>
      <c r="AB3" s="78"/>
      <c r="AC3" s="78" t="b">
        <v>0</v>
      </c>
      <c r="AD3" s="78">
        <v>7</v>
      </c>
      <c r="AE3" s="85" t="s">
        <v>1269</v>
      </c>
      <c r="AF3" s="78" t="b">
        <v>0</v>
      </c>
      <c r="AG3" s="78" t="s">
        <v>1272</v>
      </c>
      <c r="AH3" s="78"/>
      <c r="AI3" s="85" t="s">
        <v>1270</v>
      </c>
      <c r="AJ3" s="78" t="b">
        <v>0</v>
      </c>
      <c r="AK3" s="78">
        <v>4</v>
      </c>
      <c r="AL3" s="85" t="s">
        <v>1270</v>
      </c>
      <c r="AM3" s="78" t="s">
        <v>1277</v>
      </c>
      <c r="AN3" s="78" t="b">
        <v>0</v>
      </c>
      <c r="AO3" s="85" t="s">
        <v>1017</v>
      </c>
      <c r="AP3" s="78" t="s">
        <v>1285</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397</v>
      </c>
      <c r="C4" s="65" t="s">
        <v>3516</v>
      </c>
      <c r="D4" s="66">
        <v>3</v>
      </c>
      <c r="E4" s="67" t="s">
        <v>132</v>
      </c>
      <c r="F4" s="68">
        <v>32</v>
      </c>
      <c r="G4" s="65"/>
      <c r="H4" s="69"/>
      <c r="I4" s="70"/>
      <c r="J4" s="70"/>
      <c r="K4" s="34" t="s">
        <v>65</v>
      </c>
      <c r="L4" s="77">
        <v>4</v>
      </c>
      <c r="M4" s="77"/>
      <c r="N4" s="72"/>
      <c r="O4" s="79" t="s">
        <v>423</v>
      </c>
      <c r="P4" s="81">
        <v>43484.498240740744</v>
      </c>
      <c r="Q4" s="79" t="s">
        <v>425</v>
      </c>
      <c r="R4" s="79"/>
      <c r="S4" s="79"/>
      <c r="T4" s="79" t="s">
        <v>560</v>
      </c>
      <c r="U4" s="83" t="s">
        <v>611</v>
      </c>
      <c r="V4" s="83" t="s">
        <v>611</v>
      </c>
      <c r="W4" s="81">
        <v>43484.498240740744</v>
      </c>
      <c r="X4" s="83" t="s">
        <v>765</v>
      </c>
      <c r="Y4" s="79"/>
      <c r="Z4" s="79"/>
      <c r="AA4" s="82" t="s">
        <v>1017</v>
      </c>
      <c r="AB4" s="79"/>
      <c r="AC4" s="79" t="b">
        <v>0</v>
      </c>
      <c r="AD4" s="79">
        <v>7</v>
      </c>
      <c r="AE4" s="82" t="s">
        <v>1269</v>
      </c>
      <c r="AF4" s="79" t="b">
        <v>0</v>
      </c>
      <c r="AG4" s="79" t="s">
        <v>1272</v>
      </c>
      <c r="AH4" s="79"/>
      <c r="AI4" s="82" t="s">
        <v>1270</v>
      </c>
      <c r="AJ4" s="79" t="b">
        <v>0</v>
      </c>
      <c r="AK4" s="79">
        <v>4</v>
      </c>
      <c r="AL4" s="82" t="s">
        <v>1270</v>
      </c>
      <c r="AM4" s="79" t="s">
        <v>1277</v>
      </c>
      <c r="AN4" s="79" t="b">
        <v>0</v>
      </c>
      <c r="AO4" s="82" t="s">
        <v>1017</v>
      </c>
      <c r="AP4" s="79" t="s">
        <v>1285</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387</v>
      </c>
      <c r="C5" s="65" t="s">
        <v>3516</v>
      </c>
      <c r="D5" s="66">
        <v>3</v>
      </c>
      <c r="E5" s="67" t="s">
        <v>132</v>
      </c>
      <c r="F5" s="68">
        <v>32</v>
      </c>
      <c r="G5" s="65"/>
      <c r="H5" s="69"/>
      <c r="I5" s="70"/>
      <c r="J5" s="70"/>
      <c r="K5" s="34" t="s">
        <v>65</v>
      </c>
      <c r="L5" s="77">
        <v>5</v>
      </c>
      <c r="M5" s="77"/>
      <c r="N5" s="72"/>
      <c r="O5" s="79" t="s">
        <v>423</v>
      </c>
      <c r="P5" s="81">
        <v>43484.72782407407</v>
      </c>
      <c r="Q5" s="79" t="s">
        <v>426</v>
      </c>
      <c r="R5" s="79"/>
      <c r="S5" s="79"/>
      <c r="T5" s="79" t="s">
        <v>561</v>
      </c>
      <c r="U5" s="83" t="s">
        <v>612</v>
      </c>
      <c r="V5" s="83" t="s">
        <v>612</v>
      </c>
      <c r="W5" s="81">
        <v>43484.72782407407</v>
      </c>
      <c r="X5" s="83" t="s">
        <v>766</v>
      </c>
      <c r="Y5" s="79"/>
      <c r="Z5" s="79"/>
      <c r="AA5" s="82" t="s">
        <v>1018</v>
      </c>
      <c r="AB5" s="79"/>
      <c r="AC5" s="79" t="b">
        <v>0</v>
      </c>
      <c r="AD5" s="79">
        <v>0</v>
      </c>
      <c r="AE5" s="82" t="s">
        <v>1270</v>
      </c>
      <c r="AF5" s="79" t="b">
        <v>0</v>
      </c>
      <c r="AG5" s="79" t="s">
        <v>1272</v>
      </c>
      <c r="AH5" s="79"/>
      <c r="AI5" s="82" t="s">
        <v>1270</v>
      </c>
      <c r="AJ5" s="79" t="b">
        <v>0</v>
      </c>
      <c r="AK5" s="79">
        <v>138</v>
      </c>
      <c r="AL5" s="82" t="s">
        <v>1255</v>
      </c>
      <c r="AM5" s="79" t="s">
        <v>1278</v>
      </c>
      <c r="AN5" s="79" t="b">
        <v>0</v>
      </c>
      <c r="AO5" s="82" t="s">
        <v>1255</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11.11111111111111</v>
      </c>
      <c r="BF5" s="48">
        <v>0</v>
      </c>
      <c r="BG5" s="49">
        <v>0</v>
      </c>
      <c r="BH5" s="48">
        <v>0</v>
      </c>
      <c r="BI5" s="49">
        <v>0</v>
      </c>
      <c r="BJ5" s="48">
        <v>8</v>
      </c>
      <c r="BK5" s="49">
        <v>88.88888888888889</v>
      </c>
      <c r="BL5" s="48">
        <v>9</v>
      </c>
    </row>
    <row r="6" spans="1:64" ht="15">
      <c r="A6" s="64" t="s">
        <v>214</v>
      </c>
      <c r="B6" s="64" t="s">
        <v>387</v>
      </c>
      <c r="C6" s="65" t="s">
        <v>3516</v>
      </c>
      <c r="D6" s="66">
        <v>3</v>
      </c>
      <c r="E6" s="67" t="s">
        <v>132</v>
      </c>
      <c r="F6" s="68">
        <v>32</v>
      </c>
      <c r="G6" s="65"/>
      <c r="H6" s="69"/>
      <c r="I6" s="70"/>
      <c r="J6" s="70"/>
      <c r="K6" s="34" t="s">
        <v>65</v>
      </c>
      <c r="L6" s="77">
        <v>6</v>
      </c>
      <c r="M6" s="77"/>
      <c r="N6" s="72"/>
      <c r="O6" s="79" t="s">
        <v>423</v>
      </c>
      <c r="P6" s="81">
        <v>43484.72861111111</v>
      </c>
      <c r="Q6" s="79" t="s">
        <v>426</v>
      </c>
      <c r="R6" s="79"/>
      <c r="S6" s="79"/>
      <c r="T6" s="79" t="s">
        <v>561</v>
      </c>
      <c r="U6" s="83" t="s">
        <v>612</v>
      </c>
      <c r="V6" s="83" t="s">
        <v>612</v>
      </c>
      <c r="W6" s="81">
        <v>43484.72861111111</v>
      </c>
      <c r="X6" s="83" t="s">
        <v>767</v>
      </c>
      <c r="Y6" s="79"/>
      <c r="Z6" s="79"/>
      <c r="AA6" s="82" t="s">
        <v>1019</v>
      </c>
      <c r="AB6" s="79"/>
      <c r="AC6" s="79" t="b">
        <v>0</v>
      </c>
      <c r="AD6" s="79">
        <v>0</v>
      </c>
      <c r="AE6" s="82" t="s">
        <v>1270</v>
      </c>
      <c r="AF6" s="79" t="b">
        <v>0</v>
      </c>
      <c r="AG6" s="79" t="s">
        <v>1272</v>
      </c>
      <c r="AH6" s="79"/>
      <c r="AI6" s="82" t="s">
        <v>1270</v>
      </c>
      <c r="AJ6" s="79" t="b">
        <v>0</v>
      </c>
      <c r="AK6" s="79">
        <v>138</v>
      </c>
      <c r="AL6" s="82" t="s">
        <v>1255</v>
      </c>
      <c r="AM6" s="79" t="s">
        <v>1277</v>
      </c>
      <c r="AN6" s="79" t="b">
        <v>0</v>
      </c>
      <c r="AO6" s="82" t="s">
        <v>1255</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11.11111111111111</v>
      </c>
      <c r="BF6" s="48">
        <v>0</v>
      </c>
      <c r="BG6" s="49">
        <v>0</v>
      </c>
      <c r="BH6" s="48">
        <v>0</v>
      </c>
      <c r="BI6" s="49">
        <v>0</v>
      </c>
      <c r="BJ6" s="48">
        <v>8</v>
      </c>
      <c r="BK6" s="49">
        <v>88.88888888888889</v>
      </c>
      <c r="BL6" s="48">
        <v>9</v>
      </c>
    </row>
    <row r="7" spans="1:64" ht="15">
      <c r="A7" s="64" t="s">
        <v>215</v>
      </c>
      <c r="B7" s="64" t="s">
        <v>387</v>
      </c>
      <c r="C7" s="65" t="s">
        <v>3516</v>
      </c>
      <c r="D7" s="66">
        <v>3</v>
      </c>
      <c r="E7" s="67" t="s">
        <v>132</v>
      </c>
      <c r="F7" s="68">
        <v>32</v>
      </c>
      <c r="G7" s="65"/>
      <c r="H7" s="69"/>
      <c r="I7" s="70"/>
      <c r="J7" s="70"/>
      <c r="K7" s="34" t="s">
        <v>65</v>
      </c>
      <c r="L7" s="77">
        <v>7</v>
      </c>
      <c r="M7" s="77"/>
      <c r="N7" s="72"/>
      <c r="O7" s="79" t="s">
        <v>423</v>
      </c>
      <c r="P7" s="81">
        <v>43484.728101851855</v>
      </c>
      <c r="Q7" s="79" t="s">
        <v>426</v>
      </c>
      <c r="R7" s="79"/>
      <c r="S7" s="79"/>
      <c r="T7" s="79" t="s">
        <v>561</v>
      </c>
      <c r="U7" s="83" t="s">
        <v>612</v>
      </c>
      <c r="V7" s="83" t="s">
        <v>612</v>
      </c>
      <c r="W7" s="81">
        <v>43484.728101851855</v>
      </c>
      <c r="X7" s="83" t="s">
        <v>768</v>
      </c>
      <c r="Y7" s="79"/>
      <c r="Z7" s="79"/>
      <c r="AA7" s="82" t="s">
        <v>1020</v>
      </c>
      <c r="AB7" s="79"/>
      <c r="AC7" s="79" t="b">
        <v>0</v>
      </c>
      <c r="AD7" s="79">
        <v>0</v>
      </c>
      <c r="AE7" s="82" t="s">
        <v>1270</v>
      </c>
      <c r="AF7" s="79" t="b">
        <v>0</v>
      </c>
      <c r="AG7" s="79" t="s">
        <v>1272</v>
      </c>
      <c r="AH7" s="79"/>
      <c r="AI7" s="82" t="s">
        <v>1270</v>
      </c>
      <c r="AJ7" s="79" t="b">
        <v>0</v>
      </c>
      <c r="AK7" s="79">
        <v>138</v>
      </c>
      <c r="AL7" s="82" t="s">
        <v>1255</v>
      </c>
      <c r="AM7" s="79" t="s">
        <v>1278</v>
      </c>
      <c r="AN7" s="79" t="b">
        <v>0</v>
      </c>
      <c r="AO7" s="82" t="s">
        <v>1255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2</v>
      </c>
      <c r="BD7" s="48">
        <v>1</v>
      </c>
      <c r="BE7" s="49">
        <v>11.11111111111111</v>
      </c>
      <c r="BF7" s="48">
        <v>0</v>
      </c>
      <c r="BG7" s="49">
        <v>0</v>
      </c>
      <c r="BH7" s="48">
        <v>0</v>
      </c>
      <c r="BI7" s="49">
        <v>0</v>
      </c>
      <c r="BJ7" s="48">
        <v>8</v>
      </c>
      <c r="BK7" s="49">
        <v>88.88888888888889</v>
      </c>
      <c r="BL7" s="48">
        <v>9</v>
      </c>
    </row>
    <row r="8" spans="1:64" ht="15">
      <c r="A8" s="64" t="s">
        <v>215</v>
      </c>
      <c r="B8" s="64" t="s">
        <v>392</v>
      </c>
      <c r="C8" s="65" t="s">
        <v>3516</v>
      </c>
      <c r="D8" s="66">
        <v>3</v>
      </c>
      <c r="E8" s="67" t="s">
        <v>132</v>
      </c>
      <c r="F8" s="68">
        <v>32</v>
      </c>
      <c r="G8" s="65"/>
      <c r="H8" s="69"/>
      <c r="I8" s="70"/>
      <c r="J8" s="70"/>
      <c r="K8" s="34" t="s">
        <v>65</v>
      </c>
      <c r="L8" s="77">
        <v>8</v>
      </c>
      <c r="M8" s="77"/>
      <c r="N8" s="72"/>
      <c r="O8" s="79" t="s">
        <v>423</v>
      </c>
      <c r="P8" s="81">
        <v>43484.7287037037</v>
      </c>
      <c r="Q8" s="79" t="s">
        <v>427</v>
      </c>
      <c r="R8" s="79"/>
      <c r="S8" s="79"/>
      <c r="T8" s="79"/>
      <c r="U8" s="79"/>
      <c r="V8" s="83" t="s">
        <v>664</v>
      </c>
      <c r="W8" s="81">
        <v>43484.7287037037</v>
      </c>
      <c r="X8" s="83" t="s">
        <v>769</v>
      </c>
      <c r="Y8" s="79"/>
      <c r="Z8" s="79"/>
      <c r="AA8" s="82" t="s">
        <v>1021</v>
      </c>
      <c r="AB8" s="79"/>
      <c r="AC8" s="79" t="b">
        <v>0</v>
      </c>
      <c r="AD8" s="79">
        <v>0</v>
      </c>
      <c r="AE8" s="82" t="s">
        <v>1270</v>
      </c>
      <c r="AF8" s="79" t="b">
        <v>0</v>
      </c>
      <c r="AG8" s="79" t="s">
        <v>1272</v>
      </c>
      <c r="AH8" s="79"/>
      <c r="AI8" s="82" t="s">
        <v>1270</v>
      </c>
      <c r="AJ8" s="79" t="b">
        <v>0</v>
      </c>
      <c r="AK8" s="79">
        <v>129</v>
      </c>
      <c r="AL8" s="82" t="s">
        <v>1263</v>
      </c>
      <c r="AM8" s="79" t="s">
        <v>1278</v>
      </c>
      <c r="AN8" s="79" t="b">
        <v>0</v>
      </c>
      <c r="AO8" s="82" t="s">
        <v>1263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2</v>
      </c>
      <c r="BE8" s="49">
        <v>8.695652173913043</v>
      </c>
      <c r="BF8" s="48">
        <v>0</v>
      </c>
      <c r="BG8" s="49">
        <v>0</v>
      </c>
      <c r="BH8" s="48">
        <v>0</v>
      </c>
      <c r="BI8" s="49">
        <v>0</v>
      </c>
      <c r="BJ8" s="48">
        <v>21</v>
      </c>
      <c r="BK8" s="49">
        <v>91.30434782608695</v>
      </c>
      <c r="BL8" s="48">
        <v>23</v>
      </c>
    </row>
    <row r="9" spans="1:64" ht="15">
      <c r="A9" s="64" t="s">
        <v>216</v>
      </c>
      <c r="B9" s="64" t="s">
        <v>387</v>
      </c>
      <c r="C9" s="65" t="s">
        <v>3516</v>
      </c>
      <c r="D9" s="66">
        <v>3</v>
      </c>
      <c r="E9" s="67" t="s">
        <v>132</v>
      </c>
      <c r="F9" s="68">
        <v>32</v>
      </c>
      <c r="G9" s="65"/>
      <c r="H9" s="69"/>
      <c r="I9" s="70"/>
      <c r="J9" s="70"/>
      <c r="K9" s="34" t="s">
        <v>65</v>
      </c>
      <c r="L9" s="77">
        <v>9</v>
      </c>
      <c r="M9" s="77"/>
      <c r="N9" s="72"/>
      <c r="O9" s="79" t="s">
        <v>423</v>
      </c>
      <c r="P9" s="81">
        <v>43484.72872685185</v>
      </c>
      <c r="Q9" s="79" t="s">
        <v>426</v>
      </c>
      <c r="R9" s="79"/>
      <c r="S9" s="79"/>
      <c r="T9" s="79" t="s">
        <v>561</v>
      </c>
      <c r="U9" s="83" t="s">
        <v>612</v>
      </c>
      <c r="V9" s="83" t="s">
        <v>612</v>
      </c>
      <c r="W9" s="81">
        <v>43484.72872685185</v>
      </c>
      <c r="X9" s="83" t="s">
        <v>770</v>
      </c>
      <c r="Y9" s="79"/>
      <c r="Z9" s="79"/>
      <c r="AA9" s="82" t="s">
        <v>1022</v>
      </c>
      <c r="AB9" s="79"/>
      <c r="AC9" s="79" t="b">
        <v>0</v>
      </c>
      <c r="AD9" s="79">
        <v>0</v>
      </c>
      <c r="AE9" s="82" t="s">
        <v>1270</v>
      </c>
      <c r="AF9" s="79" t="b">
        <v>0</v>
      </c>
      <c r="AG9" s="79" t="s">
        <v>1272</v>
      </c>
      <c r="AH9" s="79"/>
      <c r="AI9" s="82" t="s">
        <v>1270</v>
      </c>
      <c r="AJ9" s="79" t="b">
        <v>0</v>
      </c>
      <c r="AK9" s="79">
        <v>138</v>
      </c>
      <c r="AL9" s="82" t="s">
        <v>1255</v>
      </c>
      <c r="AM9" s="79" t="s">
        <v>1279</v>
      </c>
      <c r="AN9" s="79" t="b">
        <v>0</v>
      </c>
      <c r="AO9" s="82" t="s">
        <v>1255</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11.11111111111111</v>
      </c>
      <c r="BF9" s="48">
        <v>0</v>
      </c>
      <c r="BG9" s="49">
        <v>0</v>
      </c>
      <c r="BH9" s="48">
        <v>0</v>
      </c>
      <c r="BI9" s="49">
        <v>0</v>
      </c>
      <c r="BJ9" s="48">
        <v>8</v>
      </c>
      <c r="BK9" s="49">
        <v>88.88888888888889</v>
      </c>
      <c r="BL9" s="48">
        <v>9</v>
      </c>
    </row>
    <row r="10" spans="1:64" ht="15">
      <c r="A10" s="64" t="s">
        <v>217</v>
      </c>
      <c r="B10" s="64" t="s">
        <v>236</v>
      </c>
      <c r="C10" s="65" t="s">
        <v>3516</v>
      </c>
      <c r="D10" s="66">
        <v>3</v>
      </c>
      <c r="E10" s="67" t="s">
        <v>132</v>
      </c>
      <c r="F10" s="68">
        <v>32</v>
      </c>
      <c r="G10" s="65"/>
      <c r="H10" s="69"/>
      <c r="I10" s="70"/>
      <c r="J10" s="70"/>
      <c r="K10" s="34" t="s">
        <v>65</v>
      </c>
      <c r="L10" s="77">
        <v>10</v>
      </c>
      <c r="M10" s="77"/>
      <c r="N10" s="72"/>
      <c r="O10" s="79" t="s">
        <v>423</v>
      </c>
      <c r="P10" s="81">
        <v>43484.72895833333</v>
      </c>
      <c r="Q10" s="79" t="s">
        <v>428</v>
      </c>
      <c r="R10" s="79"/>
      <c r="S10" s="79"/>
      <c r="T10" s="79" t="s">
        <v>562</v>
      </c>
      <c r="U10" s="83" t="s">
        <v>613</v>
      </c>
      <c r="V10" s="83" t="s">
        <v>613</v>
      </c>
      <c r="W10" s="81">
        <v>43484.72895833333</v>
      </c>
      <c r="X10" s="83" t="s">
        <v>771</v>
      </c>
      <c r="Y10" s="79"/>
      <c r="Z10" s="79"/>
      <c r="AA10" s="82" t="s">
        <v>1023</v>
      </c>
      <c r="AB10" s="79"/>
      <c r="AC10" s="79" t="b">
        <v>0</v>
      </c>
      <c r="AD10" s="79">
        <v>0</v>
      </c>
      <c r="AE10" s="82" t="s">
        <v>1270</v>
      </c>
      <c r="AF10" s="79" t="b">
        <v>0</v>
      </c>
      <c r="AG10" s="79" t="s">
        <v>1273</v>
      </c>
      <c r="AH10" s="79"/>
      <c r="AI10" s="82" t="s">
        <v>1270</v>
      </c>
      <c r="AJ10" s="79" t="b">
        <v>0</v>
      </c>
      <c r="AK10" s="79">
        <v>5</v>
      </c>
      <c r="AL10" s="82" t="s">
        <v>1043</v>
      </c>
      <c r="AM10" s="79" t="s">
        <v>1278</v>
      </c>
      <c r="AN10" s="79" t="b">
        <v>0</v>
      </c>
      <c r="AO10" s="82" t="s">
        <v>1043</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5</v>
      </c>
      <c r="BK10" s="49">
        <v>100</v>
      </c>
      <c r="BL10" s="48">
        <v>5</v>
      </c>
    </row>
    <row r="11" spans="1:64" ht="15">
      <c r="A11" s="64" t="s">
        <v>218</v>
      </c>
      <c r="B11" s="64" t="s">
        <v>325</v>
      </c>
      <c r="C11" s="65" t="s">
        <v>3516</v>
      </c>
      <c r="D11" s="66">
        <v>3</v>
      </c>
      <c r="E11" s="67" t="s">
        <v>132</v>
      </c>
      <c r="F11" s="68">
        <v>32</v>
      </c>
      <c r="G11" s="65"/>
      <c r="H11" s="69"/>
      <c r="I11" s="70"/>
      <c r="J11" s="70"/>
      <c r="K11" s="34" t="s">
        <v>65</v>
      </c>
      <c r="L11" s="77">
        <v>11</v>
      </c>
      <c r="M11" s="77"/>
      <c r="N11" s="72"/>
      <c r="O11" s="79" t="s">
        <v>423</v>
      </c>
      <c r="P11" s="81">
        <v>43484.728993055556</v>
      </c>
      <c r="Q11" s="79" t="s">
        <v>429</v>
      </c>
      <c r="R11" s="79"/>
      <c r="S11" s="79"/>
      <c r="T11" s="79" t="s">
        <v>563</v>
      </c>
      <c r="U11" s="83" t="s">
        <v>614</v>
      </c>
      <c r="V11" s="83" t="s">
        <v>614</v>
      </c>
      <c r="W11" s="81">
        <v>43484.728993055556</v>
      </c>
      <c r="X11" s="83" t="s">
        <v>772</v>
      </c>
      <c r="Y11" s="79"/>
      <c r="Z11" s="79"/>
      <c r="AA11" s="82" t="s">
        <v>1024</v>
      </c>
      <c r="AB11" s="79"/>
      <c r="AC11" s="79" t="b">
        <v>0</v>
      </c>
      <c r="AD11" s="79">
        <v>3</v>
      </c>
      <c r="AE11" s="82" t="s">
        <v>1270</v>
      </c>
      <c r="AF11" s="79" t="b">
        <v>0</v>
      </c>
      <c r="AG11" s="79" t="s">
        <v>1273</v>
      </c>
      <c r="AH11" s="79"/>
      <c r="AI11" s="82" t="s">
        <v>1270</v>
      </c>
      <c r="AJ11" s="79" t="b">
        <v>0</v>
      </c>
      <c r="AK11" s="79">
        <v>0</v>
      </c>
      <c r="AL11" s="82" t="s">
        <v>1270</v>
      </c>
      <c r="AM11" s="79" t="s">
        <v>1277</v>
      </c>
      <c r="AN11" s="79" t="b">
        <v>0</v>
      </c>
      <c r="AO11" s="82" t="s">
        <v>1024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9</v>
      </c>
      <c r="BK11" s="49">
        <v>100</v>
      </c>
      <c r="BL11" s="48">
        <v>9</v>
      </c>
    </row>
    <row r="12" spans="1:64" ht="15">
      <c r="A12" s="64" t="s">
        <v>219</v>
      </c>
      <c r="B12" s="64" t="s">
        <v>398</v>
      </c>
      <c r="C12" s="65" t="s">
        <v>3516</v>
      </c>
      <c r="D12" s="66">
        <v>3</v>
      </c>
      <c r="E12" s="67" t="s">
        <v>132</v>
      </c>
      <c r="F12" s="68">
        <v>32</v>
      </c>
      <c r="G12" s="65"/>
      <c r="H12" s="69"/>
      <c r="I12" s="70"/>
      <c r="J12" s="70"/>
      <c r="K12" s="34" t="s">
        <v>65</v>
      </c>
      <c r="L12" s="77">
        <v>12</v>
      </c>
      <c r="M12" s="77"/>
      <c r="N12" s="72"/>
      <c r="O12" s="79" t="s">
        <v>423</v>
      </c>
      <c r="P12" s="81">
        <v>43484.72902777778</v>
      </c>
      <c r="Q12" s="79" t="s">
        <v>430</v>
      </c>
      <c r="R12" s="79"/>
      <c r="S12" s="79"/>
      <c r="T12" s="79" t="s">
        <v>564</v>
      </c>
      <c r="U12" s="79"/>
      <c r="V12" s="83" t="s">
        <v>665</v>
      </c>
      <c r="W12" s="81">
        <v>43484.72902777778</v>
      </c>
      <c r="X12" s="83" t="s">
        <v>773</v>
      </c>
      <c r="Y12" s="79"/>
      <c r="Z12" s="79"/>
      <c r="AA12" s="82" t="s">
        <v>1025</v>
      </c>
      <c r="AB12" s="79"/>
      <c r="AC12" s="79" t="b">
        <v>0</v>
      </c>
      <c r="AD12" s="79">
        <v>0</v>
      </c>
      <c r="AE12" s="82" t="s">
        <v>1270</v>
      </c>
      <c r="AF12" s="79" t="b">
        <v>0</v>
      </c>
      <c r="AG12" s="79" t="s">
        <v>1272</v>
      </c>
      <c r="AH12" s="79"/>
      <c r="AI12" s="82" t="s">
        <v>1270</v>
      </c>
      <c r="AJ12" s="79" t="b">
        <v>0</v>
      </c>
      <c r="AK12" s="79">
        <v>16</v>
      </c>
      <c r="AL12" s="82" t="s">
        <v>1164</v>
      </c>
      <c r="AM12" s="79" t="s">
        <v>1279</v>
      </c>
      <c r="AN12" s="79" t="b">
        <v>0</v>
      </c>
      <c r="AO12" s="82" t="s">
        <v>1164</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219</v>
      </c>
      <c r="B13" s="64" t="s">
        <v>338</v>
      </c>
      <c r="C13" s="65" t="s">
        <v>3516</v>
      </c>
      <c r="D13" s="66">
        <v>3</v>
      </c>
      <c r="E13" s="67" t="s">
        <v>132</v>
      </c>
      <c r="F13" s="68">
        <v>32</v>
      </c>
      <c r="G13" s="65"/>
      <c r="H13" s="69"/>
      <c r="I13" s="70"/>
      <c r="J13" s="70"/>
      <c r="K13" s="34" t="s">
        <v>65</v>
      </c>
      <c r="L13" s="77">
        <v>13</v>
      </c>
      <c r="M13" s="77"/>
      <c r="N13" s="72"/>
      <c r="O13" s="79" t="s">
        <v>423</v>
      </c>
      <c r="P13" s="81">
        <v>43484.72902777778</v>
      </c>
      <c r="Q13" s="79" t="s">
        <v>430</v>
      </c>
      <c r="R13" s="79"/>
      <c r="S13" s="79"/>
      <c r="T13" s="79" t="s">
        <v>564</v>
      </c>
      <c r="U13" s="79"/>
      <c r="V13" s="83" t="s">
        <v>665</v>
      </c>
      <c r="W13" s="81">
        <v>43484.72902777778</v>
      </c>
      <c r="X13" s="83" t="s">
        <v>773</v>
      </c>
      <c r="Y13" s="79"/>
      <c r="Z13" s="79"/>
      <c r="AA13" s="82" t="s">
        <v>1025</v>
      </c>
      <c r="AB13" s="79"/>
      <c r="AC13" s="79" t="b">
        <v>0</v>
      </c>
      <c r="AD13" s="79">
        <v>0</v>
      </c>
      <c r="AE13" s="82" t="s">
        <v>1270</v>
      </c>
      <c r="AF13" s="79" t="b">
        <v>0</v>
      </c>
      <c r="AG13" s="79" t="s">
        <v>1272</v>
      </c>
      <c r="AH13" s="79"/>
      <c r="AI13" s="82" t="s">
        <v>1270</v>
      </c>
      <c r="AJ13" s="79" t="b">
        <v>0</v>
      </c>
      <c r="AK13" s="79">
        <v>16</v>
      </c>
      <c r="AL13" s="82" t="s">
        <v>1164</v>
      </c>
      <c r="AM13" s="79" t="s">
        <v>1279</v>
      </c>
      <c r="AN13" s="79" t="b">
        <v>0</v>
      </c>
      <c r="AO13" s="82" t="s">
        <v>1164</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219</v>
      </c>
      <c r="B14" s="64" t="s">
        <v>336</v>
      </c>
      <c r="C14" s="65" t="s">
        <v>3516</v>
      </c>
      <c r="D14" s="66">
        <v>3</v>
      </c>
      <c r="E14" s="67" t="s">
        <v>132</v>
      </c>
      <c r="F14" s="68">
        <v>32</v>
      </c>
      <c r="G14" s="65"/>
      <c r="H14" s="69"/>
      <c r="I14" s="70"/>
      <c r="J14" s="70"/>
      <c r="K14" s="34" t="s">
        <v>65</v>
      </c>
      <c r="L14" s="77">
        <v>14</v>
      </c>
      <c r="M14" s="77"/>
      <c r="N14" s="72"/>
      <c r="O14" s="79" t="s">
        <v>423</v>
      </c>
      <c r="P14" s="81">
        <v>43484.72902777778</v>
      </c>
      <c r="Q14" s="79" t="s">
        <v>430</v>
      </c>
      <c r="R14" s="79"/>
      <c r="S14" s="79"/>
      <c r="T14" s="79" t="s">
        <v>564</v>
      </c>
      <c r="U14" s="79"/>
      <c r="V14" s="83" t="s">
        <v>665</v>
      </c>
      <c r="W14" s="81">
        <v>43484.72902777778</v>
      </c>
      <c r="X14" s="83" t="s">
        <v>773</v>
      </c>
      <c r="Y14" s="79"/>
      <c r="Z14" s="79"/>
      <c r="AA14" s="82" t="s">
        <v>1025</v>
      </c>
      <c r="AB14" s="79"/>
      <c r="AC14" s="79" t="b">
        <v>0</v>
      </c>
      <c r="AD14" s="79">
        <v>0</v>
      </c>
      <c r="AE14" s="82" t="s">
        <v>1270</v>
      </c>
      <c r="AF14" s="79" t="b">
        <v>0</v>
      </c>
      <c r="AG14" s="79" t="s">
        <v>1272</v>
      </c>
      <c r="AH14" s="79"/>
      <c r="AI14" s="82" t="s">
        <v>1270</v>
      </c>
      <c r="AJ14" s="79" t="b">
        <v>0</v>
      </c>
      <c r="AK14" s="79">
        <v>16</v>
      </c>
      <c r="AL14" s="82" t="s">
        <v>1164</v>
      </c>
      <c r="AM14" s="79" t="s">
        <v>1279</v>
      </c>
      <c r="AN14" s="79" t="b">
        <v>0</v>
      </c>
      <c r="AO14" s="82" t="s">
        <v>1164</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2</v>
      </c>
      <c r="BE14" s="49">
        <v>10.526315789473685</v>
      </c>
      <c r="BF14" s="48">
        <v>0</v>
      </c>
      <c r="BG14" s="49">
        <v>0</v>
      </c>
      <c r="BH14" s="48">
        <v>0</v>
      </c>
      <c r="BI14" s="49">
        <v>0</v>
      </c>
      <c r="BJ14" s="48">
        <v>17</v>
      </c>
      <c r="BK14" s="49">
        <v>89.47368421052632</v>
      </c>
      <c r="BL14" s="48">
        <v>19</v>
      </c>
    </row>
    <row r="15" spans="1:64" ht="15">
      <c r="A15" s="64" t="s">
        <v>220</v>
      </c>
      <c r="B15" s="64" t="s">
        <v>387</v>
      </c>
      <c r="C15" s="65" t="s">
        <v>3516</v>
      </c>
      <c r="D15" s="66">
        <v>3</v>
      </c>
      <c r="E15" s="67" t="s">
        <v>132</v>
      </c>
      <c r="F15" s="68">
        <v>32</v>
      </c>
      <c r="G15" s="65"/>
      <c r="H15" s="69"/>
      <c r="I15" s="70"/>
      <c r="J15" s="70"/>
      <c r="K15" s="34" t="s">
        <v>65</v>
      </c>
      <c r="L15" s="77">
        <v>15</v>
      </c>
      <c r="M15" s="77"/>
      <c r="N15" s="72"/>
      <c r="O15" s="79" t="s">
        <v>423</v>
      </c>
      <c r="P15" s="81">
        <v>43484.7290625</v>
      </c>
      <c r="Q15" s="79" t="s">
        <v>426</v>
      </c>
      <c r="R15" s="79"/>
      <c r="S15" s="79"/>
      <c r="T15" s="79" t="s">
        <v>561</v>
      </c>
      <c r="U15" s="83" t="s">
        <v>612</v>
      </c>
      <c r="V15" s="83" t="s">
        <v>612</v>
      </c>
      <c r="W15" s="81">
        <v>43484.7290625</v>
      </c>
      <c r="X15" s="83" t="s">
        <v>774</v>
      </c>
      <c r="Y15" s="79"/>
      <c r="Z15" s="79"/>
      <c r="AA15" s="82" t="s">
        <v>1026</v>
      </c>
      <c r="AB15" s="79"/>
      <c r="AC15" s="79" t="b">
        <v>0</v>
      </c>
      <c r="AD15" s="79">
        <v>0</v>
      </c>
      <c r="AE15" s="82" t="s">
        <v>1270</v>
      </c>
      <c r="AF15" s="79" t="b">
        <v>0</v>
      </c>
      <c r="AG15" s="79" t="s">
        <v>1272</v>
      </c>
      <c r="AH15" s="79"/>
      <c r="AI15" s="82" t="s">
        <v>1270</v>
      </c>
      <c r="AJ15" s="79" t="b">
        <v>0</v>
      </c>
      <c r="AK15" s="79">
        <v>138</v>
      </c>
      <c r="AL15" s="82" t="s">
        <v>1255</v>
      </c>
      <c r="AM15" s="79" t="s">
        <v>1279</v>
      </c>
      <c r="AN15" s="79" t="b">
        <v>0</v>
      </c>
      <c r="AO15" s="82" t="s">
        <v>1255</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1</v>
      </c>
      <c r="BE15" s="49">
        <v>11.11111111111111</v>
      </c>
      <c r="BF15" s="48">
        <v>0</v>
      </c>
      <c r="BG15" s="49">
        <v>0</v>
      </c>
      <c r="BH15" s="48">
        <v>0</v>
      </c>
      <c r="BI15" s="49">
        <v>0</v>
      </c>
      <c r="BJ15" s="48">
        <v>8</v>
      </c>
      <c r="BK15" s="49">
        <v>88.88888888888889</v>
      </c>
      <c r="BL15" s="48">
        <v>9</v>
      </c>
    </row>
    <row r="16" spans="1:64" ht="15">
      <c r="A16" s="64" t="s">
        <v>221</v>
      </c>
      <c r="B16" s="64" t="s">
        <v>387</v>
      </c>
      <c r="C16" s="65" t="s">
        <v>3516</v>
      </c>
      <c r="D16" s="66">
        <v>3</v>
      </c>
      <c r="E16" s="67" t="s">
        <v>132</v>
      </c>
      <c r="F16" s="68">
        <v>32</v>
      </c>
      <c r="G16" s="65"/>
      <c r="H16" s="69"/>
      <c r="I16" s="70"/>
      <c r="J16" s="70"/>
      <c r="K16" s="34" t="s">
        <v>65</v>
      </c>
      <c r="L16" s="77">
        <v>16</v>
      </c>
      <c r="M16" s="77"/>
      <c r="N16" s="72"/>
      <c r="O16" s="79" t="s">
        <v>423</v>
      </c>
      <c r="P16" s="81">
        <v>43484.72944444444</v>
      </c>
      <c r="Q16" s="79" t="s">
        <v>426</v>
      </c>
      <c r="R16" s="79"/>
      <c r="S16" s="79"/>
      <c r="T16" s="79" t="s">
        <v>561</v>
      </c>
      <c r="U16" s="83" t="s">
        <v>612</v>
      </c>
      <c r="V16" s="83" t="s">
        <v>612</v>
      </c>
      <c r="W16" s="81">
        <v>43484.72944444444</v>
      </c>
      <c r="X16" s="83" t="s">
        <v>775</v>
      </c>
      <c r="Y16" s="79"/>
      <c r="Z16" s="79"/>
      <c r="AA16" s="82" t="s">
        <v>1027</v>
      </c>
      <c r="AB16" s="79"/>
      <c r="AC16" s="79" t="b">
        <v>0</v>
      </c>
      <c r="AD16" s="79">
        <v>0</v>
      </c>
      <c r="AE16" s="82" t="s">
        <v>1270</v>
      </c>
      <c r="AF16" s="79" t="b">
        <v>0</v>
      </c>
      <c r="AG16" s="79" t="s">
        <v>1272</v>
      </c>
      <c r="AH16" s="79"/>
      <c r="AI16" s="82" t="s">
        <v>1270</v>
      </c>
      <c r="AJ16" s="79" t="b">
        <v>0</v>
      </c>
      <c r="AK16" s="79">
        <v>138</v>
      </c>
      <c r="AL16" s="82" t="s">
        <v>1255</v>
      </c>
      <c r="AM16" s="79" t="s">
        <v>1280</v>
      </c>
      <c r="AN16" s="79" t="b">
        <v>0</v>
      </c>
      <c r="AO16" s="82" t="s">
        <v>1255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1</v>
      </c>
      <c r="BE16" s="49">
        <v>11.11111111111111</v>
      </c>
      <c r="BF16" s="48">
        <v>0</v>
      </c>
      <c r="BG16" s="49">
        <v>0</v>
      </c>
      <c r="BH16" s="48">
        <v>0</v>
      </c>
      <c r="BI16" s="49">
        <v>0</v>
      </c>
      <c r="BJ16" s="48">
        <v>8</v>
      </c>
      <c r="BK16" s="49">
        <v>88.88888888888889</v>
      </c>
      <c r="BL16" s="48">
        <v>9</v>
      </c>
    </row>
    <row r="17" spans="1:64" ht="15">
      <c r="A17" s="64" t="s">
        <v>222</v>
      </c>
      <c r="B17" s="64" t="s">
        <v>387</v>
      </c>
      <c r="C17" s="65" t="s">
        <v>3516</v>
      </c>
      <c r="D17" s="66">
        <v>3</v>
      </c>
      <c r="E17" s="67" t="s">
        <v>132</v>
      </c>
      <c r="F17" s="68">
        <v>32</v>
      </c>
      <c r="G17" s="65"/>
      <c r="H17" s="69"/>
      <c r="I17" s="70"/>
      <c r="J17" s="70"/>
      <c r="K17" s="34" t="s">
        <v>65</v>
      </c>
      <c r="L17" s="77">
        <v>17</v>
      </c>
      <c r="M17" s="77"/>
      <c r="N17" s="72"/>
      <c r="O17" s="79" t="s">
        <v>423</v>
      </c>
      <c r="P17" s="81">
        <v>43484.72965277778</v>
      </c>
      <c r="Q17" s="79" t="s">
        <v>426</v>
      </c>
      <c r="R17" s="79"/>
      <c r="S17" s="79"/>
      <c r="T17" s="79" t="s">
        <v>561</v>
      </c>
      <c r="U17" s="83" t="s">
        <v>612</v>
      </c>
      <c r="V17" s="83" t="s">
        <v>612</v>
      </c>
      <c r="W17" s="81">
        <v>43484.72965277778</v>
      </c>
      <c r="X17" s="83" t="s">
        <v>776</v>
      </c>
      <c r="Y17" s="79"/>
      <c r="Z17" s="79"/>
      <c r="AA17" s="82" t="s">
        <v>1028</v>
      </c>
      <c r="AB17" s="79"/>
      <c r="AC17" s="79" t="b">
        <v>0</v>
      </c>
      <c r="AD17" s="79">
        <v>0</v>
      </c>
      <c r="AE17" s="82" t="s">
        <v>1270</v>
      </c>
      <c r="AF17" s="79" t="b">
        <v>0</v>
      </c>
      <c r="AG17" s="79" t="s">
        <v>1272</v>
      </c>
      <c r="AH17" s="79"/>
      <c r="AI17" s="82" t="s">
        <v>1270</v>
      </c>
      <c r="AJ17" s="79" t="b">
        <v>0</v>
      </c>
      <c r="AK17" s="79">
        <v>138</v>
      </c>
      <c r="AL17" s="82" t="s">
        <v>1255</v>
      </c>
      <c r="AM17" s="79" t="s">
        <v>1278</v>
      </c>
      <c r="AN17" s="79" t="b">
        <v>0</v>
      </c>
      <c r="AO17" s="82" t="s">
        <v>1255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11.11111111111111</v>
      </c>
      <c r="BF17" s="48">
        <v>0</v>
      </c>
      <c r="BG17" s="49">
        <v>0</v>
      </c>
      <c r="BH17" s="48">
        <v>0</v>
      </c>
      <c r="BI17" s="49">
        <v>0</v>
      </c>
      <c r="BJ17" s="48">
        <v>8</v>
      </c>
      <c r="BK17" s="49">
        <v>88.88888888888889</v>
      </c>
      <c r="BL17" s="48">
        <v>9</v>
      </c>
    </row>
    <row r="18" spans="1:64" ht="15">
      <c r="A18" s="64" t="s">
        <v>223</v>
      </c>
      <c r="B18" s="64" t="s">
        <v>387</v>
      </c>
      <c r="C18" s="65" t="s">
        <v>3516</v>
      </c>
      <c r="D18" s="66">
        <v>3</v>
      </c>
      <c r="E18" s="67" t="s">
        <v>132</v>
      </c>
      <c r="F18" s="68">
        <v>32</v>
      </c>
      <c r="G18" s="65"/>
      <c r="H18" s="69"/>
      <c r="I18" s="70"/>
      <c r="J18" s="70"/>
      <c r="K18" s="34" t="s">
        <v>65</v>
      </c>
      <c r="L18" s="77">
        <v>18</v>
      </c>
      <c r="M18" s="77"/>
      <c r="N18" s="72"/>
      <c r="O18" s="79" t="s">
        <v>423</v>
      </c>
      <c r="P18" s="81">
        <v>43484.73013888889</v>
      </c>
      <c r="Q18" s="79" t="s">
        <v>426</v>
      </c>
      <c r="R18" s="79"/>
      <c r="S18" s="79"/>
      <c r="T18" s="79" t="s">
        <v>561</v>
      </c>
      <c r="U18" s="83" t="s">
        <v>612</v>
      </c>
      <c r="V18" s="83" t="s">
        <v>612</v>
      </c>
      <c r="W18" s="81">
        <v>43484.73013888889</v>
      </c>
      <c r="X18" s="83" t="s">
        <v>777</v>
      </c>
      <c r="Y18" s="79"/>
      <c r="Z18" s="79"/>
      <c r="AA18" s="82" t="s">
        <v>1029</v>
      </c>
      <c r="AB18" s="79"/>
      <c r="AC18" s="79" t="b">
        <v>0</v>
      </c>
      <c r="AD18" s="79">
        <v>0</v>
      </c>
      <c r="AE18" s="82" t="s">
        <v>1270</v>
      </c>
      <c r="AF18" s="79" t="b">
        <v>0</v>
      </c>
      <c r="AG18" s="79" t="s">
        <v>1272</v>
      </c>
      <c r="AH18" s="79"/>
      <c r="AI18" s="82" t="s">
        <v>1270</v>
      </c>
      <c r="AJ18" s="79" t="b">
        <v>0</v>
      </c>
      <c r="AK18" s="79">
        <v>138</v>
      </c>
      <c r="AL18" s="82" t="s">
        <v>1255</v>
      </c>
      <c r="AM18" s="79" t="s">
        <v>1279</v>
      </c>
      <c r="AN18" s="79" t="b">
        <v>0</v>
      </c>
      <c r="AO18" s="82" t="s">
        <v>1255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1</v>
      </c>
      <c r="BE18" s="49">
        <v>11.11111111111111</v>
      </c>
      <c r="BF18" s="48">
        <v>0</v>
      </c>
      <c r="BG18" s="49">
        <v>0</v>
      </c>
      <c r="BH18" s="48">
        <v>0</v>
      </c>
      <c r="BI18" s="49">
        <v>0</v>
      </c>
      <c r="BJ18" s="48">
        <v>8</v>
      </c>
      <c r="BK18" s="49">
        <v>88.88888888888889</v>
      </c>
      <c r="BL18" s="48">
        <v>9</v>
      </c>
    </row>
    <row r="19" spans="1:64" ht="15">
      <c r="A19" s="64" t="s">
        <v>224</v>
      </c>
      <c r="B19" s="64" t="s">
        <v>387</v>
      </c>
      <c r="C19" s="65" t="s">
        <v>3516</v>
      </c>
      <c r="D19" s="66">
        <v>3</v>
      </c>
      <c r="E19" s="67" t="s">
        <v>132</v>
      </c>
      <c r="F19" s="68">
        <v>32</v>
      </c>
      <c r="G19" s="65"/>
      <c r="H19" s="69"/>
      <c r="I19" s="70"/>
      <c r="J19" s="70"/>
      <c r="K19" s="34" t="s">
        <v>65</v>
      </c>
      <c r="L19" s="77">
        <v>19</v>
      </c>
      <c r="M19" s="77"/>
      <c r="N19" s="72"/>
      <c r="O19" s="79" t="s">
        <v>423</v>
      </c>
      <c r="P19" s="81">
        <v>43484.73039351852</v>
      </c>
      <c r="Q19" s="79" t="s">
        <v>426</v>
      </c>
      <c r="R19" s="79"/>
      <c r="S19" s="79"/>
      <c r="T19" s="79" t="s">
        <v>561</v>
      </c>
      <c r="U19" s="83" t="s">
        <v>612</v>
      </c>
      <c r="V19" s="83" t="s">
        <v>612</v>
      </c>
      <c r="W19" s="81">
        <v>43484.73039351852</v>
      </c>
      <c r="X19" s="83" t="s">
        <v>778</v>
      </c>
      <c r="Y19" s="79"/>
      <c r="Z19" s="79"/>
      <c r="AA19" s="82" t="s">
        <v>1030</v>
      </c>
      <c r="AB19" s="79"/>
      <c r="AC19" s="79" t="b">
        <v>0</v>
      </c>
      <c r="AD19" s="79">
        <v>0</v>
      </c>
      <c r="AE19" s="82" t="s">
        <v>1270</v>
      </c>
      <c r="AF19" s="79" t="b">
        <v>0</v>
      </c>
      <c r="AG19" s="79" t="s">
        <v>1272</v>
      </c>
      <c r="AH19" s="79"/>
      <c r="AI19" s="82" t="s">
        <v>1270</v>
      </c>
      <c r="AJ19" s="79" t="b">
        <v>0</v>
      </c>
      <c r="AK19" s="79">
        <v>138</v>
      </c>
      <c r="AL19" s="82" t="s">
        <v>1255</v>
      </c>
      <c r="AM19" s="79" t="s">
        <v>1277</v>
      </c>
      <c r="AN19" s="79" t="b">
        <v>0</v>
      </c>
      <c r="AO19" s="82" t="s">
        <v>1255</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1</v>
      </c>
      <c r="BE19" s="49">
        <v>11.11111111111111</v>
      </c>
      <c r="BF19" s="48">
        <v>0</v>
      </c>
      <c r="BG19" s="49">
        <v>0</v>
      </c>
      <c r="BH19" s="48">
        <v>0</v>
      </c>
      <c r="BI19" s="49">
        <v>0</v>
      </c>
      <c r="BJ19" s="48">
        <v>8</v>
      </c>
      <c r="BK19" s="49">
        <v>88.88888888888889</v>
      </c>
      <c r="BL19" s="48">
        <v>9</v>
      </c>
    </row>
    <row r="20" spans="1:64" ht="15">
      <c r="A20" s="64" t="s">
        <v>225</v>
      </c>
      <c r="B20" s="64" t="s">
        <v>387</v>
      </c>
      <c r="C20" s="65" t="s">
        <v>3516</v>
      </c>
      <c r="D20" s="66">
        <v>3</v>
      </c>
      <c r="E20" s="67" t="s">
        <v>132</v>
      </c>
      <c r="F20" s="68">
        <v>32</v>
      </c>
      <c r="G20" s="65"/>
      <c r="H20" s="69"/>
      <c r="I20" s="70"/>
      <c r="J20" s="70"/>
      <c r="K20" s="34" t="s">
        <v>65</v>
      </c>
      <c r="L20" s="77">
        <v>20</v>
      </c>
      <c r="M20" s="77"/>
      <c r="N20" s="72"/>
      <c r="O20" s="79" t="s">
        <v>423</v>
      </c>
      <c r="P20" s="81">
        <v>43484.73050925926</v>
      </c>
      <c r="Q20" s="79" t="s">
        <v>426</v>
      </c>
      <c r="R20" s="79"/>
      <c r="S20" s="79"/>
      <c r="T20" s="79" t="s">
        <v>561</v>
      </c>
      <c r="U20" s="83" t="s">
        <v>612</v>
      </c>
      <c r="V20" s="83" t="s">
        <v>612</v>
      </c>
      <c r="W20" s="81">
        <v>43484.73050925926</v>
      </c>
      <c r="X20" s="83" t="s">
        <v>779</v>
      </c>
      <c r="Y20" s="79"/>
      <c r="Z20" s="79"/>
      <c r="AA20" s="82" t="s">
        <v>1031</v>
      </c>
      <c r="AB20" s="79"/>
      <c r="AC20" s="79" t="b">
        <v>0</v>
      </c>
      <c r="AD20" s="79">
        <v>0</v>
      </c>
      <c r="AE20" s="82" t="s">
        <v>1270</v>
      </c>
      <c r="AF20" s="79" t="b">
        <v>0</v>
      </c>
      <c r="AG20" s="79" t="s">
        <v>1272</v>
      </c>
      <c r="AH20" s="79"/>
      <c r="AI20" s="82" t="s">
        <v>1270</v>
      </c>
      <c r="AJ20" s="79" t="b">
        <v>0</v>
      </c>
      <c r="AK20" s="79">
        <v>138</v>
      </c>
      <c r="AL20" s="82" t="s">
        <v>1255</v>
      </c>
      <c r="AM20" s="79" t="s">
        <v>1279</v>
      </c>
      <c r="AN20" s="79" t="b">
        <v>0</v>
      </c>
      <c r="AO20" s="82" t="s">
        <v>1255</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11.11111111111111</v>
      </c>
      <c r="BF20" s="48">
        <v>0</v>
      </c>
      <c r="BG20" s="49">
        <v>0</v>
      </c>
      <c r="BH20" s="48">
        <v>0</v>
      </c>
      <c r="BI20" s="49">
        <v>0</v>
      </c>
      <c r="BJ20" s="48">
        <v>8</v>
      </c>
      <c r="BK20" s="49">
        <v>88.88888888888889</v>
      </c>
      <c r="BL20" s="48">
        <v>9</v>
      </c>
    </row>
    <row r="21" spans="1:64" ht="15">
      <c r="A21" s="64" t="s">
        <v>226</v>
      </c>
      <c r="B21" s="64" t="s">
        <v>387</v>
      </c>
      <c r="C21" s="65" t="s">
        <v>3516</v>
      </c>
      <c r="D21" s="66">
        <v>3</v>
      </c>
      <c r="E21" s="67" t="s">
        <v>132</v>
      </c>
      <c r="F21" s="68">
        <v>32</v>
      </c>
      <c r="G21" s="65"/>
      <c r="H21" s="69"/>
      <c r="I21" s="70"/>
      <c r="J21" s="70"/>
      <c r="K21" s="34" t="s">
        <v>65</v>
      </c>
      <c r="L21" s="77">
        <v>21</v>
      </c>
      <c r="M21" s="77"/>
      <c r="N21" s="72"/>
      <c r="O21" s="79" t="s">
        <v>423</v>
      </c>
      <c r="P21" s="81">
        <v>43484.730578703704</v>
      </c>
      <c r="Q21" s="79" t="s">
        <v>426</v>
      </c>
      <c r="R21" s="79"/>
      <c r="S21" s="79"/>
      <c r="T21" s="79" t="s">
        <v>561</v>
      </c>
      <c r="U21" s="83" t="s">
        <v>612</v>
      </c>
      <c r="V21" s="83" t="s">
        <v>612</v>
      </c>
      <c r="W21" s="81">
        <v>43484.730578703704</v>
      </c>
      <c r="X21" s="83" t="s">
        <v>780</v>
      </c>
      <c r="Y21" s="79"/>
      <c r="Z21" s="79"/>
      <c r="AA21" s="82" t="s">
        <v>1032</v>
      </c>
      <c r="AB21" s="79"/>
      <c r="AC21" s="79" t="b">
        <v>0</v>
      </c>
      <c r="AD21" s="79">
        <v>0</v>
      </c>
      <c r="AE21" s="82" t="s">
        <v>1270</v>
      </c>
      <c r="AF21" s="79" t="b">
        <v>0</v>
      </c>
      <c r="AG21" s="79" t="s">
        <v>1272</v>
      </c>
      <c r="AH21" s="79"/>
      <c r="AI21" s="82" t="s">
        <v>1270</v>
      </c>
      <c r="AJ21" s="79" t="b">
        <v>0</v>
      </c>
      <c r="AK21" s="79">
        <v>138</v>
      </c>
      <c r="AL21" s="82" t="s">
        <v>1255</v>
      </c>
      <c r="AM21" s="79" t="s">
        <v>1278</v>
      </c>
      <c r="AN21" s="79" t="b">
        <v>0</v>
      </c>
      <c r="AO21" s="82" t="s">
        <v>1255</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1</v>
      </c>
      <c r="BE21" s="49">
        <v>11.11111111111111</v>
      </c>
      <c r="BF21" s="48">
        <v>0</v>
      </c>
      <c r="BG21" s="49">
        <v>0</v>
      </c>
      <c r="BH21" s="48">
        <v>0</v>
      </c>
      <c r="BI21" s="49">
        <v>0</v>
      </c>
      <c r="BJ21" s="48">
        <v>8</v>
      </c>
      <c r="BK21" s="49">
        <v>88.88888888888889</v>
      </c>
      <c r="BL21" s="48">
        <v>9</v>
      </c>
    </row>
    <row r="22" spans="1:64" ht="15">
      <c r="A22" s="64" t="s">
        <v>227</v>
      </c>
      <c r="B22" s="64" t="s">
        <v>387</v>
      </c>
      <c r="C22" s="65" t="s">
        <v>3516</v>
      </c>
      <c r="D22" s="66">
        <v>3</v>
      </c>
      <c r="E22" s="67" t="s">
        <v>132</v>
      </c>
      <c r="F22" s="68">
        <v>32</v>
      </c>
      <c r="G22" s="65"/>
      <c r="H22" s="69"/>
      <c r="I22" s="70"/>
      <c r="J22" s="70"/>
      <c r="K22" s="34" t="s">
        <v>65</v>
      </c>
      <c r="L22" s="77">
        <v>22</v>
      </c>
      <c r="M22" s="77"/>
      <c r="N22" s="72"/>
      <c r="O22" s="79" t="s">
        <v>423</v>
      </c>
      <c r="P22" s="81">
        <v>43484.73081018519</v>
      </c>
      <c r="Q22" s="79" t="s">
        <v>426</v>
      </c>
      <c r="R22" s="79"/>
      <c r="S22" s="79"/>
      <c r="T22" s="79" t="s">
        <v>561</v>
      </c>
      <c r="U22" s="83" t="s">
        <v>612</v>
      </c>
      <c r="V22" s="83" t="s">
        <v>612</v>
      </c>
      <c r="W22" s="81">
        <v>43484.73081018519</v>
      </c>
      <c r="X22" s="83" t="s">
        <v>781</v>
      </c>
      <c r="Y22" s="79"/>
      <c r="Z22" s="79"/>
      <c r="AA22" s="82" t="s">
        <v>1033</v>
      </c>
      <c r="AB22" s="79"/>
      <c r="AC22" s="79" t="b">
        <v>0</v>
      </c>
      <c r="AD22" s="79">
        <v>0</v>
      </c>
      <c r="AE22" s="82" t="s">
        <v>1270</v>
      </c>
      <c r="AF22" s="79" t="b">
        <v>0</v>
      </c>
      <c r="AG22" s="79" t="s">
        <v>1272</v>
      </c>
      <c r="AH22" s="79"/>
      <c r="AI22" s="82" t="s">
        <v>1270</v>
      </c>
      <c r="AJ22" s="79" t="b">
        <v>0</v>
      </c>
      <c r="AK22" s="79">
        <v>138</v>
      </c>
      <c r="AL22" s="82" t="s">
        <v>1255</v>
      </c>
      <c r="AM22" s="79" t="s">
        <v>1278</v>
      </c>
      <c r="AN22" s="79" t="b">
        <v>0</v>
      </c>
      <c r="AO22" s="82" t="s">
        <v>1255</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11.11111111111111</v>
      </c>
      <c r="BF22" s="48">
        <v>0</v>
      </c>
      <c r="BG22" s="49">
        <v>0</v>
      </c>
      <c r="BH22" s="48">
        <v>0</v>
      </c>
      <c r="BI22" s="49">
        <v>0</v>
      </c>
      <c r="BJ22" s="48">
        <v>8</v>
      </c>
      <c r="BK22" s="49">
        <v>88.88888888888889</v>
      </c>
      <c r="BL22" s="48">
        <v>9</v>
      </c>
    </row>
    <row r="23" spans="1:64" ht="15">
      <c r="A23" s="64" t="s">
        <v>228</v>
      </c>
      <c r="B23" s="64" t="s">
        <v>392</v>
      </c>
      <c r="C23" s="65" t="s">
        <v>3516</v>
      </c>
      <c r="D23" s="66">
        <v>3</v>
      </c>
      <c r="E23" s="67" t="s">
        <v>132</v>
      </c>
      <c r="F23" s="68">
        <v>32</v>
      </c>
      <c r="G23" s="65"/>
      <c r="H23" s="69"/>
      <c r="I23" s="70"/>
      <c r="J23" s="70"/>
      <c r="K23" s="34" t="s">
        <v>65</v>
      </c>
      <c r="L23" s="77">
        <v>23</v>
      </c>
      <c r="M23" s="77"/>
      <c r="N23" s="72"/>
      <c r="O23" s="79" t="s">
        <v>423</v>
      </c>
      <c r="P23" s="81">
        <v>43484.73094907407</v>
      </c>
      <c r="Q23" s="79" t="s">
        <v>427</v>
      </c>
      <c r="R23" s="79"/>
      <c r="S23" s="79"/>
      <c r="T23" s="79"/>
      <c r="U23" s="79"/>
      <c r="V23" s="83" t="s">
        <v>666</v>
      </c>
      <c r="W23" s="81">
        <v>43484.73094907407</v>
      </c>
      <c r="X23" s="83" t="s">
        <v>782</v>
      </c>
      <c r="Y23" s="79"/>
      <c r="Z23" s="79"/>
      <c r="AA23" s="82" t="s">
        <v>1034</v>
      </c>
      <c r="AB23" s="79"/>
      <c r="AC23" s="79" t="b">
        <v>0</v>
      </c>
      <c r="AD23" s="79">
        <v>0</v>
      </c>
      <c r="AE23" s="82" t="s">
        <v>1270</v>
      </c>
      <c r="AF23" s="79" t="b">
        <v>0</v>
      </c>
      <c r="AG23" s="79" t="s">
        <v>1272</v>
      </c>
      <c r="AH23" s="79"/>
      <c r="AI23" s="82" t="s">
        <v>1270</v>
      </c>
      <c r="AJ23" s="79" t="b">
        <v>0</v>
      </c>
      <c r="AK23" s="79">
        <v>129</v>
      </c>
      <c r="AL23" s="82" t="s">
        <v>1263</v>
      </c>
      <c r="AM23" s="79" t="s">
        <v>1279</v>
      </c>
      <c r="AN23" s="79" t="b">
        <v>0</v>
      </c>
      <c r="AO23" s="82" t="s">
        <v>1263</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8.695652173913043</v>
      </c>
      <c r="BF23" s="48">
        <v>0</v>
      </c>
      <c r="BG23" s="49">
        <v>0</v>
      </c>
      <c r="BH23" s="48">
        <v>0</v>
      </c>
      <c r="BI23" s="49">
        <v>0</v>
      </c>
      <c r="BJ23" s="48">
        <v>21</v>
      </c>
      <c r="BK23" s="49">
        <v>91.30434782608695</v>
      </c>
      <c r="BL23" s="48">
        <v>23</v>
      </c>
    </row>
    <row r="24" spans="1:64" ht="15">
      <c r="A24" s="64" t="s">
        <v>229</v>
      </c>
      <c r="B24" s="64" t="s">
        <v>399</v>
      </c>
      <c r="C24" s="65" t="s">
        <v>3516</v>
      </c>
      <c r="D24" s="66">
        <v>3</v>
      </c>
      <c r="E24" s="67" t="s">
        <v>132</v>
      </c>
      <c r="F24" s="68">
        <v>32</v>
      </c>
      <c r="G24" s="65"/>
      <c r="H24" s="69"/>
      <c r="I24" s="70"/>
      <c r="J24" s="70"/>
      <c r="K24" s="34" t="s">
        <v>65</v>
      </c>
      <c r="L24" s="77">
        <v>24</v>
      </c>
      <c r="M24" s="77"/>
      <c r="N24" s="72"/>
      <c r="O24" s="79" t="s">
        <v>423</v>
      </c>
      <c r="P24" s="81">
        <v>43484.57150462963</v>
      </c>
      <c r="Q24" s="79" t="s">
        <v>431</v>
      </c>
      <c r="R24" s="79"/>
      <c r="S24" s="79"/>
      <c r="T24" s="79" t="s">
        <v>564</v>
      </c>
      <c r="U24" s="83" t="s">
        <v>615</v>
      </c>
      <c r="V24" s="83" t="s">
        <v>615</v>
      </c>
      <c r="W24" s="81">
        <v>43484.57150462963</v>
      </c>
      <c r="X24" s="83" t="s">
        <v>783</v>
      </c>
      <c r="Y24" s="79"/>
      <c r="Z24" s="79"/>
      <c r="AA24" s="82" t="s">
        <v>1035</v>
      </c>
      <c r="AB24" s="79"/>
      <c r="AC24" s="79" t="b">
        <v>0</v>
      </c>
      <c r="AD24" s="79">
        <v>10</v>
      </c>
      <c r="AE24" s="82" t="s">
        <v>1270</v>
      </c>
      <c r="AF24" s="79" t="b">
        <v>0</v>
      </c>
      <c r="AG24" s="79" t="s">
        <v>1272</v>
      </c>
      <c r="AH24" s="79"/>
      <c r="AI24" s="82" t="s">
        <v>1270</v>
      </c>
      <c r="AJ24" s="79" t="b">
        <v>0</v>
      </c>
      <c r="AK24" s="79">
        <v>8</v>
      </c>
      <c r="AL24" s="82" t="s">
        <v>1270</v>
      </c>
      <c r="AM24" s="79" t="s">
        <v>1279</v>
      </c>
      <c r="AN24" s="79" t="b">
        <v>0</v>
      </c>
      <c r="AO24" s="82" t="s">
        <v>1035</v>
      </c>
      <c r="AP24" s="79" t="s">
        <v>1285</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230</v>
      </c>
      <c r="B25" s="64" t="s">
        <v>399</v>
      </c>
      <c r="C25" s="65" t="s">
        <v>3516</v>
      </c>
      <c r="D25" s="66">
        <v>3</v>
      </c>
      <c r="E25" s="67" t="s">
        <v>132</v>
      </c>
      <c r="F25" s="68">
        <v>32</v>
      </c>
      <c r="G25" s="65"/>
      <c r="H25" s="69"/>
      <c r="I25" s="70"/>
      <c r="J25" s="70"/>
      <c r="K25" s="34" t="s">
        <v>65</v>
      </c>
      <c r="L25" s="77">
        <v>25</v>
      </c>
      <c r="M25" s="77"/>
      <c r="N25" s="72"/>
      <c r="O25" s="79" t="s">
        <v>423</v>
      </c>
      <c r="P25" s="81">
        <v>43484.73116898148</v>
      </c>
      <c r="Q25" s="79" t="s">
        <v>432</v>
      </c>
      <c r="R25" s="79"/>
      <c r="S25" s="79"/>
      <c r="T25" s="79" t="s">
        <v>564</v>
      </c>
      <c r="U25" s="79"/>
      <c r="V25" s="83" t="s">
        <v>667</v>
      </c>
      <c r="W25" s="81">
        <v>43484.73116898148</v>
      </c>
      <c r="X25" s="83" t="s">
        <v>784</v>
      </c>
      <c r="Y25" s="79"/>
      <c r="Z25" s="79"/>
      <c r="AA25" s="82" t="s">
        <v>1036</v>
      </c>
      <c r="AB25" s="79"/>
      <c r="AC25" s="79" t="b">
        <v>0</v>
      </c>
      <c r="AD25" s="79">
        <v>0</v>
      </c>
      <c r="AE25" s="82" t="s">
        <v>1270</v>
      </c>
      <c r="AF25" s="79" t="b">
        <v>0</v>
      </c>
      <c r="AG25" s="79" t="s">
        <v>1272</v>
      </c>
      <c r="AH25" s="79"/>
      <c r="AI25" s="82" t="s">
        <v>1270</v>
      </c>
      <c r="AJ25" s="79" t="b">
        <v>0</v>
      </c>
      <c r="AK25" s="79">
        <v>8</v>
      </c>
      <c r="AL25" s="82" t="s">
        <v>1035</v>
      </c>
      <c r="AM25" s="79" t="s">
        <v>1279</v>
      </c>
      <c r="AN25" s="79" t="b">
        <v>0</v>
      </c>
      <c r="AO25" s="82" t="s">
        <v>1035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230</v>
      </c>
      <c r="B26" s="64" t="s">
        <v>338</v>
      </c>
      <c r="C26" s="65" t="s">
        <v>3516</v>
      </c>
      <c r="D26" s="66">
        <v>3</v>
      </c>
      <c r="E26" s="67" t="s">
        <v>132</v>
      </c>
      <c r="F26" s="68">
        <v>32</v>
      </c>
      <c r="G26" s="65"/>
      <c r="H26" s="69"/>
      <c r="I26" s="70"/>
      <c r="J26" s="70"/>
      <c r="K26" s="34" t="s">
        <v>65</v>
      </c>
      <c r="L26" s="77">
        <v>26</v>
      </c>
      <c r="M26" s="77"/>
      <c r="N26" s="72"/>
      <c r="O26" s="79" t="s">
        <v>423</v>
      </c>
      <c r="P26" s="81">
        <v>43484.73116898148</v>
      </c>
      <c r="Q26" s="79" t="s">
        <v>432</v>
      </c>
      <c r="R26" s="79"/>
      <c r="S26" s="79"/>
      <c r="T26" s="79" t="s">
        <v>564</v>
      </c>
      <c r="U26" s="79"/>
      <c r="V26" s="83" t="s">
        <v>667</v>
      </c>
      <c r="W26" s="81">
        <v>43484.73116898148</v>
      </c>
      <c r="X26" s="83" t="s">
        <v>784</v>
      </c>
      <c r="Y26" s="79"/>
      <c r="Z26" s="79"/>
      <c r="AA26" s="82" t="s">
        <v>1036</v>
      </c>
      <c r="AB26" s="79"/>
      <c r="AC26" s="79" t="b">
        <v>0</v>
      </c>
      <c r="AD26" s="79">
        <v>0</v>
      </c>
      <c r="AE26" s="82" t="s">
        <v>1270</v>
      </c>
      <c r="AF26" s="79" t="b">
        <v>0</v>
      </c>
      <c r="AG26" s="79" t="s">
        <v>1272</v>
      </c>
      <c r="AH26" s="79"/>
      <c r="AI26" s="82" t="s">
        <v>1270</v>
      </c>
      <c r="AJ26" s="79" t="b">
        <v>0</v>
      </c>
      <c r="AK26" s="79">
        <v>8</v>
      </c>
      <c r="AL26" s="82" t="s">
        <v>1035</v>
      </c>
      <c r="AM26" s="79" t="s">
        <v>1279</v>
      </c>
      <c r="AN26" s="79" t="b">
        <v>0</v>
      </c>
      <c r="AO26" s="82" t="s">
        <v>1035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230</v>
      </c>
      <c r="B27" s="64" t="s">
        <v>325</v>
      </c>
      <c r="C27" s="65" t="s">
        <v>3516</v>
      </c>
      <c r="D27" s="66">
        <v>3</v>
      </c>
      <c r="E27" s="67" t="s">
        <v>132</v>
      </c>
      <c r="F27" s="68">
        <v>32</v>
      </c>
      <c r="G27" s="65"/>
      <c r="H27" s="69"/>
      <c r="I27" s="70"/>
      <c r="J27" s="70"/>
      <c r="K27" s="34" t="s">
        <v>65</v>
      </c>
      <c r="L27" s="77">
        <v>27</v>
      </c>
      <c r="M27" s="77"/>
      <c r="N27" s="72"/>
      <c r="O27" s="79" t="s">
        <v>423</v>
      </c>
      <c r="P27" s="81">
        <v>43484.73116898148</v>
      </c>
      <c r="Q27" s="79" t="s">
        <v>432</v>
      </c>
      <c r="R27" s="79"/>
      <c r="S27" s="79"/>
      <c r="T27" s="79" t="s">
        <v>564</v>
      </c>
      <c r="U27" s="79"/>
      <c r="V27" s="83" t="s">
        <v>667</v>
      </c>
      <c r="W27" s="81">
        <v>43484.73116898148</v>
      </c>
      <c r="X27" s="83" t="s">
        <v>784</v>
      </c>
      <c r="Y27" s="79"/>
      <c r="Z27" s="79"/>
      <c r="AA27" s="82" t="s">
        <v>1036</v>
      </c>
      <c r="AB27" s="79"/>
      <c r="AC27" s="79" t="b">
        <v>0</v>
      </c>
      <c r="AD27" s="79">
        <v>0</v>
      </c>
      <c r="AE27" s="82" t="s">
        <v>1270</v>
      </c>
      <c r="AF27" s="79" t="b">
        <v>0</v>
      </c>
      <c r="AG27" s="79" t="s">
        <v>1272</v>
      </c>
      <c r="AH27" s="79"/>
      <c r="AI27" s="82" t="s">
        <v>1270</v>
      </c>
      <c r="AJ27" s="79" t="b">
        <v>0</v>
      </c>
      <c r="AK27" s="79">
        <v>8</v>
      </c>
      <c r="AL27" s="82" t="s">
        <v>1035</v>
      </c>
      <c r="AM27" s="79" t="s">
        <v>1279</v>
      </c>
      <c r="AN27" s="79" t="b">
        <v>0</v>
      </c>
      <c r="AO27" s="82" t="s">
        <v>1035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230</v>
      </c>
      <c r="B28" s="64" t="s">
        <v>375</v>
      </c>
      <c r="C28" s="65" t="s">
        <v>3516</v>
      </c>
      <c r="D28" s="66">
        <v>3</v>
      </c>
      <c r="E28" s="67" t="s">
        <v>132</v>
      </c>
      <c r="F28" s="68">
        <v>32</v>
      </c>
      <c r="G28" s="65"/>
      <c r="H28" s="69"/>
      <c r="I28" s="70"/>
      <c r="J28" s="70"/>
      <c r="K28" s="34" t="s">
        <v>65</v>
      </c>
      <c r="L28" s="77">
        <v>28</v>
      </c>
      <c r="M28" s="77"/>
      <c r="N28" s="72"/>
      <c r="O28" s="79" t="s">
        <v>423</v>
      </c>
      <c r="P28" s="81">
        <v>43484.73116898148</v>
      </c>
      <c r="Q28" s="79" t="s">
        <v>432</v>
      </c>
      <c r="R28" s="79"/>
      <c r="S28" s="79"/>
      <c r="T28" s="79" t="s">
        <v>564</v>
      </c>
      <c r="U28" s="79"/>
      <c r="V28" s="83" t="s">
        <v>667</v>
      </c>
      <c r="W28" s="81">
        <v>43484.73116898148</v>
      </c>
      <c r="X28" s="83" t="s">
        <v>784</v>
      </c>
      <c r="Y28" s="79"/>
      <c r="Z28" s="79"/>
      <c r="AA28" s="82" t="s">
        <v>1036</v>
      </c>
      <c r="AB28" s="79"/>
      <c r="AC28" s="79" t="b">
        <v>0</v>
      </c>
      <c r="AD28" s="79">
        <v>0</v>
      </c>
      <c r="AE28" s="82" t="s">
        <v>1270</v>
      </c>
      <c r="AF28" s="79" t="b">
        <v>0</v>
      </c>
      <c r="AG28" s="79" t="s">
        <v>1272</v>
      </c>
      <c r="AH28" s="79"/>
      <c r="AI28" s="82" t="s">
        <v>1270</v>
      </c>
      <c r="AJ28" s="79" t="b">
        <v>0</v>
      </c>
      <c r="AK28" s="79">
        <v>8</v>
      </c>
      <c r="AL28" s="82" t="s">
        <v>1035</v>
      </c>
      <c r="AM28" s="79" t="s">
        <v>1279</v>
      </c>
      <c r="AN28" s="79" t="b">
        <v>0</v>
      </c>
      <c r="AO28" s="82" t="s">
        <v>1035</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2</v>
      </c>
      <c r="BE28" s="49">
        <v>12.5</v>
      </c>
      <c r="BF28" s="48">
        <v>0</v>
      </c>
      <c r="BG28" s="49">
        <v>0</v>
      </c>
      <c r="BH28" s="48">
        <v>0</v>
      </c>
      <c r="BI28" s="49">
        <v>0</v>
      </c>
      <c r="BJ28" s="48">
        <v>14</v>
      </c>
      <c r="BK28" s="49">
        <v>87.5</v>
      </c>
      <c r="BL28" s="48">
        <v>16</v>
      </c>
    </row>
    <row r="29" spans="1:64" ht="15">
      <c r="A29" s="64" t="s">
        <v>230</v>
      </c>
      <c r="B29" s="64" t="s">
        <v>229</v>
      </c>
      <c r="C29" s="65" t="s">
        <v>3516</v>
      </c>
      <c r="D29" s="66">
        <v>3</v>
      </c>
      <c r="E29" s="67" t="s">
        <v>132</v>
      </c>
      <c r="F29" s="68">
        <v>32</v>
      </c>
      <c r="G29" s="65"/>
      <c r="H29" s="69"/>
      <c r="I29" s="70"/>
      <c r="J29" s="70"/>
      <c r="K29" s="34" t="s">
        <v>65</v>
      </c>
      <c r="L29" s="77">
        <v>29</v>
      </c>
      <c r="M29" s="77"/>
      <c r="N29" s="72"/>
      <c r="O29" s="79" t="s">
        <v>423</v>
      </c>
      <c r="P29" s="81">
        <v>43484.73116898148</v>
      </c>
      <c r="Q29" s="79" t="s">
        <v>432</v>
      </c>
      <c r="R29" s="79"/>
      <c r="S29" s="79"/>
      <c r="T29" s="79" t="s">
        <v>564</v>
      </c>
      <c r="U29" s="79"/>
      <c r="V29" s="83" t="s">
        <v>667</v>
      </c>
      <c r="W29" s="81">
        <v>43484.73116898148</v>
      </c>
      <c r="X29" s="83" t="s">
        <v>784</v>
      </c>
      <c r="Y29" s="79"/>
      <c r="Z29" s="79"/>
      <c r="AA29" s="82" t="s">
        <v>1036</v>
      </c>
      <c r="AB29" s="79"/>
      <c r="AC29" s="79" t="b">
        <v>0</v>
      </c>
      <c r="AD29" s="79">
        <v>0</v>
      </c>
      <c r="AE29" s="82" t="s">
        <v>1270</v>
      </c>
      <c r="AF29" s="79" t="b">
        <v>0</v>
      </c>
      <c r="AG29" s="79" t="s">
        <v>1272</v>
      </c>
      <c r="AH29" s="79"/>
      <c r="AI29" s="82" t="s">
        <v>1270</v>
      </c>
      <c r="AJ29" s="79" t="b">
        <v>0</v>
      </c>
      <c r="AK29" s="79">
        <v>8</v>
      </c>
      <c r="AL29" s="82" t="s">
        <v>1035</v>
      </c>
      <c r="AM29" s="79" t="s">
        <v>1279</v>
      </c>
      <c r="AN29" s="79" t="b">
        <v>0</v>
      </c>
      <c r="AO29" s="82" t="s">
        <v>1035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231</v>
      </c>
      <c r="B30" s="64" t="s">
        <v>387</v>
      </c>
      <c r="C30" s="65" t="s">
        <v>3516</v>
      </c>
      <c r="D30" s="66">
        <v>3</v>
      </c>
      <c r="E30" s="67" t="s">
        <v>132</v>
      </c>
      <c r="F30" s="68">
        <v>32</v>
      </c>
      <c r="G30" s="65"/>
      <c r="H30" s="69"/>
      <c r="I30" s="70"/>
      <c r="J30" s="70"/>
      <c r="K30" s="34" t="s">
        <v>65</v>
      </c>
      <c r="L30" s="77">
        <v>30</v>
      </c>
      <c r="M30" s="77"/>
      <c r="N30" s="72"/>
      <c r="O30" s="79" t="s">
        <v>423</v>
      </c>
      <c r="P30" s="81">
        <v>43484.73166666667</v>
      </c>
      <c r="Q30" s="79" t="s">
        <v>426</v>
      </c>
      <c r="R30" s="79"/>
      <c r="S30" s="79"/>
      <c r="T30" s="79" t="s">
        <v>561</v>
      </c>
      <c r="U30" s="83" t="s">
        <v>612</v>
      </c>
      <c r="V30" s="83" t="s">
        <v>612</v>
      </c>
      <c r="W30" s="81">
        <v>43484.73166666667</v>
      </c>
      <c r="X30" s="83" t="s">
        <v>785</v>
      </c>
      <c r="Y30" s="79"/>
      <c r="Z30" s="79"/>
      <c r="AA30" s="82" t="s">
        <v>1037</v>
      </c>
      <c r="AB30" s="79"/>
      <c r="AC30" s="79" t="b">
        <v>0</v>
      </c>
      <c r="AD30" s="79">
        <v>0</v>
      </c>
      <c r="AE30" s="82" t="s">
        <v>1270</v>
      </c>
      <c r="AF30" s="79" t="b">
        <v>0</v>
      </c>
      <c r="AG30" s="79" t="s">
        <v>1272</v>
      </c>
      <c r="AH30" s="79"/>
      <c r="AI30" s="82" t="s">
        <v>1270</v>
      </c>
      <c r="AJ30" s="79" t="b">
        <v>0</v>
      </c>
      <c r="AK30" s="79">
        <v>138</v>
      </c>
      <c r="AL30" s="82" t="s">
        <v>1255</v>
      </c>
      <c r="AM30" s="79" t="s">
        <v>1280</v>
      </c>
      <c r="AN30" s="79" t="b">
        <v>0</v>
      </c>
      <c r="AO30" s="82" t="s">
        <v>1255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11.11111111111111</v>
      </c>
      <c r="BF30" s="48">
        <v>0</v>
      </c>
      <c r="BG30" s="49">
        <v>0</v>
      </c>
      <c r="BH30" s="48">
        <v>0</v>
      </c>
      <c r="BI30" s="49">
        <v>0</v>
      </c>
      <c r="BJ30" s="48">
        <v>8</v>
      </c>
      <c r="BK30" s="49">
        <v>88.88888888888889</v>
      </c>
      <c r="BL30" s="48">
        <v>9</v>
      </c>
    </row>
    <row r="31" spans="1:64" ht="15">
      <c r="A31" s="64" t="s">
        <v>232</v>
      </c>
      <c r="B31" s="64" t="s">
        <v>392</v>
      </c>
      <c r="C31" s="65" t="s">
        <v>3516</v>
      </c>
      <c r="D31" s="66">
        <v>3</v>
      </c>
      <c r="E31" s="67" t="s">
        <v>132</v>
      </c>
      <c r="F31" s="68">
        <v>32</v>
      </c>
      <c r="G31" s="65"/>
      <c r="H31" s="69"/>
      <c r="I31" s="70"/>
      <c r="J31" s="70"/>
      <c r="K31" s="34" t="s">
        <v>65</v>
      </c>
      <c r="L31" s="77">
        <v>31</v>
      </c>
      <c r="M31" s="77"/>
      <c r="N31" s="72"/>
      <c r="O31" s="79" t="s">
        <v>423</v>
      </c>
      <c r="P31" s="81">
        <v>43484.73200231481</v>
      </c>
      <c r="Q31" s="79" t="s">
        <v>427</v>
      </c>
      <c r="R31" s="79"/>
      <c r="S31" s="79"/>
      <c r="T31" s="79"/>
      <c r="U31" s="79"/>
      <c r="V31" s="83" t="s">
        <v>668</v>
      </c>
      <c r="W31" s="81">
        <v>43484.73200231481</v>
      </c>
      <c r="X31" s="83" t="s">
        <v>786</v>
      </c>
      <c r="Y31" s="79"/>
      <c r="Z31" s="79"/>
      <c r="AA31" s="82" t="s">
        <v>1038</v>
      </c>
      <c r="AB31" s="79"/>
      <c r="AC31" s="79" t="b">
        <v>0</v>
      </c>
      <c r="AD31" s="79">
        <v>0</v>
      </c>
      <c r="AE31" s="82" t="s">
        <v>1270</v>
      </c>
      <c r="AF31" s="79" t="b">
        <v>0</v>
      </c>
      <c r="AG31" s="79" t="s">
        <v>1272</v>
      </c>
      <c r="AH31" s="79"/>
      <c r="AI31" s="82" t="s">
        <v>1270</v>
      </c>
      <c r="AJ31" s="79" t="b">
        <v>0</v>
      </c>
      <c r="AK31" s="79">
        <v>129</v>
      </c>
      <c r="AL31" s="82" t="s">
        <v>1263</v>
      </c>
      <c r="AM31" s="79" t="s">
        <v>1277</v>
      </c>
      <c r="AN31" s="79" t="b">
        <v>0</v>
      </c>
      <c r="AO31" s="82" t="s">
        <v>1263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2</v>
      </c>
      <c r="BE31" s="49">
        <v>8.695652173913043</v>
      </c>
      <c r="BF31" s="48">
        <v>0</v>
      </c>
      <c r="BG31" s="49">
        <v>0</v>
      </c>
      <c r="BH31" s="48">
        <v>0</v>
      </c>
      <c r="BI31" s="49">
        <v>0</v>
      </c>
      <c r="BJ31" s="48">
        <v>21</v>
      </c>
      <c r="BK31" s="49">
        <v>91.30434782608695</v>
      </c>
      <c r="BL31" s="48">
        <v>23</v>
      </c>
    </row>
    <row r="32" spans="1:64" ht="15">
      <c r="A32" s="64" t="s">
        <v>233</v>
      </c>
      <c r="B32" s="64" t="s">
        <v>400</v>
      </c>
      <c r="C32" s="65" t="s">
        <v>3516</v>
      </c>
      <c r="D32" s="66">
        <v>3</v>
      </c>
      <c r="E32" s="67" t="s">
        <v>132</v>
      </c>
      <c r="F32" s="68">
        <v>32</v>
      </c>
      <c r="G32" s="65"/>
      <c r="H32" s="69"/>
      <c r="I32" s="70"/>
      <c r="J32" s="70"/>
      <c r="K32" s="34" t="s">
        <v>65</v>
      </c>
      <c r="L32" s="77">
        <v>32</v>
      </c>
      <c r="M32" s="77"/>
      <c r="N32" s="72"/>
      <c r="O32" s="79" t="s">
        <v>423</v>
      </c>
      <c r="P32" s="81">
        <v>43484.732199074075</v>
      </c>
      <c r="Q32" s="79" t="s">
        <v>433</v>
      </c>
      <c r="R32" s="83" t="s">
        <v>546</v>
      </c>
      <c r="S32" s="79" t="s">
        <v>555</v>
      </c>
      <c r="T32" s="79" t="s">
        <v>565</v>
      </c>
      <c r="U32" s="79"/>
      <c r="V32" s="83" t="s">
        <v>669</v>
      </c>
      <c r="W32" s="81">
        <v>43484.732199074075</v>
      </c>
      <c r="X32" s="83" t="s">
        <v>787</v>
      </c>
      <c r="Y32" s="79"/>
      <c r="Z32" s="79"/>
      <c r="AA32" s="82" t="s">
        <v>1039</v>
      </c>
      <c r="AB32" s="79"/>
      <c r="AC32" s="79" t="b">
        <v>0</v>
      </c>
      <c r="AD32" s="79">
        <v>0</v>
      </c>
      <c r="AE32" s="82" t="s">
        <v>1270</v>
      </c>
      <c r="AF32" s="79" t="b">
        <v>0</v>
      </c>
      <c r="AG32" s="79" t="s">
        <v>1272</v>
      </c>
      <c r="AH32" s="79"/>
      <c r="AI32" s="82" t="s">
        <v>1270</v>
      </c>
      <c r="AJ32" s="79" t="b">
        <v>0</v>
      </c>
      <c r="AK32" s="79">
        <v>0</v>
      </c>
      <c r="AL32" s="82" t="s">
        <v>1270</v>
      </c>
      <c r="AM32" s="79" t="s">
        <v>1278</v>
      </c>
      <c r="AN32" s="79" t="b">
        <v>0</v>
      </c>
      <c r="AO32" s="82" t="s">
        <v>1039</v>
      </c>
      <c r="AP32" s="79" t="s">
        <v>176</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v>1</v>
      </c>
      <c r="BE32" s="49">
        <v>4.166666666666667</v>
      </c>
      <c r="BF32" s="48">
        <v>2</v>
      </c>
      <c r="BG32" s="49">
        <v>8.333333333333334</v>
      </c>
      <c r="BH32" s="48">
        <v>0</v>
      </c>
      <c r="BI32" s="49">
        <v>0</v>
      </c>
      <c r="BJ32" s="48">
        <v>21</v>
      </c>
      <c r="BK32" s="49">
        <v>87.5</v>
      </c>
      <c r="BL32" s="48">
        <v>24</v>
      </c>
    </row>
    <row r="33" spans="1:64" ht="15">
      <c r="A33" s="64" t="s">
        <v>234</v>
      </c>
      <c r="B33" s="64" t="s">
        <v>387</v>
      </c>
      <c r="C33" s="65" t="s">
        <v>3516</v>
      </c>
      <c r="D33" s="66">
        <v>3</v>
      </c>
      <c r="E33" s="67" t="s">
        <v>132</v>
      </c>
      <c r="F33" s="68">
        <v>32</v>
      </c>
      <c r="G33" s="65"/>
      <c r="H33" s="69"/>
      <c r="I33" s="70"/>
      <c r="J33" s="70"/>
      <c r="K33" s="34" t="s">
        <v>65</v>
      </c>
      <c r="L33" s="77">
        <v>33</v>
      </c>
      <c r="M33" s="77"/>
      <c r="N33" s="72"/>
      <c r="O33" s="79" t="s">
        <v>423</v>
      </c>
      <c r="P33" s="81">
        <v>43484.73221064815</v>
      </c>
      <c r="Q33" s="79" t="s">
        <v>426</v>
      </c>
      <c r="R33" s="79"/>
      <c r="S33" s="79"/>
      <c r="T33" s="79" t="s">
        <v>561</v>
      </c>
      <c r="U33" s="83" t="s">
        <v>612</v>
      </c>
      <c r="V33" s="83" t="s">
        <v>612</v>
      </c>
      <c r="W33" s="81">
        <v>43484.73221064815</v>
      </c>
      <c r="X33" s="83" t="s">
        <v>788</v>
      </c>
      <c r="Y33" s="79"/>
      <c r="Z33" s="79"/>
      <c r="AA33" s="82" t="s">
        <v>1040</v>
      </c>
      <c r="AB33" s="79"/>
      <c r="AC33" s="79" t="b">
        <v>0</v>
      </c>
      <c r="AD33" s="79">
        <v>0</v>
      </c>
      <c r="AE33" s="82" t="s">
        <v>1270</v>
      </c>
      <c r="AF33" s="79" t="b">
        <v>0</v>
      </c>
      <c r="AG33" s="79" t="s">
        <v>1272</v>
      </c>
      <c r="AH33" s="79"/>
      <c r="AI33" s="82" t="s">
        <v>1270</v>
      </c>
      <c r="AJ33" s="79" t="b">
        <v>0</v>
      </c>
      <c r="AK33" s="79">
        <v>138</v>
      </c>
      <c r="AL33" s="82" t="s">
        <v>1255</v>
      </c>
      <c r="AM33" s="79" t="s">
        <v>1280</v>
      </c>
      <c r="AN33" s="79" t="b">
        <v>0</v>
      </c>
      <c r="AO33" s="82" t="s">
        <v>1255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1</v>
      </c>
      <c r="BE33" s="49">
        <v>11.11111111111111</v>
      </c>
      <c r="BF33" s="48">
        <v>0</v>
      </c>
      <c r="BG33" s="49">
        <v>0</v>
      </c>
      <c r="BH33" s="48">
        <v>0</v>
      </c>
      <c r="BI33" s="49">
        <v>0</v>
      </c>
      <c r="BJ33" s="48">
        <v>8</v>
      </c>
      <c r="BK33" s="49">
        <v>88.88888888888889</v>
      </c>
      <c r="BL33" s="48">
        <v>9</v>
      </c>
    </row>
    <row r="34" spans="1:64" ht="15">
      <c r="A34" s="64" t="s">
        <v>235</v>
      </c>
      <c r="B34" s="64" t="s">
        <v>401</v>
      </c>
      <c r="C34" s="65" t="s">
        <v>3516</v>
      </c>
      <c r="D34" s="66">
        <v>3</v>
      </c>
      <c r="E34" s="67" t="s">
        <v>132</v>
      </c>
      <c r="F34" s="68">
        <v>32</v>
      </c>
      <c r="G34" s="65"/>
      <c r="H34" s="69"/>
      <c r="I34" s="70"/>
      <c r="J34" s="70"/>
      <c r="K34" s="34" t="s">
        <v>65</v>
      </c>
      <c r="L34" s="77">
        <v>34</v>
      </c>
      <c r="M34" s="77"/>
      <c r="N34" s="72"/>
      <c r="O34" s="79" t="s">
        <v>423</v>
      </c>
      <c r="P34" s="81">
        <v>43484.61004629629</v>
      </c>
      <c r="Q34" s="79" t="s">
        <v>434</v>
      </c>
      <c r="R34" s="79"/>
      <c r="S34" s="79"/>
      <c r="T34" s="79" t="s">
        <v>564</v>
      </c>
      <c r="U34" s="83" t="s">
        <v>616</v>
      </c>
      <c r="V34" s="83" t="s">
        <v>616</v>
      </c>
      <c r="W34" s="81">
        <v>43484.61004629629</v>
      </c>
      <c r="X34" s="83" t="s">
        <v>789</v>
      </c>
      <c r="Y34" s="79"/>
      <c r="Z34" s="79"/>
      <c r="AA34" s="82" t="s">
        <v>1041</v>
      </c>
      <c r="AB34" s="79"/>
      <c r="AC34" s="79" t="b">
        <v>0</v>
      </c>
      <c r="AD34" s="79">
        <v>14</v>
      </c>
      <c r="AE34" s="82" t="s">
        <v>1270</v>
      </c>
      <c r="AF34" s="79" t="b">
        <v>0</v>
      </c>
      <c r="AG34" s="79" t="s">
        <v>1272</v>
      </c>
      <c r="AH34" s="79"/>
      <c r="AI34" s="82" t="s">
        <v>1270</v>
      </c>
      <c r="AJ34" s="79" t="b">
        <v>0</v>
      </c>
      <c r="AK34" s="79">
        <v>11</v>
      </c>
      <c r="AL34" s="82" t="s">
        <v>1270</v>
      </c>
      <c r="AM34" s="79" t="s">
        <v>1278</v>
      </c>
      <c r="AN34" s="79" t="b">
        <v>0</v>
      </c>
      <c r="AO34" s="82" t="s">
        <v>1041</v>
      </c>
      <c r="AP34" s="79" t="s">
        <v>1285</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3</v>
      </c>
      <c r="BE34" s="49">
        <v>12</v>
      </c>
      <c r="BF34" s="48">
        <v>1</v>
      </c>
      <c r="BG34" s="49">
        <v>4</v>
      </c>
      <c r="BH34" s="48">
        <v>0</v>
      </c>
      <c r="BI34" s="49">
        <v>0</v>
      </c>
      <c r="BJ34" s="48">
        <v>21</v>
      </c>
      <c r="BK34" s="49">
        <v>84</v>
      </c>
      <c r="BL34" s="48">
        <v>25</v>
      </c>
    </row>
    <row r="35" spans="1:64" ht="15">
      <c r="A35" s="64" t="s">
        <v>236</v>
      </c>
      <c r="B35" s="64" t="s">
        <v>401</v>
      </c>
      <c r="C35" s="65" t="s">
        <v>3516</v>
      </c>
      <c r="D35" s="66">
        <v>3</v>
      </c>
      <c r="E35" s="67" t="s">
        <v>132</v>
      </c>
      <c r="F35" s="68">
        <v>32</v>
      </c>
      <c r="G35" s="65"/>
      <c r="H35" s="69"/>
      <c r="I35" s="70"/>
      <c r="J35" s="70"/>
      <c r="K35" s="34" t="s">
        <v>65</v>
      </c>
      <c r="L35" s="77">
        <v>35</v>
      </c>
      <c r="M35" s="77"/>
      <c r="N35" s="72"/>
      <c r="O35" s="79" t="s">
        <v>423</v>
      </c>
      <c r="P35" s="81">
        <v>43484.732615740744</v>
      </c>
      <c r="Q35" s="79" t="s">
        <v>435</v>
      </c>
      <c r="R35" s="79"/>
      <c r="S35" s="79"/>
      <c r="T35" s="79"/>
      <c r="U35" s="79"/>
      <c r="V35" s="83" t="s">
        <v>670</v>
      </c>
      <c r="W35" s="81">
        <v>43484.732615740744</v>
      </c>
      <c r="X35" s="83" t="s">
        <v>790</v>
      </c>
      <c r="Y35" s="79"/>
      <c r="Z35" s="79"/>
      <c r="AA35" s="82" t="s">
        <v>1042</v>
      </c>
      <c r="AB35" s="79"/>
      <c r="AC35" s="79" t="b">
        <v>0</v>
      </c>
      <c r="AD35" s="79">
        <v>0</v>
      </c>
      <c r="AE35" s="82" t="s">
        <v>1270</v>
      </c>
      <c r="AF35" s="79" t="b">
        <v>0</v>
      </c>
      <c r="AG35" s="79" t="s">
        <v>1272</v>
      </c>
      <c r="AH35" s="79"/>
      <c r="AI35" s="82" t="s">
        <v>1270</v>
      </c>
      <c r="AJ35" s="79" t="b">
        <v>0</v>
      </c>
      <c r="AK35" s="79">
        <v>11</v>
      </c>
      <c r="AL35" s="82" t="s">
        <v>1041</v>
      </c>
      <c r="AM35" s="79" t="s">
        <v>1278</v>
      </c>
      <c r="AN35" s="79" t="b">
        <v>0</v>
      </c>
      <c r="AO35" s="82" t="s">
        <v>1041</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2</v>
      </c>
      <c r="BE35" s="49">
        <v>10.526315789473685</v>
      </c>
      <c r="BF35" s="48">
        <v>1</v>
      </c>
      <c r="BG35" s="49">
        <v>5.2631578947368425</v>
      </c>
      <c r="BH35" s="48">
        <v>0</v>
      </c>
      <c r="BI35" s="49">
        <v>0</v>
      </c>
      <c r="BJ35" s="48">
        <v>16</v>
      </c>
      <c r="BK35" s="49">
        <v>84.21052631578948</v>
      </c>
      <c r="BL35" s="48">
        <v>19</v>
      </c>
    </row>
    <row r="36" spans="1:64" ht="15">
      <c r="A36" s="64" t="s">
        <v>236</v>
      </c>
      <c r="B36" s="64" t="s">
        <v>236</v>
      </c>
      <c r="C36" s="65" t="s">
        <v>3516</v>
      </c>
      <c r="D36" s="66">
        <v>3</v>
      </c>
      <c r="E36" s="67" t="s">
        <v>132</v>
      </c>
      <c r="F36" s="68">
        <v>32</v>
      </c>
      <c r="G36" s="65"/>
      <c r="H36" s="69"/>
      <c r="I36" s="70"/>
      <c r="J36" s="70"/>
      <c r="K36" s="34" t="s">
        <v>65</v>
      </c>
      <c r="L36" s="77">
        <v>36</v>
      </c>
      <c r="M36" s="77"/>
      <c r="N36" s="72"/>
      <c r="O36" s="79" t="s">
        <v>176</v>
      </c>
      <c r="P36" s="81">
        <v>43484.54261574074</v>
      </c>
      <c r="Q36" s="79" t="s">
        <v>436</v>
      </c>
      <c r="R36" s="79"/>
      <c r="S36" s="79"/>
      <c r="T36" s="79" t="s">
        <v>562</v>
      </c>
      <c r="U36" s="83" t="s">
        <v>613</v>
      </c>
      <c r="V36" s="83" t="s">
        <v>613</v>
      </c>
      <c r="W36" s="81">
        <v>43484.54261574074</v>
      </c>
      <c r="X36" s="83" t="s">
        <v>791</v>
      </c>
      <c r="Y36" s="79"/>
      <c r="Z36" s="79"/>
      <c r="AA36" s="82" t="s">
        <v>1043</v>
      </c>
      <c r="AB36" s="79"/>
      <c r="AC36" s="79" t="b">
        <v>0</v>
      </c>
      <c r="AD36" s="79">
        <v>10</v>
      </c>
      <c r="AE36" s="82" t="s">
        <v>1270</v>
      </c>
      <c r="AF36" s="79" t="b">
        <v>0</v>
      </c>
      <c r="AG36" s="79" t="s">
        <v>1273</v>
      </c>
      <c r="AH36" s="79"/>
      <c r="AI36" s="82" t="s">
        <v>1270</v>
      </c>
      <c r="AJ36" s="79" t="b">
        <v>0</v>
      </c>
      <c r="AK36" s="79">
        <v>5</v>
      </c>
      <c r="AL36" s="82" t="s">
        <v>1270</v>
      </c>
      <c r="AM36" s="79" t="s">
        <v>1278</v>
      </c>
      <c r="AN36" s="79" t="b">
        <v>0</v>
      </c>
      <c r="AO36" s="82" t="s">
        <v>1043</v>
      </c>
      <c r="AP36" s="79" t="s">
        <v>1285</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3</v>
      </c>
      <c r="BK36" s="49">
        <v>100</v>
      </c>
      <c r="BL36" s="48">
        <v>3</v>
      </c>
    </row>
    <row r="37" spans="1:64" ht="15">
      <c r="A37" s="64" t="s">
        <v>236</v>
      </c>
      <c r="B37" s="64" t="s">
        <v>235</v>
      </c>
      <c r="C37" s="65" t="s">
        <v>3516</v>
      </c>
      <c r="D37" s="66">
        <v>3</v>
      </c>
      <c r="E37" s="67" t="s">
        <v>132</v>
      </c>
      <c r="F37" s="68">
        <v>32</v>
      </c>
      <c r="G37" s="65"/>
      <c r="H37" s="69"/>
      <c r="I37" s="70"/>
      <c r="J37" s="70"/>
      <c r="K37" s="34" t="s">
        <v>65</v>
      </c>
      <c r="L37" s="77">
        <v>37</v>
      </c>
      <c r="M37" s="77"/>
      <c r="N37" s="72"/>
      <c r="O37" s="79" t="s">
        <v>423</v>
      </c>
      <c r="P37" s="81">
        <v>43484.732615740744</v>
      </c>
      <c r="Q37" s="79" t="s">
        <v>435</v>
      </c>
      <c r="R37" s="79"/>
      <c r="S37" s="79"/>
      <c r="T37" s="79"/>
      <c r="U37" s="79"/>
      <c r="V37" s="83" t="s">
        <v>670</v>
      </c>
      <c r="W37" s="81">
        <v>43484.732615740744</v>
      </c>
      <c r="X37" s="83" t="s">
        <v>790</v>
      </c>
      <c r="Y37" s="79"/>
      <c r="Z37" s="79"/>
      <c r="AA37" s="82" t="s">
        <v>1042</v>
      </c>
      <c r="AB37" s="79"/>
      <c r="AC37" s="79" t="b">
        <v>0</v>
      </c>
      <c r="AD37" s="79">
        <v>0</v>
      </c>
      <c r="AE37" s="82" t="s">
        <v>1270</v>
      </c>
      <c r="AF37" s="79" t="b">
        <v>0</v>
      </c>
      <c r="AG37" s="79" t="s">
        <v>1272</v>
      </c>
      <c r="AH37" s="79"/>
      <c r="AI37" s="82" t="s">
        <v>1270</v>
      </c>
      <c r="AJ37" s="79" t="b">
        <v>0</v>
      </c>
      <c r="AK37" s="79">
        <v>11</v>
      </c>
      <c r="AL37" s="82" t="s">
        <v>1041</v>
      </c>
      <c r="AM37" s="79" t="s">
        <v>1278</v>
      </c>
      <c r="AN37" s="79" t="b">
        <v>0</v>
      </c>
      <c r="AO37" s="82" t="s">
        <v>1041</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237</v>
      </c>
      <c r="B38" s="64" t="s">
        <v>392</v>
      </c>
      <c r="C38" s="65" t="s">
        <v>3516</v>
      </c>
      <c r="D38" s="66">
        <v>3</v>
      </c>
      <c r="E38" s="67" t="s">
        <v>132</v>
      </c>
      <c r="F38" s="68">
        <v>32</v>
      </c>
      <c r="G38" s="65"/>
      <c r="H38" s="69"/>
      <c r="I38" s="70"/>
      <c r="J38" s="70"/>
      <c r="K38" s="34" t="s">
        <v>65</v>
      </c>
      <c r="L38" s="77">
        <v>38</v>
      </c>
      <c r="M38" s="77"/>
      <c r="N38" s="72"/>
      <c r="O38" s="79" t="s">
        <v>423</v>
      </c>
      <c r="P38" s="81">
        <v>43484.73295138889</v>
      </c>
      <c r="Q38" s="79" t="s">
        <v>427</v>
      </c>
      <c r="R38" s="79"/>
      <c r="S38" s="79"/>
      <c r="T38" s="79"/>
      <c r="U38" s="79"/>
      <c r="V38" s="83" t="s">
        <v>671</v>
      </c>
      <c r="W38" s="81">
        <v>43484.73295138889</v>
      </c>
      <c r="X38" s="83" t="s">
        <v>792</v>
      </c>
      <c r="Y38" s="79"/>
      <c r="Z38" s="79"/>
      <c r="AA38" s="82" t="s">
        <v>1044</v>
      </c>
      <c r="AB38" s="79"/>
      <c r="AC38" s="79" t="b">
        <v>0</v>
      </c>
      <c r="AD38" s="79">
        <v>0</v>
      </c>
      <c r="AE38" s="82" t="s">
        <v>1270</v>
      </c>
      <c r="AF38" s="79" t="b">
        <v>0</v>
      </c>
      <c r="AG38" s="79" t="s">
        <v>1272</v>
      </c>
      <c r="AH38" s="79"/>
      <c r="AI38" s="82" t="s">
        <v>1270</v>
      </c>
      <c r="AJ38" s="79" t="b">
        <v>0</v>
      </c>
      <c r="AK38" s="79">
        <v>129</v>
      </c>
      <c r="AL38" s="82" t="s">
        <v>1263</v>
      </c>
      <c r="AM38" s="79" t="s">
        <v>1281</v>
      </c>
      <c r="AN38" s="79" t="b">
        <v>0</v>
      </c>
      <c r="AO38" s="82" t="s">
        <v>1263</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2</v>
      </c>
      <c r="BE38" s="49">
        <v>8.695652173913043</v>
      </c>
      <c r="BF38" s="48">
        <v>0</v>
      </c>
      <c r="BG38" s="49">
        <v>0</v>
      </c>
      <c r="BH38" s="48">
        <v>0</v>
      </c>
      <c r="BI38" s="49">
        <v>0</v>
      </c>
      <c r="BJ38" s="48">
        <v>21</v>
      </c>
      <c r="BK38" s="49">
        <v>91.30434782608695</v>
      </c>
      <c r="BL38" s="48">
        <v>23</v>
      </c>
    </row>
    <row r="39" spans="1:64" ht="15">
      <c r="A39" s="64" t="s">
        <v>238</v>
      </c>
      <c r="B39" s="64" t="s">
        <v>387</v>
      </c>
      <c r="C39" s="65" t="s">
        <v>3516</v>
      </c>
      <c r="D39" s="66">
        <v>3</v>
      </c>
      <c r="E39" s="67" t="s">
        <v>132</v>
      </c>
      <c r="F39" s="68">
        <v>32</v>
      </c>
      <c r="G39" s="65"/>
      <c r="H39" s="69"/>
      <c r="I39" s="70"/>
      <c r="J39" s="70"/>
      <c r="K39" s="34" t="s">
        <v>65</v>
      </c>
      <c r="L39" s="77">
        <v>39</v>
      </c>
      <c r="M39" s="77"/>
      <c r="N39" s="72"/>
      <c r="O39" s="79" t="s">
        <v>423</v>
      </c>
      <c r="P39" s="81">
        <v>43484.73299768518</v>
      </c>
      <c r="Q39" s="79" t="s">
        <v>426</v>
      </c>
      <c r="R39" s="79"/>
      <c r="S39" s="79"/>
      <c r="T39" s="79" t="s">
        <v>561</v>
      </c>
      <c r="U39" s="83" t="s">
        <v>612</v>
      </c>
      <c r="V39" s="83" t="s">
        <v>612</v>
      </c>
      <c r="W39" s="81">
        <v>43484.73299768518</v>
      </c>
      <c r="X39" s="83" t="s">
        <v>793</v>
      </c>
      <c r="Y39" s="79"/>
      <c r="Z39" s="79"/>
      <c r="AA39" s="82" t="s">
        <v>1045</v>
      </c>
      <c r="AB39" s="79"/>
      <c r="AC39" s="79" t="b">
        <v>0</v>
      </c>
      <c r="AD39" s="79">
        <v>0</v>
      </c>
      <c r="AE39" s="82" t="s">
        <v>1270</v>
      </c>
      <c r="AF39" s="79" t="b">
        <v>0</v>
      </c>
      <c r="AG39" s="79" t="s">
        <v>1272</v>
      </c>
      <c r="AH39" s="79"/>
      <c r="AI39" s="82" t="s">
        <v>1270</v>
      </c>
      <c r="AJ39" s="79" t="b">
        <v>0</v>
      </c>
      <c r="AK39" s="79">
        <v>138</v>
      </c>
      <c r="AL39" s="82" t="s">
        <v>1255</v>
      </c>
      <c r="AM39" s="79" t="s">
        <v>1278</v>
      </c>
      <c r="AN39" s="79" t="b">
        <v>0</v>
      </c>
      <c r="AO39" s="82" t="s">
        <v>1255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1</v>
      </c>
      <c r="BE39" s="49">
        <v>11.11111111111111</v>
      </c>
      <c r="BF39" s="48">
        <v>0</v>
      </c>
      <c r="BG39" s="49">
        <v>0</v>
      </c>
      <c r="BH39" s="48">
        <v>0</v>
      </c>
      <c r="BI39" s="49">
        <v>0</v>
      </c>
      <c r="BJ39" s="48">
        <v>8</v>
      </c>
      <c r="BK39" s="49">
        <v>88.88888888888889</v>
      </c>
      <c r="BL39" s="48">
        <v>9</v>
      </c>
    </row>
    <row r="40" spans="1:64" ht="15">
      <c r="A40" s="64" t="s">
        <v>239</v>
      </c>
      <c r="B40" s="64" t="s">
        <v>364</v>
      </c>
      <c r="C40" s="65" t="s">
        <v>3516</v>
      </c>
      <c r="D40" s="66">
        <v>3</v>
      </c>
      <c r="E40" s="67" t="s">
        <v>132</v>
      </c>
      <c r="F40" s="68">
        <v>32</v>
      </c>
      <c r="G40" s="65"/>
      <c r="H40" s="69"/>
      <c r="I40" s="70"/>
      <c r="J40" s="70"/>
      <c r="K40" s="34" t="s">
        <v>65</v>
      </c>
      <c r="L40" s="77">
        <v>40</v>
      </c>
      <c r="M40" s="77"/>
      <c r="N40" s="72"/>
      <c r="O40" s="79" t="s">
        <v>423</v>
      </c>
      <c r="P40" s="81">
        <v>43484.73342592592</v>
      </c>
      <c r="Q40" s="79" t="s">
        <v>437</v>
      </c>
      <c r="R40" s="79"/>
      <c r="S40" s="79"/>
      <c r="T40" s="79"/>
      <c r="U40" s="79"/>
      <c r="V40" s="83" t="s">
        <v>672</v>
      </c>
      <c r="W40" s="81">
        <v>43484.73342592592</v>
      </c>
      <c r="X40" s="83" t="s">
        <v>794</v>
      </c>
      <c r="Y40" s="79"/>
      <c r="Z40" s="79"/>
      <c r="AA40" s="82" t="s">
        <v>1046</v>
      </c>
      <c r="AB40" s="79"/>
      <c r="AC40" s="79" t="b">
        <v>0</v>
      </c>
      <c r="AD40" s="79">
        <v>0</v>
      </c>
      <c r="AE40" s="82" t="s">
        <v>1270</v>
      </c>
      <c r="AF40" s="79" t="b">
        <v>0</v>
      </c>
      <c r="AG40" s="79" t="s">
        <v>1272</v>
      </c>
      <c r="AH40" s="79"/>
      <c r="AI40" s="82" t="s">
        <v>1270</v>
      </c>
      <c r="AJ40" s="79" t="b">
        <v>0</v>
      </c>
      <c r="AK40" s="79">
        <v>8</v>
      </c>
      <c r="AL40" s="82" t="s">
        <v>1216</v>
      </c>
      <c r="AM40" s="79" t="s">
        <v>1277</v>
      </c>
      <c r="AN40" s="79" t="b">
        <v>0</v>
      </c>
      <c r="AO40" s="82" t="s">
        <v>1216</v>
      </c>
      <c r="AP40" s="79" t="s">
        <v>176</v>
      </c>
      <c r="AQ40" s="79">
        <v>0</v>
      </c>
      <c r="AR40" s="79">
        <v>0</v>
      </c>
      <c r="AS40" s="79"/>
      <c r="AT40" s="79"/>
      <c r="AU40" s="79"/>
      <c r="AV40" s="79"/>
      <c r="AW40" s="79"/>
      <c r="AX40" s="79"/>
      <c r="AY40" s="79"/>
      <c r="AZ40" s="79"/>
      <c r="BA40">
        <v>1</v>
      </c>
      <c r="BB40" s="78" t="str">
        <f>REPLACE(INDEX(GroupVertices[Group],MATCH(Edges[[#This Row],[Vertex 1]],GroupVertices[Vertex],0)),1,1,"")</f>
        <v>9</v>
      </c>
      <c r="BC40" s="78" t="str">
        <f>REPLACE(INDEX(GroupVertices[Group],MATCH(Edges[[#This Row],[Vertex 2]],GroupVertices[Vertex],0)),1,1,"")</f>
        <v>9</v>
      </c>
      <c r="BD40" s="48">
        <v>0</v>
      </c>
      <c r="BE40" s="49">
        <v>0</v>
      </c>
      <c r="BF40" s="48">
        <v>2</v>
      </c>
      <c r="BG40" s="49">
        <v>8</v>
      </c>
      <c r="BH40" s="48">
        <v>0</v>
      </c>
      <c r="BI40" s="49">
        <v>0</v>
      </c>
      <c r="BJ40" s="48">
        <v>23</v>
      </c>
      <c r="BK40" s="49">
        <v>92</v>
      </c>
      <c r="BL40" s="48">
        <v>25</v>
      </c>
    </row>
    <row r="41" spans="1:64" ht="15">
      <c r="A41" s="64" t="s">
        <v>240</v>
      </c>
      <c r="B41" s="64" t="s">
        <v>387</v>
      </c>
      <c r="C41" s="65" t="s">
        <v>3516</v>
      </c>
      <c r="D41" s="66">
        <v>3</v>
      </c>
      <c r="E41" s="67" t="s">
        <v>132</v>
      </c>
      <c r="F41" s="68">
        <v>32</v>
      </c>
      <c r="G41" s="65"/>
      <c r="H41" s="69"/>
      <c r="I41" s="70"/>
      <c r="J41" s="70"/>
      <c r="K41" s="34" t="s">
        <v>65</v>
      </c>
      <c r="L41" s="77">
        <v>41</v>
      </c>
      <c r="M41" s="77"/>
      <c r="N41" s="72"/>
      <c r="O41" s="79" t="s">
        <v>423</v>
      </c>
      <c r="P41" s="81">
        <v>43484.733252314814</v>
      </c>
      <c r="Q41" s="79" t="s">
        <v>426</v>
      </c>
      <c r="R41" s="79"/>
      <c r="S41" s="79"/>
      <c r="T41" s="79" t="s">
        <v>561</v>
      </c>
      <c r="U41" s="83" t="s">
        <v>612</v>
      </c>
      <c r="V41" s="83" t="s">
        <v>612</v>
      </c>
      <c r="W41" s="81">
        <v>43484.733252314814</v>
      </c>
      <c r="X41" s="83" t="s">
        <v>795</v>
      </c>
      <c r="Y41" s="79"/>
      <c r="Z41" s="79"/>
      <c r="AA41" s="82" t="s">
        <v>1047</v>
      </c>
      <c r="AB41" s="79"/>
      <c r="AC41" s="79" t="b">
        <v>0</v>
      </c>
      <c r="AD41" s="79">
        <v>0</v>
      </c>
      <c r="AE41" s="82" t="s">
        <v>1270</v>
      </c>
      <c r="AF41" s="79" t="b">
        <v>0</v>
      </c>
      <c r="AG41" s="79" t="s">
        <v>1272</v>
      </c>
      <c r="AH41" s="79"/>
      <c r="AI41" s="82" t="s">
        <v>1270</v>
      </c>
      <c r="AJ41" s="79" t="b">
        <v>0</v>
      </c>
      <c r="AK41" s="79">
        <v>138</v>
      </c>
      <c r="AL41" s="82" t="s">
        <v>1255</v>
      </c>
      <c r="AM41" s="79" t="s">
        <v>1277</v>
      </c>
      <c r="AN41" s="79" t="b">
        <v>0</v>
      </c>
      <c r="AO41" s="82" t="s">
        <v>1255</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v>1</v>
      </c>
      <c r="BE41" s="49">
        <v>11.11111111111111</v>
      </c>
      <c r="BF41" s="48">
        <v>0</v>
      </c>
      <c r="BG41" s="49">
        <v>0</v>
      </c>
      <c r="BH41" s="48">
        <v>0</v>
      </c>
      <c r="BI41" s="49">
        <v>0</v>
      </c>
      <c r="BJ41" s="48">
        <v>8</v>
      </c>
      <c r="BK41" s="49">
        <v>88.88888888888889</v>
      </c>
      <c r="BL41" s="48">
        <v>9</v>
      </c>
    </row>
    <row r="42" spans="1:64" ht="15">
      <c r="A42" s="64" t="s">
        <v>240</v>
      </c>
      <c r="B42" s="64" t="s">
        <v>392</v>
      </c>
      <c r="C42" s="65" t="s">
        <v>3516</v>
      </c>
      <c r="D42" s="66">
        <v>3</v>
      </c>
      <c r="E42" s="67" t="s">
        <v>132</v>
      </c>
      <c r="F42" s="68">
        <v>32</v>
      </c>
      <c r="G42" s="65"/>
      <c r="H42" s="69"/>
      <c r="I42" s="70"/>
      <c r="J42" s="70"/>
      <c r="K42" s="34" t="s">
        <v>65</v>
      </c>
      <c r="L42" s="77">
        <v>42</v>
      </c>
      <c r="M42" s="77"/>
      <c r="N42" s="72"/>
      <c r="O42" s="79" t="s">
        <v>423</v>
      </c>
      <c r="P42" s="81">
        <v>43484.7334837963</v>
      </c>
      <c r="Q42" s="79" t="s">
        <v>427</v>
      </c>
      <c r="R42" s="79"/>
      <c r="S42" s="79"/>
      <c r="T42" s="79"/>
      <c r="U42" s="79"/>
      <c r="V42" s="83" t="s">
        <v>673</v>
      </c>
      <c r="W42" s="81">
        <v>43484.7334837963</v>
      </c>
      <c r="X42" s="83" t="s">
        <v>796</v>
      </c>
      <c r="Y42" s="79"/>
      <c r="Z42" s="79"/>
      <c r="AA42" s="82" t="s">
        <v>1048</v>
      </c>
      <c r="AB42" s="79"/>
      <c r="AC42" s="79" t="b">
        <v>0</v>
      </c>
      <c r="AD42" s="79">
        <v>0</v>
      </c>
      <c r="AE42" s="82" t="s">
        <v>1270</v>
      </c>
      <c r="AF42" s="79" t="b">
        <v>0</v>
      </c>
      <c r="AG42" s="79" t="s">
        <v>1272</v>
      </c>
      <c r="AH42" s="79"/>
      <c r="AI42" s="82" t="s">
        <v>1270</v>
      </c>
      <c r="AJ42" s="79" t="b">
        <v>0</v>
      </c>
      <c r="AK42" s="79">
        <v>129</v>
      </c>
      <c r="AL42" s="82" t="s">
        <v>1263</v>
      </c>
      <c r="AM42" s="79" t="s">
        <v>1277</v>
      </c>
      <c r="AN42" s="79" t="b">
        <v>0</v>
      </c>
      <c r="AO42" s="82" t="s">
        <v>1263</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2</v>
      </c>
      <c r="BE42" s="49">
        <v>8.695652173913043</v>
      </c>
      <c r="BF42" s="48">
        <v>0</v>
      </c>
      <c r="BG42" s="49">
        <v>0</v>
      </c>
      <c r="BH42" s="48">
        <v>0</v>
      </c>
      <c r="BI42" s="49">
        <v>0</v>
      </c>
      <c r="BJ42" s="48">
        <v>21</v>
      </c>
      <c r="BK42" s="49">
        <v>91.30434782608695</v>
      </c>
      <c r="BL42" s="48">
        <v>23</v>
      </c>
    </row>
    <row r="43" spans="1:64" ht="15">
      <c r="A43" s="64" t="s">
        <v>241</v>
      </c>
      <c r="B43" s="64" t="s">
        <v>241</v>
      </c>
      <c r="C43" s="65" t="s">
        <v>3516</v>
      </c>
      <c r="D43" s="66">
        <v>3</v>
      </c>
      <c r="E43" s="67" t="s">
        <v>132</v>
      </c>
      <c r="F43" s="68">
        <v>32</v>
      </c>
      <c r="G43" s="65"/>
      <c r="H43" s="69"/>
      <c r="I43" s="70"/>
      <c r="J43" s="70"/>
      <c r="K43" s="34" t="s">
        <v>65</v>
      </c>
      <c r="L43" s="77">
        <v>43</v>
      </c>
      <c r="M43" s="77"/>
      <c r="N43" s="72"/>
      <c r="O43" s="79" t="s">
        <v>176</v>
      </c>
      <c r="P43" s="81">
        <v>43484.655625</v>
      </c>
      <c r="Q43" s="79" t="s">
        <v>438</v>
      </c>
      <c r="R43" s="79"/>
      <c r="S43" s="79"/>
      <c r="T43" s="79" t="s">
        <v>566</v>
      </c>
      <c r="U43" s="83" t="s">
        <v>617</v>
      </c>
      <c r="V43" s="83" t="s">
        <v>617</v>
      </c>
      <c r="W43" s="81">
        <v>43484.655625</v>
      </c>
      <c r="X43" s="83" t="s">
        <v>797</v>
      </c>
      <c r="Y43" s="79"/>
      <c r="Z43" s="79"/>
      <c r="AA43" s="82" t="s">
        <v>1049</v>
      </c>
      <c r="AB43" s="79"/>
      <c r="AC43" s="79" t="b">
        <v>0</v>
      </c>
      <c r="AD43" s="79">
        <v>29</v>
      </c>
      <c r="AE43" s="82" t="s">
        <v>1270</v>
      </c>
      <c r="AF43" s="79" t="b">
        <v>0</v>
      </c>
      <c r="AG43" s="79" t="s">
        <v>1272</v>
      </c>
      <c r="AH43" s="79"/>
      <c r="AI43" s="82" t="s">
        <v>1270</v>
      </c>
      <c r="AJ43" s="79" t="b">
        <v>0</v>
      </c>
      <c r="AK43" s="79">
        <v>12</v>
      </c>
      <c r="AL43" s="82" t="s">
        <v>1270</v>
      </c>
      <c r="AM43" s="79" t="s">
        <v>1279</v>
      </c>
      <c r="AN43" s="79" t="b">
        <v>0</v>
      </c>
      <c r="AO43" s="82" t="s">
        <v>1049</v>
      </c>
      <c r="AP43" s="79" t="s">
        <v>1285</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2</v>
      </c>
      <c r="BE43" s="49">
        <v>6.896551724137931</v>
      </c>
      <c r="BF43" s="48">
        <v>0</v>
      </c>
      <c r="BG43" s="49">
        <v>0</v>
      </c>
      <c r="BH43" s="48">
        <v>0</v>
      </c>
      <c r="BI43" s="49">
        <v>0</v>
      </c>
      <c r="BJ43" s="48">
        <v>27</v>
      </c>
      <c r="BK43" s="49">
        <v>93.10344827586206</v>
      </c>
      <c r="BL43" s="48">
        <v>29</v>
      </c>
    </row>
    <row r="44" spans="1:64" ht="15">
      <c r="A44" s="64" t="s">
        <v>242</v>
      </c>
      <c r="B44" s="64" t="s">
        <v>241</v>
      </c>
      <c r="C44" s="65" t="s">
        <v>3516</v>
      </c>
      <c r="D44" s="66">
        <v>3</v>
      </c>
      <c r="E44" s="67" t="s">
        <v>132</v>
      </c>
      <c r="F44" s="68">
        <v>32</v>
      </c>
      <c r="G44" s="65"/>
      <c r="H44" s="69"/>
      <c r="I44" s="70"/>
      <c r="J44" s="70"/>
      <c r="K44" s="34" t="s">
        <v>65</v>
      </c>
      <c r="L44" s="77">
        <v>44</v>
      </c>
      <c r="M44" s="77"/>
      <c r="N44" s="72"/>
      <c r="O44" s="79" t="s">
        <v>423</v>
      </c>
      <c r="P44" s="81">
        <v>43484.73474537037</v>
      </c>
      <c r="Q44" s="79" t="s">
        <v>439</v>
      </c>
      <c r="R44" s="79"/>
      <c r="S44" s="79"/>
      <c r="T44" s="79" t="s">
        <v>567</v>
      </c>
      <c r="U44" s="79"/>
      <c r="V44" s="83" t="s">
        <v>674</v>
      </c>
      <c r="W44" s="81">
        <v>43484.73474537037</v>
      </c>
      <c r="X44" s="83" t="s">
        <v>798</v>
      </c>
      <c r="Y44" s="79"/>
      <c r="Z44" s="79"/>
      <c r="AA44" s="82" t="s">
        <v>1050</v>
      </c>
      <c r="AB44" s="79"/>
      <c r="AC44" s="79" t="b">
        <v>0</v>
      </c>
      <c r="AD44" s="79">
        <v>0</v>
      </c>
      <c r="AE44" s="82" t="s">
        <v>1270</v>
      </c>
      <c r="AF44" s="79" t="b">
        <v>0</v>
      </c>
      <c r="AG44" s="79" t="s">
        <v>1272</v>
      </c>
      <c r="AH44" s="79"/>
      <c r="AI44" s="82" t="s">
        <v>1270</v>
      </c>
      <c r="AJ44" s="79" t="b">
        <v>0</v>
      </c>
      <c r="AK44" s="79">
        <v>12</v>
      </c>
      <c r="AL44" s="82" t="s">
        <v>1049</v>
      </c>
      <c r="AM44" s="79" t="s">
        <v>1279</v>
      </c>
      <c r="AN44" s="79" t="b">
        <v>0</v>
      </c>
      <c r="AO44" s="82" t="s">
        <v>1049</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v>
      </c>
      <c r="BF44" s="48">
        <v>0</v>
      </c>
      <c r="BG44" s="49">
        <v>0</v>
      </c>
      <c r="BH44" s="48">
        <v>0</v>
      </c>
      <c r="BI44" s="49">
        <v>0</v>
      </c>
      <c r="BJ44" s="48">
        <v>19</v>
      </c>
      <c r="BK44" s="49">
        <v>95</v>
      </c>
      <c r="BL44" s="48">
        <v>20</v>
      </c>
    </row>
    <row r="45" spans="1:64" ht="15">
      <c r="A45" s="64" t="s">
        <v>242</v>
      </c>
      <c r="B45" s="64" t="s">
        <v>392</v>
      </c>
      <c r="C45" s="65" t="s">
        <v>3516</v>
      </c>
      <c r="D45" s="66">
        <v>3</v>
      </c>
      <c r="E45" s="67" t="s">
        <v>132</v>
      </c>
      <c r="F45" s="68">
        <v>32</v>
      </c>
      <c r="G45" s="65"/>
      <c r="H45" s="69"/>
      <c r="I45" s="70"/>
      <c r="J45" s="70"/>
      <c r="K45" s="34" t="s">
        <v>65</v>
      </c>
      <c r="L45" s="77">
        <v>45</v>
      </c>
      <c r="M45" s="77"/>
      <c r="N45" s="72"/>
      <c r="O45" s="79" t="s">
        <v>423</v>
      </c>
      <c r="P45" s="81">
        <v>43484.73446759259</v>
      </c>
      <c r="Q45" s="79" t="s">
        <v>427</v>
      </c>
      <c r="R45" s="79"/>
      <c r="S45" s="79"/>
      <c r="T45" s="79"/>
      <c r="U45" s="79"/>
      <c r="V45" s="83" t="s">
        <v>674</v>
      </c>
      <c r="W45" s="81">
        <v>43484.73446759259</v>
      </c>
      <c r="X45" s="83" t="s">
        <v>799</v>
      </c>
      <c r="Y45" s="79"/>
      <c r="Z45" s="79"/>
      <c r="AA45" s="82" t="s">
        <v>1051</v>
      </c>
      <c r="AB45" s="79"/>
      <c r="AC45" s="79" t="b">
        <v>0</v>
      </c>
      <c r="AD45" s="79">
        <v>0</v>
      </c>
      <c r="AE45" s="82" t="s">
        <v>1270</v>
      </c>
      <c r="AF45" s="79" t="b">
        <v>0</v>
      </c>
      <c r="AG45" s="79" t="s">
        <v>1272</v>
      </c>
      <c r="AH45" s="79"/>
      <c r="AI45" s="82" t="s">
        <v>1270</v>
      </c>
      <c r="AJ45" s="79" t="b">
        <v>0</v>
      </c>
      <c r="AK45" s="79">
        <v>129</v>
      </c>
      <c r="AL45" s="82" t="s">
        <v>1263</v>
      </c>
      <c r="AM45" s="79" t="s">
        <v>1279</v>
      </c>
      <c r="AN45" s="79" t="b">
        <v>0</v>
      </c>
      <c r="AO45" s="82" t="s">
        <v>1263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3</v>
      </c>
      <c r="BD45" s="48">
        <v>2</v>
      </c>
      <c r="BE45" s="49">
        <v>8.695652173913043</v>
      </c>
      <c r="BF45" s="48">
        <v>0</v>
      </c>
      <c r="BG45" s="49">
        <v>0</v>
      </c>
      <c r="BH45" s="48">
        <v>0</v>
      </c>
      <c r="BI45" s="49">
        <v>0</v>
      </c>
      <c r="BJ45" s="48">
        <v>21</v>
      </c>
      <c r="BK45" s="49">
        <v>91.30434782608695</v>
      </c>
      <c r="BL45" s="48">
        <v>23</v>
      </c>
    </row>
    <row r="46" spans="1:64" ht="15">
      <c r="A46" s="64" t="s">
        <v>242</v>
      </c>
      <c r="B46" s="64" t="s">
        <v>325</v>
      </c>
      <c r="C46" s="65" t="s">
        <v>3516</v>
      </c>
      <c r="D46" s="66">
        <v>3</v>
      </c>
      <c r="E46" s="67" t="s">
        <v>132</v>
      </c>
      <c r="F46" s="68">
        <v>32</v>
      </c>
      <c r="G46" s="65"/>
      <c r="H46" s="69"/>
      <c r="I46" s="70"/>
      <c r="J46" s="70"/>
      <c r="K46" s="34" t="s">
        <v>65</v>
      </c>
      <c r="L46" s="77">
        <v>46</v>
      </c>
      <c r="M46" s="77"/>
      <c r="N46" s="72"/>
      <c r="O46" s="79" t="s">
        <v>423</v>
      </c>
      <c r="P46" s="81">
        <v>43484.73467592592</v>
      </c>
      <c r="Q46" s="79" t="s">
        <v>440</v>
      </c>
      <c r="R46" s="79"/>
      <c r="S46" s="79"/>
      <c r="T46" s="79"/>
      <c r="U46" s="79"/>
      <c r="V46" s="83" t="s">
        <v>674</v>
      </c>
      <c r="W46" s="81">
        <v>43484.73467592592</v>
      </c>
      <c r="X46" s="83" t="s">
        <v>800</v>
      </c>
      <c r="Y46" s="79"/>
      <c r="Z46" s="79"/>
      <c r="AA46" s="82" t="s">
        <v>1052</v>
      </c>
      <c r="AB46" s="79"/>
      <c r="AC46" s="79" t="b">
        <v>0</v>
      </c>
      <c r="AD46" s="79">
        <v>0</v>
      </c>
      <c r="AE46" s="82" t="s">
        <v>1270</v>
      </c>
      <c r="AF46" s="79" t="b">
        <v>0</v>
      </c>
      <c r="AG46" s="79" t="s">
        <v>1272</v>
      </c>
      <c r="AH46" s="79"/>
      <c r="AI46" s="82" t="s">
        <v>1270</v>
      </c>
      <c r="AJ46" s="79" t="b">
        <v>0</v>
      </c>
      <c r="AK46" s="79">
        <v>13</v>
      </c>
      <c r="AL46" s="82" t="s">
        <v>1167</v>
      </c>
      <c r="AM46" s="79" t="s">
        <v>1279</v>
      </c>
      <c r="AN46" s="79" t="b">
        <v>0</v>
      </c>
      <c r="AO46" s="82" t="s">
        <v>1167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242</v>
      </c>
      <c r="B47" s="64" t="s">
        <v>337</v>
      </c>
      <c r="C47" s="65" t="s">
        <v>3516</v>
      </c>
      <c r="D47" s="66">
        <v>3</v>
      </c>
      <c r="E47" s="67" t="s">
        <v>132</v>
      </c>
      <c r="F47" s="68">
        <v>32</v>
      </c>
      <c r="G47" s="65"/>
      <c r="H47" s="69"/>
      <c r="I47" s="70"/>
      <c r="J47" s="70"/>
      <c r="K47" s="34" t="s">
        <v>65</v>
      </c>
      <c r="L47" s="77">
        <v>47</v>
      </c>
      <c r="M47" s="77"/>
      <c r="N47" s="72"/>
      <c r="O47" s="79" t="s">
        <v>423</v>
      </c>
      <c r="P47" s="81">
        <v>43484.73467592592</v>
      </c>
      <c r="Q47" s="79" t="s">
        <v>440</v>
      </c>
      <c r="R47" s="79"/>
      <c r="S47" s="79"/>
      <c r="T47" s="79"/>
      <c r="U47" s="79"/>
      <c r="V47" s="83" t="s">
        <v>674</v>
      </c>
      <c r="W47" s="81">
        <v>43484.73467592592</v>
      </c>
      <c r="X47" s="83" t="s">
        <v>800</v>
      </c>
      <c r="Y47" s="79"/>
      <c r="Z47" s="79"/>
      <c r="AA47" s="82" t="s">
        <v>1052</v>
      </c>
      <c r="AB47" s="79"/>
      <c r="AC47" s="79" t="b">
        <v>0</v>
      </c>
      <c r="AD47" s="79">
        <v>0</v>
      </c>
      <c r="AE47" s="82" t="s">
        <v>1270</v>
      </c>
      <c r="AF47" s="79" t="b">
        <v>0</v>
      </c>
      <c r="AG47" s="79" t="s">
        <v>1272</v>
      </c>
      <c r="AH47" s="79"/>
      <c r="AI47" s="82" t="s">
        <v>1270</v>
      </c>
      <c r="AJ47" s="79" t="b">
        <v>0</v>
      </c>
      <c r="AK47" s="79">
        <v>13</v>
      </c>
      <c r="AL47" s="82" t="s">
        <v>1167</v>
      </c>
      <c r="AM47" s="79" t="s">
        <v>1279</v>
      </c>
      <c r="AN47" s="79" t="b">
        <v>0</v>
      </c>
      <c r="AO47" s="82" t="s">
        <v>1167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3</v>
      </c>
      <c r="BE47" s="49">
        <v>12.5</v>
      </c>
      <c r="BF47" s="48">
        <v>0</v>
      </c>
      <c r="BG47" s="49">
        <v>0</v>
      </c>
      <c r="BH47" s="48">
        <v>0</v>
      </c>
      <c r="BI47" s="49">
        <v>0</v>
      </c>
      <c r="BJ47" s="48">
        <v>21</v>
      </c>
      <c r="BK47" s="49">
        <v>87.5</v>
      </c>
      <c r="BL47" s="48">
        <v>24</v>
      </c>
    </row>
    <row r="48" spans="1:64" ht="15">
      <c r="A48" s="64" t="s">
        <v>243</v>
      </c>
      <c r="B48" s="64" t="s">
        <v>387</v>
      </c>
      <c r="C48" s="65" t="s">
        <v>3516</v>
      </c>
      <c r="D48" s="66">
        <v>3</v>
      </c>
      <c r="E48" s="67" t="s">
        <v>132</v>
      </c>
      <c r="F48" s="68">
        <v>32</v>
      </c>
      <c r="G48" s="65"/>
      <c r="H48" s="69"/>
      <c r="I48" s="70"/>
      <c r="J48" s="70"/>
      <c r="K48" s="34" t="s">
        <v>65</v>
      </c>
      <c r="L48" s="77">
        <v>48</v>
      </c>
      <c r="M48" s="77"/>
      <c r="N48" s="72"/>
      <c r="O48" s="79" t="s">
        <v>423</v>
      </c>
      <c r="P48" s="81">
        <v>43484.735625</v>
      </c>
      <c r="Q48" s="79" t="s">
        <v>426</v>
      </c>
      <c r="R48" s="79"/>
      <c r="S48" s="79"/>
      <c r="T48" s="79" t="s">
        <v>561</v>
      </c>
      <c r="U48" s="83" t="s">
        <v>612</v>
      </c>
      <c r="V48" s="83" t="s">
        <v>612</v>
      </c>
      <c r="W48" s="81">
        <v>43484.735625</v>
      </c>
      <c r="X48" s="83" t="s">
        <v>801</v>
      </c>
      <c r="Y48" s="79"/>
      <c r="Z48" s="79"/>
      <c r="AA48" s="82" t="s">
        <v>1053</v>
      </c>
      <c r="AB48" s="79"/>
      <c r="AC48" s="79" t="b">
        <v>0</v>
      </c>
      <c r="AD48" s="79">
        <v>0</v>
      </c>
      <c r="AE48" s="82" t="s">
        <v>1270</v>
      </c>
      <c r="AF48" s="79" t="b">
        <v>0</v>
      </c>
      <c r="AG48" s="79" t="s">
        <v>1272</v>
      </c>
      <c r="AH48" s="79"/>
      <c r="AI48" s="82" t="s">
        <v>1270</v>
      </c>
      <c r="AJ48" s="79" t="b">
        <v>0</v>
      </c>
      <c r="AK48" s="79">
        <v>138</v>
      </c>
      <c r="AL48" s="82" t="s">
        <v>1255</v>
      </c>
      <c r="AM48" s="79" t="s">
        <v>1279</v>
      </c>
      <c r="AN48" s="79" t="b">
        <v>0</v>
      </c>
      <c r="AO48" s="82" t="s">
        <v>1255</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11.11111111111111</v>
      </c>
      <c r="BF48" s="48">
        <v>0</v>
      </c>
      <c r="BG48" s="49">
        <v>0</v>
      </c>
      <c r="BH48" s="48">
        <v>0</v>
      </c>
      <c r="BI48" s="49">
        <v>0</v>
      </c>
      <c r="BJ48" s="48">
        <v>8</v>
      </c>
      <c r="BK48" s="49">
        <v>88.88888888888889</v>
      </c>
      <c r="BL48" s="48">
        <v>9</v>
      </c>
    </row>
    <row r="49" spans="1:64" ht="15">
      <c r="A49" s="64" t="s">
        <v>244</v>
      </c>
      <c r="B49" s="64" t="s">
        <v>402</v>
      </c>
      <c r="C49" s="65" t="s">
        <v>3516</v>
      </c>
      <c r="D49" s="66">
        <v>3</v>
      </c>
      <c r="E49" s="67" t="s">
        <v>132</v>
      </c>
      <c r="F49" s="68">
        <v>32</v>
      </c>
      <c r="G49" s="65"/>
      <c r="H49" s="69"/>
      <c r="I49" s="70"/>
      <c r="J49" s="70"/>
      <c r="K49" s="34" t="s">
        <v>65</v>
      </c>
      <c r="L49" s="77">
        <v>49</v>
      </c>
      <c r="M49" s="77"/>
      <c r="N49" s="72"/>
      <c r="O49" s="79" t="s">
        <v>423</v>
      </c>
      <c r="P49" s="81">
        <v>43484.73563657407</v>
      </c>
      <c r="Q49" s="79" t="s">
        <v>441</v>
      </c>
      <c r="R49" s="79"/>
      <c r="S49" s="79"/>
      <c r="T49" s="79" t="s">
        <v>564</v>
      </c>
      <c r="U49" s="79"/>
      <c r="V49" s="83" t="s">
        <v>675</v>
      </c>
      <c r="W49" s="81">
        <v>43484.73563657407</v>
      </c>
      <c r="X49" s="83" t="s">
        <v>802</v>
      </c>
      <c r="Y49" s="79"/>
      <c r="Z49" s="79"/>
      <c r="AA49" s="82" t="s">
        <v>1054</v>
      </c>
      <c r="AB49" s="79"/>
      <c r="AC49" s="79" t="b">
        <v>0</v>
      </c>
      <c r="AD49" s="79">
        <v>0</v>
      </c>
      <c r="AE49" s="82" t="s">
        <v>1270</v>
      </c>
      <c r="AF49" s="79" t="b">
        <v>0</v>
      </c>
      <c r="AG49" s="79" t="s">
        <v>1272</v>
      </c>
      <c r="AH49" s="79"/>
      <c r="AI49" s="82" t="s">
        <v>1270</v>
      </c>
      <c r="AJ49" s="79" t="b">
        <v>0</v>
      </c>
      <c r="AK49" s="79">
        <v>4</v>
      </c>
      <c r="AL49" s="82" t="s">
        <v>1017</v>
      </c>
      <c r="AM49" s="79" t="s">
        <v>1279</v>
      </c>
      <c r="AN49" s="79" t="b">
        <v>0</v>
      </c>
      <c r="AO49" s="82" t="s">
        <v>1017</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244</v>
      </c>
      <c r="B50" s="64" t="s">
        <v>325</v>
      </c>
      <c r="C50" s="65" t="s">
        <v>3517</v>
      </c>
      <c r="D50" s="66">
        <v>10</v>
      </c>
      <c r="E50" s="67" t="s">
        <v>136</v>
      </c>
      <c r="F50" s="68">
        <v>27.666666666666668</v>
      </c>
      <c r="G50" s="65"/>
      <c r="H50" s="69"/>
      <c r="I50" s="70"/>
      <c r="J50" s="70"/>
      <c r="K50" s="34" t="s">
        <v>65</v>
      </c>
      <c r="L50" s="77">
        <v>50</v>
      </c>
      <c r="M50" s="77"/>
      <c r="N50" s="72"/>
      <c r="O50" s="79" t="s">
        <v>423</v>
      </c>
      <c r="P50" s="81">
        <v>43484.73125</v>
      </c>
      <c r="Q50" s="79" t="s">
        <v>442</v>
      </c>
      <c r="R50" s="79"/>
      <c r="S50" s="79"/>
      <c r="T50" s="79" t="s">
        <v>564</v>
      </c>
      <c r="U50" s="79"/>
      <c r="V50" s="83" t="s">
        <v>675</v>
      </c>
      <c r="W50" s="81">
        <v>43484.73125</v>
      </c>
      <c r="X50" s="83" t="s">
        <v>803</v>
      </c>
      <c r="Y50" s="79"/>
      <c r="Z50" s="79"/>
      <c r="AA50" s="82" t="s">
        <v>1055</v>
      </c>
      <c r="AB50" s="79"/>
      <c r="AC50" s="79" t="b">
        <v>0</v>
      </c>
      <c r="AD50" s="79">
        <v>0</v>
      </c>
      <c r="AE50" s="82" t="s">
        <v>1270</v>
      </c>
      <c r="AF50" s="79" t="b">
        <v>0</v>
      </c>
      <c r="AG50" s="79" t="s">
        <v>1272</v>
      </c>
      <c r="AH50" s="79"/>
      <c r="AI50" s="82" t="s">
        <v>1270</v>
      </c>
      <c r="AJ50" s="79" t="b">
        <v>0</v>
      </c>
      <c r="AK50" s="79">
        <v>11</v>
      </c>
      <c r="AL50" s="82" t="s">
        <v>1243</v>
      </c>
      <c r="AM50" s="79" t="s">
        <v>1279</v>
      </c>
      <c r="AN50" s="79" t="b">
        <v>0</v>
      </c>
      <c r="AO50" s="82" t="s">
        <v>1243</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244</v>
      </c>
      <c r="B51" s="64" t="s">
        <v>379</v>
      </c>
      <c r="C51" s="65" t="s">
        <v>3516</v>
      </c>
      <c r="D51" s="66">
        <v>3</v>
      </c>
      <c r="E51" s="67" t="s">
        <v>132</v>
      </c>
      <c r="F51" s="68">
        <v>32</v>
      </c>
      <c r="G51" s="65"/>
      <c r="H51" s="69"/>
      <c r="I51" s="70"/>
      <c r="J51" s="70"/>
      <c r="K51" s="34" t="s">
        <v>65</v>
      </c>
      <c r="L51" s="77">
        <v>51</v>
      </c>
      <c r="M51" s="77"/>
      <c r="N51" s="72"/>
      <c r="O51" s="79" t="s">
        <v>423</v>
      </c>
      <c r="P51" s="81">
        <v>43484.73125</v>
      </c>
      <c r="Q51" s="79" t="s">
        <v>442</v>
      </c>
      <c r="R51" s="79"/>
      <c r="S51" s="79"/>
      <c r="T51" s="79" t="s">
        <v>564</v>
      </c>
      <c r="U51" s="79"/>
      <c r="V51" s="83" t="s">
        <v>675</v>
      </c>
      <c r="W51" s="81">
        <v>43484.73125</v>
      </c>
      <c r="X51" s="83" t="s">
        <v>803</v>
      </c>
      <c r="Y51" s="79"/>
      <c r="Z51" s="79"/>
      <c r="AA51" s="82" t="s">
        <v>1055</v>
      </c>
      <c r="AB51" s="79"/>
      <c r="AC51" s="79" t="b">
        <v>0</v>
      </c>
      <c r="AD51" s="79">
        <v>0</v>
      </c>
      <c r="AE51" s="82" t="s">
        <v>1270</v>
      </c>
      <c r="AF51" s="79" t="b">
        <v>0</v>
      </c>
      <c r="AG51" s="79" t="s">
        <v>1272</v>
      </c>
      <c r="AH51" s="79"/>
      <c r="AI51" s="82" t="s">
        <v>1270</v>
      </c>
      <c r="AJ51" s="79" t="b">
        <v>0</v>
      </c>
      <c r="AK51" s="79">
        <v>11</v>
      </c>
      <c r="AL51" s="82" t="s">
        <v>1243</v>
      </c>
      <c r="AM51" s="79" t="s">
        <v>1279</v>
      </c>
      <c r="AN51" s="79" t="b">
        <v>0</v>
      </c>
      <c r="AO51" s="82" t="s">
        <v>1243</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5</v>
      </c>
      <c r="BD51" s="48">
        <v>1</v>
      </c>
      <c r="BE51" s="49">
        <v>5.882352941176471</v>
      </c>
      <c r="BF51" s="48">
        <v>0</v>
      </c>
      <c r="BG51" s="49">
        <v>0</v>
      </c>
      <c r="BH51" s="48">
        <v>0</v>
      </c>
      <c r="BI51" s="49">
        <v>0</v>
      </c>
      <c r="BJ51" s="48">
        <v>16</v>
      </c>
      <c r="BK51" s="49">
        <v>94.11764705882354</v>
      </c>
      <c r="BL51" s="48">
        <v>17</v>
      </c>
    </row>
    <row r="52" spans="1:64" ht="15">
      <c r="A52" s="64" t="s">
        <v>244</v>
      </c>
      <c r="B52" s="64" t="s">
        <v>403</v>
      </c>
      <c r="C52" s="65" t="s">
        <v>3516</v>
      </c>
      <c r="D52" s="66">
        <v>3</v>
      </c>
      <c r="E52" s="67" t="s">
        <v>132</v>
      </c>
      <c r="F52" s="68">
        <v>32</v>
      </c>
      <c r="G52" s="65"/>
      <c r="H52" s="69"/>
      <c r="I52" s="70"/>
      <c r="J52" s="70"/>
      <c r="K52" s="34" t="s">
        <v>65</v>
      </c>
      <c r="L52" s="77">
        <v>52</v>
      </c>
      <c r="M52" s="77"/>
      <c r="N52" s="72"/>
      <c r="O52" s="79" t="s">
        <v>423</v>
      </c>
      <c r="P52" s="81">
        <v>43484.73563657407</v>
      </c>
      <c r="Q52" s="79" t="s">
        <v>441</v>
      </c>
      <c r="R52" s="79"/>
      <c r="S52" s="79"/>
      <c r="T52" s="79" t="s">
        <v>564</v>
      </c>
      <c r="U52" s="79"/>
      <c r="V52" s="83" t="s">
        <v>675</v>
      </c>
      <c r="W52" s="81">
        <v>43484.73563657407</v>
      </c>
      <c r="X52" s="83" t="s">
        <v>802</v>
      </c>
      <c r="Y52" s="79"/>
      <c r="Z52" s="79"/>
      <c r="AA52" s="82" t="s">
        <v>1054</v>
      </c>
      <c r="AB52" s="79"/>
      <c r="AC52" s="79" t="b">
        <v>0</v>
      </c>
      <c r="AD52" s="79">
        <v>0</v>
      </c>
      <c r="AE52" s="82" t="s">
        <v>1270</v>
      </c>
      <c r="AF52" s="79" t="b">
        <v>0</v>
      </c>
      <c r="AG52" s="79" t="s">
        <v>1272</v>
      </c>
      <c r="AH52" s="79"/>
      <c r="AI52" s="82" t="s">
        <v>1270</v>
      </c>
      <c r="AJ52" s="79" t="b">
        <v>0</v>
      </c>
      <c r="AK52" s="79">
        <v>4</v>
      </c>
      <c r="AL52" s="82" t="s">
        <v>1017</v>
      </c>
      <c r="AM52" s="79" t="s">
        <v>1279</v>
      </c>
      <c r="AN52" s="79" t="b">
        <v>0</v>
      </c>
      <c r="AO52" s="82" t="s">
        <v>1017</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1</v>
      </c>
      <c r="BE52" s="49">
        <v>5.2631578947368425</v>
      </c>
      <c r="BF52" s="48">
        <v>1</v>
      </c>
      <c r="BG52" s="49">
        <v>5.2631578947368425</v>
      </c>
      <c r="BH52" s="48">
        <v>0</v>
      </c>
      <c r="BI52" s="49">
        <v>0</v>
      </c>
      <c r="BJ52" s="48">
        <v>17</v>
      </c>
      <c r="BK52" s="49">
        <v>89.47368421052632</v>
      </c>
      <c r="BL52" s="48">
        <v>19</v>
      </c>
    </row>
    <row r="53" spans="1:64" ht="15">
      <c r="A53" s="64" t="s">
        <v>244</v>
      </c>
      <c r="B53" s="64" t="s">
        <v>338</v>
      </c>
      <c r="C53" s="65" t="s">
        <v>3516</v>
      </c>
      <c r="D53" s="66">
        <v>3</v>
      </c>
      <c r="E53" s="67" t="s">
        <v>132</v>
      </c>
      <c r="F53" s="68">
        <v>32</v>
      </c>
      <c r="G53" s="65"/>
      <c r="H53" s="69"/>
      <c r="I53" s="70"/>
      <c r="J53" s="70"/>
      <c r="K53" s="34" t="s">
        <v>65</v>
      </c>
      <c r="L53" s="77">
        <v>53</v>
      </c>
      <c r="M53" s="77"/>
      <c r="N53" s="72"/>
      <c r="O53" s="79" t="s">
        <v>423</v>
      </c>
      <c r="P53" s="81">
        <v>43484.73563657407</v>
      </c>
      <c r="Q53" s="79" t="s">
        <v>441</v>
      </c>
      <c r="R53" s="79"/>
      <c r="S53" s="79"/>
      <c r="T53" s="79" t="s">
        <v>564</v>
      </c>
      <c r="U53" s="79"/>
      <c r="V53" s="83" t="s">
        <v>675</v>
      </c>
      <c r="W53" s="81">
        <v>43484.73563657407</v>
      </c>
      <c r="X53" s="83" t="s">
        <v>802</v>
      </c>
      <c r="Y53" s="79"/>
      <c r="Z53" s="79"/>
      <c r="AA53" s="82" t="s">
        <v>1054</v>
      </c>
      <c r="AB53" s="79"/>
      <c r="AC53" s="79" t="b">
        <v>0</v>
      </c>
      <c r="AD53" s="79">
        <v>0</v>
      </c>
      <c r="AE53" s="82" t="s">
        <v>1270</v>
      </c>
      <c r="AF53" s="79" t="b">
        <v>0</v>
      </c>
      <c r="AG53" s="79" t="s">
        <v>1272</v>
      </c>
      <c r="AH53" s="79"/>
      <c r="AI53" s="82" t="s">
        <v>1270</v>
      </c>
      <c r="AJ53" s="79" t="b">
        <v>0</v>
      </c>
      <c r="AK53" s="79">
        <v>4</v>
      </c>
      <c r="AL53" s="82" t="s">
        <v>1017</v>
      </c>
      <c r="AM53" s="79" t="s">
        <v>1279</v>
      </c>
      <c r="AN53" s="79" t="b">
        <v>0</v>
      </c>
      <c r="AO53" s="82" t="s">
        <v>1017</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244</v>
      </c>
      <c r="B54" s="64" t="s">
        <v>212</v>
      </c>
      <c r="C54" s="65" t="s">
        <v>3516</v>
      </c>
      <c r="D54" s="66">
        <v>3</v>
      </c>
      <c r="E54" s="67" t="s">
        <v>132</v>
      </c>
      <c r="F54" s="68">
        <v>32</v>
      </c>
      <c r="G54" s="65"/>
      <c r="H54" s="69"/>
      <c r="I54" s="70"/>
      <c r="J54" s="70"/>
      <c r="K54" s="34" t="s">
        <v>65</v>
      </c>
      <c r="L54" s="77">
        <v>54</v>
      </c>
      <c r="M54" s="77"/>
      <c r="N54" s="72"/>
      <c r="O54" s="79" t="s">
        <v>423</v>
      </c>
      <c r="P54" s="81">
        <v>43484.73563657407</v>
      </c>
      <c r="Q54" s="79" t="s">
        <v>441</v>
      </c>
      <c r="R54" s="79"/>
      <c r="S54" s="79"/>
      <c r="T54" s="79" t="s">
        <v>564</v>
      </c>
      <c r="U54" s="79"/>
      <c r="V54" s="83" t="s">
        <v>675</v>
      </c>
      <c r="W54" s="81">
        <v>43484.73563657407</v>
      </c>
      <c r="X54" s="83" t="s">
        <v>802</v>
      </c>
      <c r="Y54" s="79"/>
      <c r="Z54" s="79"/>
      <c r="AA54" s="82" t="s">
        <v>1054</v>
      </c>
      <c r="AB54" s="79"/>
      <c r="AC54" s="79" t="b">
        <v>0</v>
      </c>
      <c r="AD54" s="79">
        <v>0</v>
      </c>
      <c r="AE54" s="82" t="s">
        <v>1270</v>
      </c>
      <c r="AF54" s="79" t="b">
        <v>0</v>
      </c>
      <c r="AG54" s="79" t="s">
        <v>1272</v>
      </c>
      <c r="AH54" s="79"/>
      <c r="AI54" s="82" t="s">
        <v>1270</v>
      </c>
      <c r="AJ54" s="79" t="b">
        <v>0</v>
      </c>
      <c r="AK54" s="79">
        <v>4</v>
      </c>
      <c r="AL54" s="82" t="s">
        <v>1017</v>
      </c>
      <c r="AM54" s="79" t="s">
        <v>1279</v>
      </c>
      <c r="AN54" s="79" t="b">
        <v>0</v>
      </c>
      <c r="AO54" s="82" t="s">
        <v>1017</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244</v>
      </c>
      <c r="B55" s="64" t="s">
        <v>325</v>
      </c>
      <c r="C55" s="65" t="s">
        <v>3517</v>
      </c>
      <c r="D55" s="66">
        <v>10</v>
      </c>
      <c r="E55" s="67" t="s">
        <v>136</v>
      </c>
      <c r="F55" s="68">
        <v>27.666666666666668</v>
      </c>
      <c r="G55" s="65"/>
      <c r="H55" s="69"/>
      <c r="I55" s="70"/>
      <c r="J55" s="70"/>
      <c r="K55" s="34" t="s">
        <v>65</v>
      </c>
      <c r="L55" s="77">
        <v>55</v>
      </c>
      <c r="M55" s="77"/>
      <c r="N55" s="72"/>
      <c r="O55" s="79" t="s">
        <v>423</v>
      </c>
      <c r="P55" s="81">
        <v>43484.73626157407</v>
      </c>
      <c r="Q55" s="79" t="s">
        <v>443</v>
      </c>
      <c r="R55" s="79"/>
      <c r="S55" s="79"/>
      <c r="T55" s="79" t="s">
        <v>568</v>
      </c>
      <c r="U55" s="79"/>
      <c r="V55" s="83" t="s">
        <v>675</v>
      </c>
      <c r="W55" s="81">
        <v>43484.73626157407</v>
      </c>
      <c r="X55" s="83" t="s">
        <v>804</v>
      </c>
      <c r="Y55" s="79"/>
      <c r="Z55" s="79"/>
      <c r="AA55" s="82" t="s">
        <v>1056</v>
      </c>
      <c r="AB55" s="79"/>
      <c r="AC55" s="79" t="b">
        <v>0</v>
      </c>
      <c r="AD55" s="79">
        <v>0</v>
      </c>
      <c r="AE55" s="82" t="s">
        <v>1270</v>
      </c>
      <c r="AF55" s="79" t="b">
        <v>0</v>
      </c>
      <c r="AG55" s="79" t="s">
        <v>1272</v>
      </c>
      <c r="AH55" s="79"/>
      <c r="AI55" s="82" t="s">
        <v>1270</v>
      </c>
      <c r="AJ55" s="79" t="b">
        <v>0</v>
      </c>
      <c r="AK55" s="79">
        <v>32</v>
      </c>
      <c r="AL55" s="82" t="s">
        <v>1229</v>
      </c>
      <c r="AM55" s="79" t="s">
        <v>1279</v>
      </c>
      <c r="AN55" s="79" t="b">
        <v>0</v>
      </c>
      <c r="AO55" s="82" t="s">
        <v>1229</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1</v>
      </c>
      <c r="BD55" s="48"/>
      <c r="BE55" s="49"/>
      <c r="BF55" s="48"/>
      <c r="BG55" s="49"/>
      <c r="BH55" s="48"/>
      <c r="BI55" s="49"/>
      <c r="BJ55" s="48"/>
      <c r="BK55" s="49"/>
      <c r="BL55" s="48"/>
    </row>
    <row r="56" spans="1:64" ht="15">
      <c r="A56" s="64" t="s">
        <v>244</v>
      </c>
      <c r="B56" s="64" t="s">
        <v>375</v>
      </c>
      <c r="C56" s="65" t="s">
        <v>3516</v>
      </c>
      <c r="D56" s="66">
        <v>3</v>
      </c>
      <c r="E56" s="67" t="s">
        <v>132</v>
      </c>
      <c r="F56" s="68">
        <v>32</v>
      </c>
      <c r="G56" s="65"/>
      <c r="H56" s="69"/>
      <c r="I56" s="70"/>
      <c r="J56" s="70"/>
      <c r="K56" s="34" t="s">
        <v>65</v>
      </c>
      <c r="L56" s="77">
        <v>56</v>
      </c>
      <c r="M56" s="77"/>
      <c r="N56" s="72"/>
      <c r="O56" s="79" t="s">
        <v>423</v>
      </c>
      <c r="P56" s="81">
        <v>43484.73626157407</v>
      </c>
      <c r="Q56" s="79" t="s">
        <v>443</v>
      </c>
      <c r="R56" s="79"/>
      <c r="S56" s="79"/>
      <c r="T56" s="79" t="s">
        <v>568</v>
      </c>
      <c r="U56" s="79"/>
      <c r="V56" s="83" t="s">
        <v>675</v>
      </c>
      <c r="W56" s="81">
        <v>43484.73626157407</v>
      </c>
      <c r="X56" s="83" t="s">
        <v>804</v>
      </c>
      <c r="Y56" s="79"/>
      <c r="Z56" s="79"/>
      <c r="AA56" s="82" t="s">
        <v>1056</v>
      </c>
      <c r="AB56" s="79"/>
      <c r="AC56" s="79" t="b">
        <v>0</v>
      </c>
      <c r="AD56" s="79">
        <v>0</v>
      </c>
      <c r="AE56" s="82" t="s">
        <v>1270</v>
      </c>
      <c r="AF56" s="79" t="b">
        <v>0</v>
      </c>
      <c r="AG56" s="79" t="s">
        <v>1272</v>
      </c>
      <c r="AH56" s="79"/>
      <c r="AI56" s="82" t="s">
        <v>1270</v>
      </c>
      <c r="AJ56" s="79" t="b">
        <v>0</v>
      </c>
      <c r="AK56" s="79">
        <v>32</v>
      </c>
      <c r="AL56" s="82" t="s">
        <v>1229</v>
      </c>
      <c r="AM56" s="79" t="s">
        <v>1279</v>
      </c>
      <c r="AN56" s="79" t="b">
        <v>0</v>
      </c>
      <c r="AO56" s="82" t="s">
        <v>1229</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1</v>
      </c>
      <c r="BE56" s="49">
        <v>6.666666666666667</v>
      </c>
      <c r="BF56" s="48">
        <v>0</v>
      </c>
      <c r="BG56" s="49">
        <v>0</v>
      </c>
      <c r="BH56" s="48">
        <v>0</v>
      </c>
      <c r="BI56" s="49">
        <v>0</v>
      </c>
      <c r="BJ56" s="48">
        <v>14</v>
      </c>
      <c r="BK56" s="49">
        <v>93.33333333333333</v>
      </c>
      <c r="BL56" s="48">
        <v>15</v>
      </c>
    </row>
    <row r="57" spans="1:64" ht="15">
      <c r="A57" s="64" t="s">
        <v>245</v>
      </c>
      <c r="B57" s="64" t="s">
        <v>404</v>
      </c>
      <c r="C57" s="65" t="s">
        <v>3516</v>
      </c>
      <c r="D57" s="66">
        <v>3</v>
      </c>
      <c r="E57" s="67" t="s">
        <v>132</v>
      </c>
      <c r="F57" s="68">
        <v>32</v>
      </c>
      <c r="G57" s="65"/>
      <c r="H57" s="69"/>
      <c r="I57" s="70"/>
      <c r="J57" s="70"/>
      <c r="K57" s="34" t="s">
        <v>65</v>
      </c>
      <c r="L57" s="77">
        <v>57</v>
      </c>
      <c r="M57" s="77"/>
      <c r="N57" s="72"/>
      <c r="O57" s="79" t="s">
        <v>423</v>
      </c>
      <c r="P57" s="81">
        <v>43484.73684027778</v>
      </c>
      <c r="Q57" s="79" t="s">
        <v>444</v>
      </c>
      <c r="R57" s="79"/>
      <c r="S57" s="79"/>
      <c r="T57" s="79" t="s">
        <v>569</v>
      </c>
      <c r="U57" s="79"/>
      <c r="V57" s="83" t="s">
        <v>670</v>
      </c>
      <c r="W57" s="81">
        <v>43484.73684027778</v>
      </c>
      <c r="X57" s="83" t="s">
        <v>805</v>
      </c>
      <c r="Y57" s="79"/>
      <c r="Z57" s="79"/>
      <c r="AA57" s="82" t="s">
        <v>1057</v>
      </c>
      <c r="AB57" s="79"/>
      <c r="AC57" s="79" t="b">
        <v>0</v>
      </c>
      <c r="AD57" s="79">
        <v>0</v>
      </c>
      <c r="AE57" s="82" t="s">
        <v>1270</v>
      </c>
      <c r="AF57" s="79" t="b">
        <v>0</v>
      </c>
      <c r="AG57" s="79" t="s">
        <v>1272</v>
      </c>
      <c r="AH57" s="79"/>
      <c r="AI57" s="82" t="s">
        <v>1270</v>
      </c>
      <c r="AJ57" s="79" t="b">
        <v>0</v>
      </c>
      <c r="AK57" s="79">
        <v>7</v>
      </c>
      <c r="AL57" s="82" t="s">
        <v>1252</v>
      </c>
      <c r="AM57" s="79" t="s">
        <v>1278</v>
      </c>
      <c r="AN57" s="79" t="b">
        <v>0</v>
      </c>
      <c r="AO57" s="82" t="s">
        <v>1252</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245</v>
      </c>
      <c r="B58" s="64" t="s">
        <v>405</v>
      </c>
      <c r="C58" s="65" t="s">
        <v>3516</v>
      </c>
      <c r="D58" s="66">
        <v>3</v>
      </c>
      <c r="E58" s="67" t="s">
        <v>132</v>
      </c>
      <c r="F58" s="68">
        <v>32</v>
      </c>
      <c r="G58" s="65"/>
      <c r="H58" s="69"/>
      <c r="I58" s="70"/>
      <c r="J58" s="70"/>
      <c r="K58" s="34" t="s">
        <v>65</v>
      </c>
      <c r="L58" s="77">
        <v>58</v>
      </c>
      <c r="M58" s="77"/>
      <c r="N58" s="72"/>
      <c r="O58" s="79" t="s">
        <v>423</v>
      </c>
      <c r="P58" s="81">
        <v>43484.73684027778</v>
      </c>
      <c r="Q58" s="79" t="s">
        <v>444</v>
      </c>
      <c r="R58" s="79"/>
      <c r="S58" s="79"/>
      <c r="T58" s="79" t="s">
        <v>569</v>
      </c>
      <c r="U58" s="79"/>
      <c r="V58" s="83" t="s">
        <v>670</v>
      </c>
      <c r="W58" s="81">
        <v>43484.73684027778</v>
      </c>
      <c r="X58" s="83" t="s">
        <v>805</v>
      </c>
      <c r="Y58" s="79"/>
      <c r="Z58" s="79"/>
      <c r="AA58" s="82" t="s">
        <v>1057</v>
      </c>
      <c r="AB58" s="79"/>
      <c r="AC58" s="79" t="b">
        <v>0</v>
      </c>
      <c r="AD58" s="79">
        <v>0</v>
      </c>
      <c r="AE58" s="82" t="s">
        <v>1270</v>
      </c>
      <c r="AF58" s="79" t="b">
        <v>0</v>
      </c>
      <c r="AG58" s="79" t="s">
        <v>1272</v>
      </c>
      <c r="AH58" s="79"/>
      <c r="AI58" s="82" t="s">
        <v>1270</v>
      </c>
      <c r="AJ58" s="79" t="b">
        <v>0</v>
      </c>
      <c r="AK58" s="79">
        <v>7</v>
      </c>
      <c r="AL58" s="82" t="s">
        <v>1252</v>
      </c>
      <c r="AM58" s="79" t="s">
        <v>1278</v>
      </c>
      <c r="AN58" s="79" t="b">
        <v>0</v>
      </c>
      <c r="AO58" s="82" t="s">
        <v>1252</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245</v>
      </c>
      <c r="B59" s="64" t="s">
        <v>406</v>
      </c>
      <c r="C59" s="65" t="s">
        <v>3516</v>
      </c>
      <c r="D59" s="66">
        <v>3</v>
      </c>
      <c r="E59" s="67" t="s">
        <v>132</v>
      </c>
      <c r="F59" s="68">
        <v>32</v>
      </c>
      <c r="G59" s="65"/>
      <c r="H59" s="69"/>
      <c r="I59" s="70"/>
      <c r="J59" s="70"/>
      <c r="K59" s="34" t="s">
        <v>65</v>
      </c>
      <c r="L59" s="77">
        <v>59</v>
      </c>
      <c r="M59" s="77"/>
      <c r="N59" s="72"/>
      <c r="O59" s="79" t="s">
        <v>423</v>
      </c>
      <c r="P59" s="81">
        <v>43484.73684027778</v>
      </c>
      <c r="Q59" s="79" t="s">
        <v>444</v>
      </c>
      <c r="R59" s="79"/>
      <c r="S59" s="79"/>
      <c r="T59" s="79" t="s">
        <v>569</v>
      </c>
      <c r="U59" s="79"/>
      <c r="V59" s="83" t="s">
        <v>670</v>
      </c>
      <c r="W59" s="81">
        <v>43484.73684027778</v>
      </c>
      <c r="X59" s="83" t="s">
        <v>805</v>
      </c>
      <c r="Y59" s="79"/>
      <c r="Z59" s="79"/>
      <c r="AA59" s="82" t="s">
        <v>1057</v>
      </c>
      <c r="AB59" s="79"/>
      <c r="AC59" s="79" t="b">
        <v>0</v>
      </c>
      <c r="AD59" s="79">
        <v>0</v>
      </c>
      <c r="AE59" s="82" t="s">
        <v>1270</v>
      </c>
      <c r="AF59" s="79" t="b">
        <v>0</v>
      </c>
      <c r="AG59" s="79" t="s">
        <v>1272</v>
      </c>
      <c r="AH59" s="79"/>
      <c r="AI59" s="82" t="s">
        <v>1270</v>
      </c>
      <c r="AJ59" s="79" t="b">
        <v>0</v>
      </c>
      <c r="AK59" s="79">
        <v>7</v>
      </c>
      <c r="AL59" s="82" t="s">
        <v>1252</v>
      </c>
      <c r="AM59" s="79" t="s">
        <v>1278</v>
      </c>
      <c r="AN59" s="79" t="b">
        <v>0</v>
      </c>
      <c r="AO59" s="82" t="s">
        <v>1252</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245</v>
      </c>
      <c r="B60" s="64" t="s">
        <v>384</v>
      </c>
      <c r="C60" s="65" t="s">
        <v>3516</v>
      </c>
      <c r="D60" s="66">
        <v>3</v>
      </c>
      <c r="E60" s="67" t="s">
        <v>132</v>
      </c>
      <c r="F60" s="68">
        <v>32</v>
      </c>
      <c r="G60" s="65"/>
      <c r="H60" s="69"/>
      <c r="I60" s="70"/>
      <c r="J60" s="70"/>
      <c r="K60" s="34" t="s">
        <v>65</v>
      </c>
      <c r="L60" s="77">
        <v>60</v>
      </c>
      <c r="M60" s="77"/>
      <c r="N60" s="72"/>
      <c r="O60" s="79" t="s">
        <v>423</v>
      </c>
      <c r="P60" s="81">
        <v>43484.73684027778</v>
      </c>
      <c r="Q60" s="79" t="s">
        <v>444</v>
      </c>
      <c r="R60" s="79"/>
      <c r="S60" s="79"/>
      <c r="T60" s="79" t="s">
        <v>569</v>
      </c>
      <c r="U60" s="79"/>
      <c r="V60" s="83" t="s">
        <v>670</v>
      </c>
      <c r="W60" s="81">
        <v>43484.73684027778</v>
      </c>
      <c r="X60" s="83" t="s">
        <v>805</v>
      </c>
      <c r="Y60" s="79"/>
      <c r="Z60" s="79"/>
      <c r="AA60" s="82" t="s">
        <v>1057</v>
      </c>
      <c r="AB60" s="79"/>
      <c r="AC60" s="79" t="b">
        <v>0</v>
      </c>
      <c r="AD60" s="79">
        <v>0</v>
      </c>
      <c r="AE60" s="82" t="s">
        <v>1270</v>
      </c>
      <c r="AF60" s="79" t="b">
        <v>0</v>
      </c>
      <c r="AG60" s="79" t="s">
        <v>1272</v>
      </c>
      <c r="AH60" s="79"/>
      <c r="AI60" s="82" t="s">
        <v>1270</v>
      </c>
      <c r="AJ60" s="79" t="b">
        <v>0</v>
      </c>
      <c r="AK60" s="79">
        <v>7</v>
      </c>
      <c r="AL60" s="82" t="s">
        <v>1252</v>
      </c>
      <c r="AM60" s="79" t="s">
        <v>1278</v>
      </c>
      <c r="AN60" s="79" t="b">
        <v>0</v>
      </c>
      <c r="AO60" s="82" t="s">
        <v>1252</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v>0</v>
      </c>
      <c r="BE60" s="49">
        <v>0</v>
      </c>
      <c r="BF60" s="48">
        <v>1</v>
      </c>
      <c r="BG60" s="49">
        <v>4.545454545454546</v>
      </c>
      <c r="BH60" s="48">
        <v>0</v>
      </c>
      <c r="BI60" s="49">
        <v>0</v>
      </c>
      <c r="BJ60" s="48">
        <v>21</v>
      </c>
      <c r="BK60" s="49">
        <v>95.45454545454545</v>
      </c>
      <c r="BL60" s="48">
        <v>22</v>
      </c>
    </row>
    <row r="61" spans="1:64" ht="15">
      <c r="A61" s="64" t="s">
        <v>246</v>
      </c>
      <c r="B61" s="64" t="s">
        <v>392</v>
      </c>
      <c r="C61" s="65" t="s">
        <v>3516</v>
      </c>
      <c r="D61" s="66">
        <v>3</v>
      </c>
      <c r="E61" s="67" t="s">
        <v>132</v>
      </c>
      <c r="F61" s="68">
        <v>32</v>
      </c>
      <c r="G61" s="65"/>
      <c r="H61" s="69"/>
      <c r="I61" s="70"/>
      <c r="J61" s="70"/>
      <c r="K61" s="34" t="s">
        <v>65</v>
      </c>
      <c r="L61" s="77">
        <v>61</v>
      </c>
      <c r="M61" s="77"/>
      <c r="N61" s="72"/>
      <c r="O61" s="79" t="s">
        <v>423</v>
      </c>
      <c r="P61" s="81">
        <v>43484.73689814815</v>
      </c>
      <c r="Q61" s="79" t="s">
        <v>427</v>
      </c>
      <c r="R61" s="79"/>
      <c r="S61" s="79"/>
      <c r="T61" s="79"/>
      <c r="U61" s="79"/>
      <c r="V61" s="83" t="s">
        <v>676</v>
      </c>
      <c r="W61" s="81">
        <v>43484.73689814815</v>
      </c>
      <c r="X61" s="83" t="s">
        <v>806</v>
      </c>
      <c r="Y61" s="79"/>
      <c r="Z61" s="79"/>
      <c r="AA61" s="82" t="s">
        <v>1058</v>
      </c>
      <c r="AB61" s="79"/>
      <c r="AC61" s="79" t="b">
        <v>0</v>
      </c>
      <c r="AD61" s="79">
        <v>0</v>
      </c>
      <c r="AE61" s="82" t="s">
        <v>1270</v>
      </c>
      <c r="AF61" s="79" t="b">
        <v>0</v>
      </c>
      <c r="AG61" s="79" t="s">
        <v>1272</v>
      </c>
      <c r="AH61" s="79"/>
      <c r="AI61" s="82" t="s">
        <v>1270</v>
      </c>
      <c r="AJ61" s="79" t="b">
        <v>0</v>
      </c>
      <c r="AK61" s="79">
        <v>129</v>
      </c>
      <c r="AL61" s="82" t="s">
        <v>1263</v>
      </c>
      <c r="AM61" s="79" t="s">
        <v>1278</v>
      </c>
      <c r="AN61" s="79" t="b">
        <v>0</v>
      </c>
      <c r="AO61" s="82" t="s">
        <v>1263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2</v>
      </c>
      <c r="BE61" s="49">
        <v>8.695652173913043</v>
      </c>
      <c r="BF61" s="48">
        <v>0</v>
      </c>
      <c r="BG61" s="49">
        <v>0</v>
      </c>
      <c r="BH61" s="48">
        <v>0</v>
      </c>
      <c r="BI61" s="49">
        <v>0</v>
      </c>
      <c r="BJ61" s="48">
        <v>21</v>
      </c>
      <c r="BK61" s="49">
        <v>91.30434782608695</v>
      </c>
      <c r="BL61" s="48">
        <v>23</v>
      </c>
    </row>
    <row r="62" spans="1:64" ht="15">
      <c r="A62" s="64" t="s">
        <v>247</v>
      </c>
      <c r="B62" s="64" t="s">
        <v>392</v>
      </c>
      <c r="C62" s="65" t="s">
        <v>3516</v>
      </c>
      <c r="D62" s="66">
        <v>3</v>
      </c>
      <c r="E62" s="67" t="s">
        <v>132</v>
      </c>
      <c r="F62" s="68">
        <v>32</v>
      </c>
      <c r="G62" s="65"/>
      <c r="H62" s="69"/>
      <c r="I62" s="70"/>
      <c r="J62" s="70"/>
      <c r="K62" s="34" t="s">
        <v>65</v>
      </c>
      <c r="L62" s="77">
        <v>62</v>
      </c>
      <c r="M62" s="77"/>
      <c r="N62" s="72"/>
      <c r="O62" s="79" t="s">
        <v>423</v>
      </c>
      <c r="P62" s="81">
        <v>43484.73704861111</v>
      </c>
      <c r="Q62" s="79" t="s">
        <v>427</v>
      </c>
      <c r="R62" s="79"/>
      <c r="S62" s="79"/>
      <c r="T62" s="79"/>
      <c r="U62" s="79"/>
      <c r="V62" s="83" t="s">
        <v>677</v>
      </c>
      <c r="W62" s="81">
        <v>43484.73704861111</v>
      </c>
      <c r="X62" s="83" t="s">
        <v>807</v>
      </c>
      <c r="Y62" s="79"/>
      <c r="Z62" s="79"/>
      <c r="AA62" s="82" t="s">
        <v>1059</v>
      </c>
      <c r="AB62" s="79"/>
      <c r="AC62" s="79" t="b">
        <v>0</v>
      </c>
      <c r="AD62" s="79">
        <v>0</v>
      </c>
      <c r="AE62" s="82" t="s">
        <v>1270</v>
      </c>
      <c r="AF62" s="79" t="b">
        <v>0</v>
      </c>
      <c r="AG62" s="79" t="s">
        <v>1272</v>
      </c>
      <c r="AH62" s="79"/>
      <c r="AI62" s="82" t="s">
        <v>1270</v>
      </c>
      <c r="AJ62" s="79" t="b">
        <v>0</v>
      </c>
      <c r="AK62" s="79">
        <v>129</v>
      </c>
      <c r="AL62" s="82" t="s">
        <v>1263</v>
      </c>
      <c r="AM62" s="79" t="s">
        <v>1278</v>
      </c>
      <c r="AN62" s="79" t="b">
        <v>0</v>
      </c>
      <c r="AO62" s="82" t="s">
        <v>1263</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2</v>
      </c>
      <c r="BE62" s="49">
        <v>8.695652173913043</v>
      </c>
      <c r="BF62" s="48">
        <v>0</v>
      </c>
      <c r="BG62" s="49">
        <v>0</v>
      </c>
      <c r="BH62" s="48">
        <v>0</v>
      </c>
      <c r="BI62" s="49">
        <v>0</v>
      </c>
      <c r="BJ62" s="48">
        <v>21</v>
      </c>
      <c r="BK62" s="49">
        <v>91.30434782608695</v>
      </c>
      <c r="BL62" s="48">
        <v>23</v>
      </c>
    </row>
    <row r="63" spans="1:64" ht="15">
      <c r="A63" s="64" t="s">
        <v>248</v>
      </c>
      <c r="B63" s="64" t="s">
        <v>392</v>
      </c>
      <c r="C63" s="65" t="s">
        <v>3516</v>
      </c>
      <c r="D63" s="66">
        <v>3</v>
      </c>
      <c r="E63" s="67" t="s">
        <v>132</v>
      </c>
      <c r="F63" s="68">
        <v>32</v>
      </c>
      <c r="G63" s="65"/>
      <c r="H63" s="69"/>
      <c r="I63" s="70"/>
      <c r="J63" s="70"/>
      <c r="K63" s="34" t="s">
        <v>65</v>
      </c>
      <c r="L63" s="77">
        <v>63</v>
      </c>
      <c r="M63" s="77"/>
      <c r="N63" s="72"/>
      <c r="O63" s="79" t="s">
        <v>423</v>
      </c>
      <c r="P63" s="81">
        <v>43484.73710648148</v>
      </c>
      <c r="Q63" s="79" t="s">
        <v>427</v>
      </c>
      <c r="R63" s="79"/>
      <c r="S63" s="79"/>
      <c r="T63" s="79"/>
      <c r="U63" s="79"/>
      <c r="V63" s="83" t="s">
        <v>678</v>
      </c>
      <c r="W63" s="81">
        <v>43484.73710648148</v>
      </c>
      <c r="X63" s="83" t="s">
        <v>808</v>
      </c>
      <c r="Y63" s="79"/>
      <c r="Z63" s="79"/>
      <c r="AA63" s="82" t="s">
        <v>1060</v>
      </c>
      <c r="AB63" s="79"/>
      <c r="AC63" s="79" t="b">
        <v>0</v>
      </c>
      <c r="AD63" s="79">
        <v>0</v>
      </c>
      <c r="AE63" s="82" t="s">
        <v>1270</v>
      </c>
      <c r="AF63" s="79" t="b">
        <v>0</v>
      </c>
      <c r="AG63" s="79" t="s">
        <v>1272</v>
      </c>
      <c r="AH63" s="79"/>
      <c r="AI63" s="82" t="s">
        <v>1270</v>
      </c>
      <c r="AJ63" s="79" t="b">
        <v>0</v>
      </c>
      <c r="AK63" s="79">
        <v>129</v>
      </c>
      <c r="AL63" s="82" t="s">
        <v>1263</v>
      </c>
      <c r="AM63" s="79" t="s">
        <v>1279</v>
      </c>
      <c r="AN63" s="79" t="b">
        <v>0</v>
      </c>
      <c r="AO63" s="82" t="s">
        <v>1263</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2</v>
      </c>
      <c r="BE63" s="49">
        <v>8.695652173913043</v>
      </c>
      <c r="BF63" s="48">
        <v>0</v>
      </c>
      <c r="BG63" s="49">
        <v>0</v>
      </c>
      <c r="BH63" s="48">
        <v>0</v>
      </c>
      <c r="BI63" s="49">
        <v>0</v>
      </c>
      <c r="BJ63" s="48">
        <v>21</v>
      </c>
      <c r="BK63" s="49">
        <v>91.30434782608695</v>
      </c>
      <c r="BL63" s="48">
        <v>23</v>
      </c>
    </row>
    <row r="64" spans="1:64" ht="15">
      <c r="A64" s="64" t="s">
        <v>249</v>
      </c>
      <c r="B64" s="64" t="s">
        <v>387</v>
      </c>
      <c r="C64" s="65" t="s">
        <v>3516</v>
      </c>
      <c r="D64" s="66">
        <v>3</v>
      </c>
      <c r="E64" s="67" t="s">
        <v>132</v>
      </c>
      <c r="F64" s="68">
        <v>32</v>
      </c>
      <c r="G64" s="65"/>
      <c r="H64" s="69"/>
      <c r="I64" s="70"/>
      <c r="J64" s="70"/>
      <c r="K64" s="34" t="s">
        <v>65</v>
      </c>
      <c r="L64" s="77">
        <v>64</v>
      </c>
      <c r="M64" s="77"/>
      <c r="N64" s="72"/>
      <c r="O64" s="79" t="s">
        <v>423</v>
      </c>
      <c r="P64" s="81">
        <v>43484.73736111111</v>
      </c>
      <c r="Q64" s="79" t="s">
        <v>426</v>
      </c>
      <c r="R64" s="79"/>
      <c r="S64" s="79"/>
      <c r="T64" s="79" t="s">
        <v>561</v>
      </c>
      <c r="U64" s="83" t="s">
        <v>612</v>
      </c>
      <c r="V64" s="83" t="s">
        <v>612</v>
      </c>
      <c r="W64" s="81">
        <v>43484.73736111111</v>
      </c>
      <c r="X64" s="83" t="s">
        <v>809</v>
      </c>
      <c r="Y64" s="79"/>
      <c r="Z64" s="79"/>
      <c r="AA64" s="82" t="s">
        <v>1061</v>
      </c>
      <c r="AB64" s="79"/>
      <c r="AC64" s="79" t="b">
        <v>0</v>
      </c>
      <c r="AD64" s="79">
        <v>0</v>
      </c>
      <c r="AE64" s="82" t="s">
        <v>1270</v>
      </c>
      <c r="AF64" s="79" t="b">
        <v>0</v>
      </c>
      <c r="AG64" s="79" t="s">
        <v>1272</v>
      </c>
      <c r="AH64" s="79"/>
      <c r="AI64" s="82" t="s">
        <v>1270</v>
      </c>
      <c r="AJ64" s="79" t="b">
        <v>0</v>
      </c>
      <c r="AK64" s="79">
        <v>138</v>
      </c>
      <c r="AL64" s="82" t="s">
        <v>1255</v>
      </c>
      <c r="AM64" s="79" t="s">
        <v>1277</v>
      </c>
      <c r="AN64" s="79" t="b">
        <v>0</v>
      </c>
      <c r="AO64" s="82" t="s">
        <v>1255</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11.11111111111111</v>
      </c>
      <c r="BF64" s="48">
        <v>0</v>
      </c>
      <c r="BG64" s="49">
        <v>0</v>
      </c>
      <c r="BH64" s="48">
        <v>0</v>
      </c>
      <c r="BI64" s="49">
        <v>0</v>
      </c>
      <c r="BJ64" s="48">
        <v>8</v>
      </c>
      <c r="BK64" s="49">
        <v>88.88888888888889</v>
      </c>
      <c r="BL64" s="48">
        <v>9</v>
      </c>
    </row>
    <row r="65" spans="1:64" ht="15">
      <c r="A65" s="64" t="s">
        <v>250</v>
      </c>
      <c r="B65" s="64" t="s">
        <v>398</v>
      </c>
      <c r="C65" s="65" t="s">
        <v>3516</v>
      </c>
      <c r="D65" s="66">
        <v>3</v>
      </c>
      <c r="E65" s="67" t="s">
        <v>132</v>
      </c>
      <c r="F65" s="68">
        <v>32</v>
      </c>
      <c r="G65" s="65"/>
      <c r="H65" s="69"/>
      <c r="I65" s="70"/>
      <c r="J65" s="70"/>
      <c r="K65" s="34" t="s">
        <v>65</v>
      </c>
      <c r="L65" s="77">
        <v>65</v>
      </c>
      <c r="M65" s="77"/>
      <c r="N65" s="72"/>
      <c r="O65" s="79" t="s">
        <v>423</v>
      </c>
      <c r="P65" s="81">
        <v>43484.73774305556</v>
      </c>
      <c r="Q65" s="79" t="s">
        <v>430</v>
      </c>
      <c r="R65" s="79"/>
      <c r="S65" s="79"/>
      <c r="T65" s="79" t="s">
        <v>564</v>
      </c>
      <c r="U65" s="79"/>
      <c r="V65" s="83" t="s">
        <v>679</v>
      </c>
      <c r="W65" s="81">
        <v>43484.73774305556</v>
      </c>
      <c r="X65" s="83" t="s">
        <v>810</v>
      </c>
      <c r="Y65" s="79"/>
      <c r="Z65" s="79"/>
      <c r="AA65" s="82" t="s">
        <v>1062</v>
      </c>
      <c r="AB65" s="79"/>
      <c r="AC65" s="79" t="b">
        <v>0</v>
      </c>
      <c r="AD65" s="79">
        <v>0</v>
      </c>
      <c r="AE65" s="82" t="s">
        <v>1270</v>
      </c>
      <c r="AF65" s="79" t="b">
        <v>0</v>
      </c>
      <c r="AG65" s="79" t="s">
        <v>1272</v>
      </c>
      <c r="AH65" s="79"/>
      <c r="AI65" s="82" t="s">
        <v>1270</v>
      </c>
      <c r="AJ65" s="79" t="b">
        <v>0</v>
      </c>
      <c r="AK65" s="79">
        <v>16</v>
      </c>
      <c r="AL65" s="82" t="s">
        <v>1164</v>
      </c>
      <c r="AM65" s="79" t="s">
        <v>1278</v>
      </c>
      <c r="AN65" s="79" t="b">
        <v>0</v>
      </c>
      <c r="AO65" s="82" t="s">
        <v>1164</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250</v>
      </c>
      <c r="B66" s="64" t="s">
        <v>338</v>
      </c>
      <c r="C66" s="65" t="s">
        <v>3516</v>
      </c>
      <c r="D66" s="66">
        <v>3</v>
      </c>
      <c r="E66" s="67" t="s">
        <v>132</v>
      </c>
      <c r="F66" s="68">
        <v>32</v>
      </c>
      <c r="G66" s="65"/>
      <c r="H66" s="69"/>
      <c r="I66" s="70"/>
      <c r="J66" s="70"/>
      <c r="K66" s="34" t="s">
        <v>65</v>
      </c>
      <c r="L66" s="77">
        <v>66</v>
      </c>
      <c r="M66" s="77"/>
      <c r="N66" s="72"/>
      <c r="O66" s="79" t="s">
        <v>423</v>
      </c>
      <c r="P66" s="81">
        <v>43484.73774305556</v>
      </c>
      <c r="Q66" s="79" t="s">
        <v>430</v>
      </c>
      <c r="R66" s="79"/>
      <c r="S66" s="79"/>
      <c r="T66" s="79" t="s">
        <v>564</v>
      </c>
      <c r="U66" s="79"/>
      <c r="V66" s="83" t="s">
        <v>679</v>
      </c>
      <c r="W66" s="81">
        <v>43484.73774305556</v>
      </c>
      <c r="X66" s="83" t="s">
        <v>810</v>
      </c>
      <c r="Y66" s="79"/>
      <c r="Z66" s="79"/>
      <c r="AA66" s="82" t="s">
        <v>1062</v>
      </c>
      <c r="AB66" s="79"/>
      <c r="AC66" s="79" t="b">
        <v>0</v>
      </c>
      <c r="AD66" s="79">
        <v>0</v>
      </c>
      <c r="AE66" s="82" t="s">
        <v>1270</v>
      </c>
      <c r="AF66" s="79" t="b">
        <v>0</v>
      </c>
      <c r="AG66" s="79" t="s">
        <v>1272</v>
      </c>
      <c r="AH66" s="79"/>
      <c r="AI66" s="82" t="s">
        <v>1270</v>
      </c>
      <c r="AJ66" s="79" t="b">
        <v>0</v>
      </c>
      <c r="AK66" s="79">
        <v>16</v>
      </c>
      <c r="AL66" s="82" t="s">
        <v>1164</v>
      </c>
      <c r="AM66" s="79" t="s">
        <v>1278</v>
      </c>
      <c r="AN66" s="79" t="b">
        <v>0</v>
      </c>
      <c r="AO66" s="82" t="s">
        <v>1164</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250</v>
      </c>
      <c r="B67" s="64" t="s">
        <v>336</v>
      </c>
      <c r="C67" s="65" t="s">
        <v>3516</v>
      </c>
      <c r="D67" s="66">
        <v>3</v>
      </c>
      <c r="E67" s="67" t="s">
        <v>132</v>
      </c>
      <c r="F67" s="68">
        <v>32</v>
      </c>
      <c r="G67" s="65"/>
      <c r="H67" s="69"/>
      <c r="I67" s="70"/>
      <c r="J67" s="70"/>
      <c r="K67" s="34" t="s">
        <v>65</v>
      </c>
      <c r="L67" s="77">
        <v>67</v>
      </c>
      <c r="M67" s="77"/>
      <c r="N67" s="72"/>
      <c r="O67" s="79" t="s">
        <v>423</v>
      </c>
      <c r="P67" s="81">
        <v>43484.73774305556</v>
      </c>
      <c r="Q67" s="79" t="s">
        <v>430</v>
      </c>
      <c r="R67" s="79"/>
      <c r="S67" s="79"/>
      <c r="T67" s="79" t="s">
        <v>564</v>
      </c>
      <c r="U67" s="79"/>
      <c r="V67" s="83" t="s">
        <v>679</v>
      </c>
      <c r="W67" s="81">
        <v>43484.73774305556</v>
      </c>
      <c r="X67" s="83" t="s">
        <v>810</v>
      </c>
      <c r="Y67" s="79"/>
      <c r="Z67" s="79"/>
      <c r="AA67" s="82" t="s">
        <v>1062</v>
      </c>
      <c r="AB67" s="79"/>
      <c r="AC67" s="79" t="b">
        <v>0</v>
      </c>
      <c r="AD67" s="79">
        <v>0</v>
      </c>
      <c r="AE67" s="82" t="s">
        <v>1270</v>
      </c>
      <c r="AF67" s="79" t="b">
        <v>0</v>
      </c>
      <c r="AG67" s="79" t="s">
        <v>1272</v>
      </c>
      <c r="AH67" s="79"/>
      <c r="AI67" s="82" t="s">
        <v>1270</v>
      </c>
      <c r="AJ67" s="79" t="b">
        <v>0</v>
      </c>
      <c r="AK67" s="79">
        <v>16</v>
      </c>
      <c r="AL67" s="82" t="s">
        <v>1164</v>
      </c>
      <c r="AM67" s="79" t="s">
        <v>1278</v>
      </c>
      <c r="AN67" s="79" t="b">
        <v>0</v>
      </c>
      <c r="AO67" s="82" t="s">
        <v>1164</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2</v>
      </c>
      <c r="BE67" s="49">
        <v>10.526315789473685</v>
      </c>
      <c r="BF67" s="48">
        <v>0</v>
      </c>
      <c r="BG67" s="49">
        <v>0</v>
      </c>
      <c r="BH67" s="48">
        <v>0</v>
      </c>
      <c r="BI67" s="49">
        <v>0</v>
      </c>
      <c r="BJ67" s="48">
        <v>17</v>
      </c>
      <c r="BK67" s="49">
        <v>89.47368421052632</v>
      </c>
      <c r="BL67" s="48">
        <v>19</v>
      </c>
    </row>
    <row r="68" spans="1:64" ht="15">
      <c r="A68" s="64" t="s">
        <v>251</v>
      </c>
      <c r="B68" s="64" t="s">
        <v>298</v>
      </c>
      <c r="C68" s="65" t="s">
        <v>3516</v>
      </c>
      <c r="D68" s="66">
        <v>3</v>
      </c>
      <c r="E68" s="67" t="s">
        <v>132</v>
      </c>
      <c r="F68" s="68">
        <v>32</v>
      </c>
      <c r="G68" s="65"/>
      <c r="H68" s="69"/>
      <c r="I68" s="70"/>
      <c r="J68" s="70"/>
      <c r="K68" s="34" t="s">
        <v>65</v>
      </c>
      <c r="L68" s="77">
        <v>68</v>
      </c>
      <c r="M68" s="77"/>
      <c r="N68" s="72"/>
      <c r="O68" s="79" t="s">
        <v>423</v>
      </c>
      <c r="P68" s="81">
        <v>43484.739212962966</v>
      </c>
      <c r="Q68" s="79" t="s">
        <v>445</v>
      </c>
      <c r="R68" s="79"/>
      <c r="S68" s="79"/>
      <c r="T68" s="79"/>
      <c r="U68" s="79"/>
      <c r="V68" s="83" t="s">
        <v>680</v>
      </c>
      <c r="W68" s="81">
        <v>43484.739212962966</v>
      </c>
      <c r="X68" s="83" t="s">
        <v>811</v>
      </c>
      <c r="Y68" s="79"/>
      <c r="Z68" s="79"/>
      <c r="AA68" s="82" t="s">
        <v>1063</v>
      </c>
      <c r="AB68" s="79"/>
      <c r="AC68" s="79" t="b">
        <v>0</v>
      </c>
      <c r="AD68" s="79">
        <v>0</v>
      </c>
      <c r="AE68" s="82" t="s">
        <v>1270</v>
      </c>
      <c r="AF68" s="79" t="b">
        <v>0</v>
      </c>
      <c r="AG68" s="79" t="s">
        <v>1272</v>
      </c>
      <c r="AH68" s="79"/>
      <c r="AI68" s="82" t="s">
        <v>1270</v>
      </c>
      <c r="AJ68" s="79" t="b">
        <v>0</v>
      </c>
      <c r="AK68" s="79">
        <v>11</v>
      </c>
      <c r="AL68" s="82" t="s">
        <v>1115</v>
      </c>
      <c r="AM68" s="79" t="s">
        <v>1280</v>
      </c>
      <c r="AN68" s="79" t="b">
        <v>0</v>
      </c>
      <c r="AO68" s="82" t="s">
        <v>1115</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25</v>
      </c>
      <c r="BK68" s="49">
        <v>100</v>
      </c>
      <c r="BL68" s="48">
        <v>25</v>
      </c>
    </row>
    <row r="69" spans="1:64" ht="15">
      <c r="A69" s="64" t="s">
        <v>252</v>
      </c>
      <c r="B69" s="64" t="s">
        <v>387</v>
      </c>
      <c r="C69" s="65" t="s">
        <v>3516</v>
      </c>
      <c r="D69" s="66">
        <v>3</v>
      </c>
      <c r="E69" s="67" t="s">
        <v>132</v>
      </c>
      <c r="F69" s="68">
        <v>32</v>
      </c>
      <c r="G69" s="65"/>
      <c r="H69" s="69"/>
      <c r="I69" s="70"/>
      <c r="J69" s="70"/>
      <c r="K69" s="34" t="s">
        <v>65</v>
      </c>
      <c r="L69" s="77">
        <v>69</v>
      </c>
      <c r="M69" s="77"/>
      <c r="N69" s="72"/>
      <c r="O69" s="79" t="s">
        <v>423</v>
      </c>
      <c r="P69" s="81">
        <v>43484.739594907405</v>
      </c>
      <c r="Q69" s="79" t="s">
        <v>426</v>
      </c>
      <c r="R69" s="79"/>
      <c r="S69" s="79"/>
      <c r="T69" s="79" t="s">
        <v>561</v>
      </c>
      <c r="U69" s="83" t="s">
        <v>612</v>
      </c>
      <c r="V69" s="83" t="s">
        <v>612</v>
      </c>
      <c r="W69" s="81">
        <v>43484.739594907405</v>
      </c>
      <c r="X69" s="83" t="s">
        <v>812</v>
      </c>
      <c r="Y69" s="79"/>
      <c r="Z69" s="79"/>
      <c r="AA69" s="82" t="s">
        <v>1064</v>
      </c>
      <c r="AB69" s="79"/>
      <c r="AC69" s="79" t="b">
        <v>0</v>
      </c>
      <c r="AD69" s="79">
        <v>0</v>
      </c>
      <c r="AE69" s="82" t="s">
        <v>1270</v>
      </c>
      <c r="AF69" s="79" t="b">
        <v>0</v>
      </c>
      <c r="AG69" s="79" t="s">
        <v>1272</v>
      </c>
      <c r="AH69" s="79"/>
      <c r="AI69" s="82" t="s">
        <v>1270</v>
      </c>
      <c r="AJ69" s="79" t="b">
        <v>0</v>
      </c>
      <c r="AK69" s="79">
        <v>138</v>
      </c>
      <c r="AL69" s="82" t="s">
        <v>1255</v>
      </c>
      <c r="AM69" s="79" t="s">
        <v>1279</v>
      </c>
      <c r="AN69" s="79" t="b">
        <v>0</v>
      </c>
      <c r="AO69" s="82" t="s">
        <v>1255</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1</v>
      </c>
      <c r="BE69" s="49">
        <v>11.11111111111111</v>
      </c>
      <c r="BF69" s="48">
        <v>0</v>
      </c>
      <c r="BG69" s="49">
        <v>0</v>
      </c>
      <c r="BH69" s="48">
        <v>0</v>
      </c>
      <c r="BI69" s="49">
        <v>0</v>
      </c>
      <c r="BJ69" s="48">
        <v>8</v>
      </c>
      <c r="BK69" s="49">
        <v>88.88888888888889</v>
      </c>
      <c r="BL69" s="48">
        <v>9</v>
      </c>
    </row>
    <row r="70" spans="1:64" ht="15">
      <c r="A70" s="64" t="s">
        <v>253</v>
      </c>
      <c r="B70" s="64" t="s">
        <v>387</v>
      </c>
      <c r="C70" s="65" t="s">
        <v>3516</v>
      </c>
      <c r="D70" s="66">
        <v>3</v>
      </c>
      <c r="E70" s="67" t="s">
        <v>132</v>
      </c>
      <c r="F70" s="68">
        <v>32</v>
      </c>
      <c r="G70" s="65"/>
      <c r="H70" s="69"/>
      <c r="I70" s="70"/>
      <c r="J70" s="70"/>
      <c r="K70" s="34" t="s">
        <v>65</v>
      </c>
      <c r="L70" s="77">
        <v>70</v>
      </c>
      <c r="M70" s="77"/>
      <c r="N70" s="72"/>
      <c r="O70" s="79" t="s">
        <v>423</v>
      </c>
      <c r="P70" s="81">
        <v>43484.7396875</v>
      </c>
      <c r="Q70" s="79" t="s">
        <v>426</v>
      </c>
      <c r="R70" s="79"/>
      <c r="S70" s="79"/>
      <c r="T70" s="79" t="s">
        <v>561</v>
      </c>
      <c r="U70" s="83" t="s">
        <v>612</v>
      </c>
      <c r="V70" s="83" t="s">
        <v>612</v>
      </c>
      <c r="W70" s="81">
        <v>43484.7396875</v>
      </c>
      <c r="X70" s="83" t="s">
        <v>813</v>
      </c>
      <c r="Y70" s="79"/>
      <c r="Z70" s="79"/>
      <c r="AA70" s="82" t="s">
        <v>1065</v>
      </c>
      <c r="AB70" s="79"/>
      <c r="AC70" s="79" t="b">
        <v>0</v>
      </c>
      <c r="AD70" s="79">
        <v>0</v>
      </c>
      <c r="AE70" s="82" t="s">
        <v>1270</v>
      </c>
      <c r="AF70" s="79" t="b">
        <v>0</v>
      </c>
      <c r="AG70" s="79" t="s">
        <v>1272</v>
      </c>
      <c r="AH70" s="79"/>
      <c r="AI70" s="82" t="s">
        <v>1270</v>
      </c>
      <c r="AJ70" s="79" t="b">
        <v>0</v>
      </c>
      <c r="AK70" s="79">
        <v>138</v>
      </c>
      <c r="AL70" s="82" t="s">
        <v>1255</v>
      </c>
      <c r="AM70" s="79" t="s">
        <v>1279</v>
      </c>
      <c r="AN70" s="79" t="b">
        <v>0</v>
      </c>
      <c r="AO70" s="82" t="s">
        <v>1255</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11.11111111111111</v>
      </c>
      <c r="BF70" s="48">
        <v>0</v>
      </c>
      <c r="BG70" s="49">
        <v>0</v>
      </c>
      <c r="BH70" s="48">
        <v>0</v>
      </c>
      <c r="BI70" s="49">
        <v>0</v>
      </c>
      <c r="BJ70" s="48">
        <v>8</v>
      </c>
      <c r="BK70" s="49">
        <v>88.88888888888889</v>
      </c>
      <c r="BL70" s="48">
        <v>9</v>
      </c>
    </row>
    <row r="71" spans="1:64" ht="15">
      <c r="A71" s="64" t="s">
        <v>254</v>
      </c>
      <c r="B71" s="64" t="s">
        <v>398</v>
      </c>
      <c r="C71" s="65" t="s">
        <v>3516</v>
      </c>
      <c r="D71" s="66">
        <v>3</v>
      </c>
      <c r="E71" s="67" t="s">
        <v>132</v>
      </c>
      <c r="F71" s="68">
        <v>32</v>
      </c>
      <c r="G71" s="65"/>
      <c r="H71" s="69"/>
      <c r="I71" s="70"/>
      <c r="J71" s="70"/>
      <c r="K71" s="34" t="s">
        <v>65</v>
      </c>
      <c r="L71" s="77">
        <v>71</v>
      </c>
      <c r="M71" s="77"/>
      <c r="N71" s="72"/>
      <c r="O71" s="79" t="s">
        <v>423</v>
      </c>
      <c r="P71" s="81">
        <v>43484.73972222222</v>
      </c>
      <c r="Q71" s="79" t="s">
        <v>430</v>
      </c>
      <c r="R71" s="79"/>
      <c r="S71" s="79"/>
      <c r="T71" s="79" t="s">
        <v>564</v>
      </c>
      <c r="U71" s="79"/>
      <c r="V71" s="83" t="s">
        <v>681</v>
      </c>
      <c r="W71" s="81">
        <v>43484.73972222222</v>
      </c>
      <c r="X71" s="83" t="s">
        <v>814</v>
      </c>
      <c r="Y71" s="79"/>
      <c r="Z71" s="79"/>
      <c r="AA71" s="82" t="s">
        <v>1066</v>
      </c>
      <c r="AB71" s="79"/>
      <c r="AC71" s="79" t="b">
        <v>0</v>
      </c>
      <c r="AD71" s="79">
        <v>0</v>
      </c>
      <c r="AE71" s="82" t="s">
        <v>1270</v>
      </c>
      <c r="AF71" s="79" t="b">
        <v>0</v>
      </c>
      <c r="AG71" s="79" t="s">
        <v>1272</v>
      </c>
      <c r="AH71" s="79"/>
      <c r="AI71" s="82" t="s">
        <v>1270</v>
      </c>
      <c r="AJ71" s="79" t="b">
        <v>0</v>
      </c>
      <c r="AK71" s="79">
        <v>16</v>
      </c>
      <c r="AL71" s="82" t="s">
        <v>1164</v>
      </c>
      <c r="AM71" s="79" t="s">
        <v>1278</v>
      </c>
      <c r="AN71" s="79" t="b">
        <v>0</v>
      </c>
      <c r="AO71" s="82" t="s">
        <v>1164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254</v>
      </c>
      <c r="B72" s="64" t="s">
        <v>338</v>
      </c>
      <c r="C72" s="65" t="s">
        <v>3516</v>
      </c>
      <c r="D72" s="66">
        <v>3</v>
      </c>
      <c r="E72" s="67" t="s">
        <v>132</v>
      </c>
      <c r="F72" s="68">
        <v>32</v>
      </c>
      <c r="G72" s="65"/>
      <c r="H72" s="69"/>
      <c r="I72" s="70"/>
      <c r="J72" s="70"/>
      <c r="K72" s="34" t="s">
        <v>65</v>
      </c>
      <c r="L72" s="77">
        <v>72</v>
      </c>
      <c r="M72" s="77"/>
      <c r="N72" s="72"/>
      <c r="O72" s="79" t="s">
        <v>423</v>
      </c>
      <c r="P72" s="81">
        <v>43484.73972222222</v>
      </c>
      <c r="Q72" s="79" t="s">
        <v>430</v>
      </c>
      <c r="R72" s="79"/>
      <c r="S72" s="79"/>
      <c r="T72" s="79" t="s">
        <v>564</v>
      </c>
      <c r="U72" s="79"/>
      <c r="V72" s="83" t="s">
        <v>681</v>
      </c>
      <c r="W72" s="81">
        <v>43484.73972222222</v>
      </c>
      <c r="X72" s="83" t="s">
        <v>814</v>
      </c>
      <c r="Y72" s="79"/>
      <c r="Z72" s="79"/>
      <c r="AA72" s="82" t="s">
        <v>1066</v>
      </c>
      <c r="AB72" s="79"/>
      <c r="AC72" s="79" t="b">
        <v>0</v>
      </c>
      <c r="AD72" s="79">
        <v>0</v>
      </c>
      <c r="AE72" s="82" t="s">
        <v>1270</v>
      </c>
      <c r="AF72" s="79" t="b">
        <v>0</v>
      </c>
      <c r="AG72" s="79" t="s">
        <v>1272</v>
      </c>
      <c r="AH72" s="79"/>
      <c r="AI72" s="82" t="s">
        <v>1270</v>
      </c>
      <c r="AJ72" s="79" t="b">
        <v>0</v>
      </c>
      <c r="AK72" s="79">
        <v>16</v>
      </c>
      <c r="AL72" s="82" t="s">
        <v>1164</v>
      </c>
      <c r="AM72" s="79" t="s">
        <v>1278</v>
      </c>
      <c r="AN72" s="79" t="b">
        <v>0</v>
      </c>
      <c r="AO72" s="82" t="s">
        <v>1164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254</v>
      </c>
      <c r="B73" s="64" t="s">
        <v>336</v>
      </c>
      <c r="C73" s="65" t="s">
        <v>3516</v>
      </c>
      <c r="D73" s="66">
        <v>3</v>
      </c>
      <c r="E73" s="67" t="s">
        <v>132</v>
      </c>
      <c r="F73" s="68">
        <v>32</v>
      </c>
      <c r="G73" s="65"/>
      <c r="H73" s="69"/>
      <c r="I73" s="70"/>
      <c r="J73" s="70"/>
      <c r="K73" s="34" t="s">
        <v>65</v>
      </c>
      <c r="L73" s="77">
        <v>73</v>
      </c>
      <c r="M73" s="77"/>
      <c r="N73" s="72"/>
      <c r="O73" s="79" t="s">
        <v>423</v>
      </c>
      <c r="P73" s="81">
        <v>43484.73972222222</v>
      </c>
      <c r="Q73" s="79" t="s">
        <v>430</v>
      </c>
      <c r="R73" s="79"/>
      <c r="S73" s="79"/>
      <c r="T73" s="79" t="s">
        <v>564</v>
      </c>
      <c r="U73" s="79"/>
      <c r="V73" s="83" t="s">
        <v>681</v>
      </c>
      <c r="W73" s="81">
        <v>43484.73972222222</v>
      </c>
      <c r="X73" s="83" t="s">
        <v>814</v>
      </c>
      <c r="Y73" s="79"/>
      <c r="Z73" s="79"/>
      <c r="AA73" s="82" t="s">
        <v>1066</v>
      </c>
      <c r="AB73" s="79"/>
      <c r="AC73" s="79" t="b">
        <v>0</v>
      </c>
      <c r="AD73" s="79">
        <v>0</v>
      </c>
      <c r="AE73" s="82" t="s">
        <v>1270</v>
      </c>
      <c r="AF73" s="79" t="b">
        <v>0</v>
      </c>
      <c r="AG73" s="79" t="s">
        <v>1272</v>
      </c>
      <c r="AH73" s="79"/>
      <c r="AI73" s="82" t="s">
        <v>1270</v>
      </c>
      <c r="AJ73" s="79" t="b">
        <v>0</v>
      </c>
      <c r="AK73" s="79">
        <v>16</v>
      </c>
      <c r="AL73" s="82" t="s">
        <v>1164</v>
      </c>
      <c r="AM73" s="79" t="s">
        <v>1278</v>
      </c>
      <c r="AN73" s="79" t="b">
        <v>0</v>
      </c>
      <c r="AO73" s="82" t="s">
        <v>1164</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2</v>
      </c>
      <c r="BE73" s="49">
        <v>10.526315789473685</v>
      </c>
      <c r="BF73" s="48">
        <v>0</v>
      </c>
      <c r="BG73" s="49">
        <v>0</v>
      </c>
      <c r="BH73" s="48">
        <v>0</v>
      </c>
      <c r="BI73" s="49">
        <v>0</v>
      </c>
      <c r="BJ73" s="48">
        <v>17</v>
      </c>
      <c r="BK73" s="49">
        <v>89.47368421052632</v>
      </c>
      <c r="BL73" s="48">
        <v>19</v>
      </c>
    </row>
    <row r="74" spans="1:64" ht="15">
      <c r="A74" s="64" t="s">
        <v>255</v>
      </c>
      <c r="B74" s="64" t="s">
        <v>387</v>
      </c>
      <c r="C74" s="65" t="s">
        <v>3516</v>
      </c>
      <c r="D74" s="66">
        <v>3</v>
      </c>
      <c r="E74" s="67" t="s">
        <v>132</v>
      </c>
      <c r="F74" s="68">
        <v>32</v>
      </c>
      <c r="G74" s="65"/>
      <c r="H74" s="69"/>
      <c r="I74" s="70"/>
      <c r="J74" s="70"/>
      <c r="K74" s="34" t="s">
        <v>65</v>
      </c>
      <c r="L74" s="77">
        <v>74</v>
      </c>
      <c r="M74" s="77"/>
      <c r="N74" s="72"/>
      <c r="O74" s="79" t="s">
        <v>423</v>
      </c>
      <c r="P74" s="81">
        <v>43484.740069444444</v>
      </c>
      <c r="Q74" s="79" t="s">
        <v>426</v>
      </c>
      <c r="R74" s="79"/>
      <c r="S74" s="79"/>
      <c r="T74" s="79" t="s">
        <v>561</v>
      </c>
      <c r="U74" s="83" t="s">
        <v>612</v>
      </c>
      <c r="V74" s="83" t="s">
        <v>612</v>
      </c>
      <c r="W74" s="81">
        <v>43484.740069444444</v>
      </c>
      <c r="X74" s="83" t="s">
        <v>815</v>
      </c>
      <c r="Y74" s="79"/>
      <c r="Z74" s="79"/>
      <c r="AA74" s="82" t="s">
        <v>1067</v>
      </c>
      <c r="AB74" s="79"/>
      <c r="AC74" s="79" t="b">
        <v>0</v>
      </c>
      <c r="AD74" s="79">
        <v>0</v>
      </c>
      <c r="AE74" s="82" t="s">
        <v>1270</v>
      </c>
      <c r="AF74" s="79" t="b">
        <v>0</v>
      </c>
      <c r="AG74" s="79" t="s">
        <v>1272</v>
      </c>
      <c r="AH74" s="79"/>
      <c r="AI74" s="82" t="s">
        <v>1270</v>
      </c>
      <c r="AJ74" s="79" t="b">
        <v>0</v>
      </c>
      <c r="AK74" s="79">
        <v>138</v>
      </c>
      <c r="AL74" s="82" t="s">
        <v>1255</v>
      </c>
      <c r="AM74" s="79" t="s">
        <v>1278</v>
      </c>
      <c r="AN74" s="79" t="b">
        <v>0</v>
      </c>
      <c r="AO74" s="82" t="s">
        <v>1255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11.11111111111111</v>
      </c>
      <c r="BF74" s="48">
        <v>0</v>
      </c>
      <c r="BG74" s="49">
        <v>0</v>
      </c>
      <c r="BH74" s="48">
        <v>0</v>
      </c>
      <c r="BI74" s="49">
        <v>0</v>
      </c>
      <c r="BJ74" s="48">
        <v>8</v>
      </c>
      <c r="BK74" s="49">
        <v>88.88888888888889</v>
      </c>
      <c r="BL74" s="48">
        <v>9</v>
      </c>
    </row>
    <row r="75" spans="1:64" ht="15">
      <c r="A75" s="64" t="s">
        <v>256</v>
      </c>
      <c r="B75" s="64" t="s">
        <v>392</v>
      </c>
      <c r="C75" s="65" t="s">
        <v>3516</v>
      </c>
      <c r="D75" s="66">
        <v>3</v>
      </c>
      <c r="E75" s="67" t="s">
        <v>132</v>
      </c>
      <c r="F75" s="68">
        <v>32</v>
      </c>
      <c r="G75" s="65"/>
      <c r="H75" s="69"/>
      <c r="I75" s="70"/>
      <c r="J75" s="70"/>
      <c r="K75" s="34" t="s">
        <v>65</v>
      </c>
      <c r="L75" s="77">
        <v>75</v>
      </c>
      <c r="M75" s="77"/>
      <c r="N75" s="72"/>
      <c r="O75" s="79" t="s">
        <v>423</v>
      </c>
      <c r="P75" s="81">
        <v>43484.74092592593</v>
      </c>
      <c r="Q75" s="79" t="s">
        <v>427</v>
      </c>
      <c r="R75" s="79"/>
      <c r="S75" s="79"/>
      <c r="T75" s="79"/>
      <c r="U75" s="79"/>
      <c r="V75" s="83" t="s">
        <v>682</v>
      </c>
      <c r="W75" s="81">
        <v>43484.74092592593</v>
      </c>
      <c r="X75" s="83" t="s">
        <v>816</v>
      </c>
      <c r="Y75" s="79"/>
      <c r="Z75" s="79"/>
      <c r="AA75" s="82" t="s">
        <v>1068</v>
      </c>
      <c r="AB75" s="79"/>
      <c r="AC75" s="79" t="b">
        <v>0</v>
      </c>
      <c r="AD75" s="79">
        <v>0</v>
      </c>
      <c r="AE75" s="82" t="s">
        <v>1270</v>
      </c>
      <c r="AF75" s="79" t="b">
        <v>0</v>
      </c>
      <c r="AG75" s="79" t="s">
        <v>1272</v>
      </c>
      <c r="AH75" s="79"/>
      <c r="AI75" s="82" t="s">
        <v>1270</v>
      </c>
      <c r="AJ75" s="79" t="b">
        <v>0</v>
      </c>
      <c r="AK75" s="79">
        <v>129</v>
      </c>
      <c r="AL75" s="82" t="s">
        <v>1263</v>
      </c>
      <c r="AM75" s="79" t="s">
        <v>1279</v>
      </c>
      <c r="AN75" s="79" t="b">
        <v>0</v>
      </c>
      <c r="AO75" s="82" t="s">
        <v>1263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2</v>
      </c>
      <c r="BE75" s="49">
        <v>8.695652173913043</v>
      </c>
      <c r="BF75" s="48">
        <v>0</v>
      </c>
      <c r="BG75" s="49">
        <v>0</v>
      </c>
      <c r="BH75" s="48">
        <v>0</v>
      </c>
      <c r="BI75" s="49">
        <v>0</v>
      </c>
      <c r="BJ75" s="48">
        <v>21</v>
      </c>
      <c r="BK75" s="49">
        <v>91.30434782608695</v>
      </c>
      <c r="BL75" s="48">
        <v>23</v>
      </c>
    </row>
    <row r="76" spans="1:64" ht="15">
      <c r="A76" s="64" t="s">
        <v>257</v>
      </c>
      <c r="B76" s="64" t="s">
        <v>387</v>
      </c>
      <c r="C76" s="65" t="s">
        <v>3516</v>
      </c>
      <c r="D76" s="66">
        <v>3</v>
      </c>
      <c r="E76" s="67" t="s">
        <v>132</v>
      </c>
      <c r="F76" s="68">
        <v>32</v>
      </c>
      <c r="G76" s="65"/>
      <c r="H76" s="69"/>
      <c r="I76" s="70"/>
      <c r="J76" s="70"/>
      <c r="K76" s="34" t="s">
        <v>65</v>
      </c>
      <c r="L76" s="77">
        <v>76</v>
      </c>
      <c r="M76" s="77"/>
      <c r="N76" s="72"/>
      <c r="O76" s="79" t="s">
        <v>423</v>
      </c>
      <c r="P76" s="81">
        <v>43484.741423611114</v>
      </c>
      <c r="Q76" s="79" t="s">
        <v>426</v>
      </c>
      <c r="R76" s="79"/>
      <c r="S76" s="79"/>
      <c r="T76" s="79" t="s">
        <v>561</v>
      </c>
      <c r="U76" s="83" t="s">
        <v>612</v>
      </c>
      <c r="V76" s="83" t="s">
        <v>612</v>
      </c>
      <c r="W76" s="81">
        <v>43484.741423611114</v>
      </c>
      <c r="X76" s="83" t="s">
        <v>817</v>
      </c>
      <c r="Y76" s="79"/>
      <c r="Z76" s="79"/>
      <c r="AA76" s="82" t="s">
        <v>1069</v>
      </c>
      <c r="AB76" s="79"/>
      <c r="AC76" s="79" t="b">
        <v>0</v>
      </c>
      <c r="AD76" s="79">
        <v>0</v>
      </c>
      <c r="AE76" s="82" t="s">
        <v>1270</v>
      </c>
      <c r="AF76" s="79" t="b">
        <v>0</v>
      </c>
      <c r="AG76" s="79" t="s">
        <v>1272</v>
      </c>
      <c r="AH76" s="79"/>
      <c r="AI76" s="82" t="s">
        <v>1270</v>
      </c>
      <c r="AJ76" s="79" t="b">
        <v>0</v>
      </c>
      <c r="AK76" s="79">
        <v>138</v>
      </c>
      <c r="AL76" s="82" t="s">
        <v>1255</v>
      </c>
      <c r="AM76" s="79" t="s">
        <v>1278</v>
      </c>
      <c r="AN76" s="79" t="b">
        <v>0</v>
      </c>
      <c r="AO76" s="82" t="s">
        <v>1255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11.11111111111111</v>
      </c>
      <c r="BF76" s="48">
        <v>0</v>
      </c>
      <c r="BG76" s="49">
        <v>0</v>
      </c>
      <c r="BH76" s="48">
        <v>0</v>
      </c>
      <c r="BI76" s="49">
        <v>0</v>
      </c>
      <c r="BJ76" s="48">
        <v>8</v>
      </c>
      <c r="BK76" s="49">
        <v>88.88888888888889</v>
      </c>
      <c r="BL76" s="48">
        <v>9</v>
      </c>
    </row>
    <row r="77" spans="1:64" ht="15">
      <c r="A77" s="64" t="s">
        <v>258</v>
      </c>
      <c r="B77" s="64" t="s">
        <v>387</v>
      </c>
      <c r="C77" s="65" t="s">
        <v>3516</v>
      </c>
      <c r="D77" s="66">
        <v>3</v>
      </c>
      <c r="E77" s="67" t="s">
        <v>132</v>
      </c>
      <c r="F77" s="68">
        <v>32</v>
      </c>
      <c r="G77" s="65"/>
      <c r="H77" s="69"/>
      <c r="I77" s="70"/>
      <c r="J77" s="70"/>
      <c r="K77" s="34" t="s">
        <v>65</v>
      </c>
      <c r="L77" s="77">
        <v>77</v>
      </c>
      <c r="M77" s="77"/>
      <c r="N77" s="72"/>
      <c r="O77" s="79" t="s">
        <v>423</v>
      </c>
      <c r="P77" s="81">
        <v>43484.741631944446</v>
      </c>
      <c r="Q77" s="79" t="s">
        <v>426</v>
      </c>
      <c r="R77" s="79"/>
      <c r="S77" s="79"/>
      <c r="T77" s="79" t="s">
        <v>561</v>
      </c>
      <c r="U77" s="83" t="s">
        <v>612</v>
      </c>
      <c r="V77" s="83" t="s">
        <v>612</v>
      </c>
      <c r="W77" s="81">
        <v>43484.741631944446</v>
      </c>
      <c r="X77" s="83" t="s">
        <v>818</v>
      </c>
      <c r="Y77" s="79"/>
      <c r="Z77" s="79"/>
      <c r="AA77" s="82" t="s">
        <v>1070</v>
      </c>
      <c r="AB77" s="79"/>
      <c r="AC77" s="79" t="b">
        <v>0</v>
      </c>
      <c r="AD77" s="79">
        <v>0</v>
      </c>
      <c r="AE77" s="82" t="s">
        <v>1270</v>
      </c>
      <c r="AF77" s="79" t="b">
        <v>0</v>
      </c>
      <c r="AG77" s="79" t="s">
        <v>1272</v>
      </c>
      <c r="AH77" s="79"/>
      <c r="AI77" s="82" t="s">
        <v>1270</v>
      </c>
      <c r="AJ77" s="79" t="b">
        <v>0</v>
      </c>
      <c r="AK77" s="79">
        <v>138</v>
      </c>
      <c r="AL77" s="82" t="s">
        <v>1255</v>
      </c>
      <c r="AM77" s="79" t="s">
        <v>1280</v>
      </c>
      <c r="AN77" s="79" t="b">
        <v>0</v>
      </c>
      <c r="AO77" s="82" t="s">
        <v>1255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11.11111111111111</v>
      </c>
      <c r="BF77" s="48">
        <v>0</v>
      </c>
      <c r="BG77" s="49">
        <v>0</v>
      </c>
      <c r="BH77" s="48">
        <v>0</v>
      </c>
      <c r="BI77" s="49">
        <v>0</v>
      </c>
      <c r="BJ77" s="48">
        <v>8</v>
      </c>
      <c r="BK77" s="49">
        <v>88.88888888888889</v>
      </c>
      <c r="BL77" s="48">
        <v>9</v>
      </c>
    </row>
    <row r="78" spans="1:64" ht="15">
      <c r="A78" s="64" t="s">
        <v>259</v>
      </c>
      <c r="B78" s="64" t="s">
        <v>392</v>
      </c>
      <c r="C78" s="65" t="s">
        <v>3516</v>
      </c>
      <c r="D78" s="66">
        <v>3</v>
      </c>
      <c r="E78" s="67" t="s">
        <v>132</v>
      </c>
      <c r="F78" s="68">
        <v>32</v>
      </c>
      <c r="G78" s="65"/>
      <c r="H78" s="69"/>
      <c r="I78" s="70"/>
      <c r="J78" s="70"/>
      <c r="K78" s="34" t="s">
        <v>65</v>
      </c>
      <c r="L78" s="77">
        <v>78</v>
      </c>
      <c r="M78" s="77"/>
      <c r="N78" s="72"/>
      <c r="O78" s="79" t="s">
        <v>423</v>
      </c>
      <c r="P78" s="81">
        <v>43484.74190972222</v>
      </c>
      <c r="Q78" s="79" t="s">
        <v>427</v>
      </c>
      <c r="R78" s="79"/>
      <c r="S78" s="79"/>
      <c r="T78" s="79"/>
      <c r="U78" s="79"/>
      <c r="V78" s="83" t="s">
        <v>683</v>
      </c>
      <c r="W78" s="81">
        <v>43484.74190972222</v>
      </c>
      <c r="X78" s="83" t="s">
        <v>819</v>
      </c>
      <c r="Y78" s="79"/>
      <c r="Z78" s="79"/>
      <c r="AA78" s="82" t="s">
        <v>1071</v>
      </c>
      <c r="AB78" s="79"/>
      <c r="AC78" s="79" t="b">
        <v>0</v>
      </c>
      <c r="AD78" s="79">
        <v>0</v>
      </c>
      <c r="AE78" s="82" t="s">
        <v>1270</v>
      </c>
      <c r="AF78" s="79" t="b">
        <v>0</v>
      </c>
      <c r="AG78" s="79" t="s">
        <v>1272</v>
      </c>
      <c r="AH78" s="79"/>
      <c r="AI78" s="82" t="s">
        <v>1270</v>
      </c>
      <c r="AJ78" s="79" t="b">
        <v>0</v>
      </c>
      <c r="AK78" s="79">
        <v>129</v>
      </c>
      <c r="AL78" s="82" t="s">
        <v>1263</v>
      </c>
      <c r="AM78" s="79" t="s">
        <v>1277</v>
      </c>
      <c r="AN78" s="79" t="b">
        <v>0</v>
      </c>
      <c r="AO78" s="82" t="s">
        <v>1263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3</v>
      </c>
      <c r="BD78" s="48">
        <v>2</v>
      </c>
      <c r="BE78" s="49">
        <v>8.695652173913043</v>
      </c>
      <c r="BF78" s="48">
        <v>0</v>
      </c>
      <c r="BG78" s="49">
        <v>0</v>
      </c>
      <c r="BH78" s="48">
        <v>0</v>
      </c>
      <c r="BI78" s="49">
        <v>0</v>
      </c>
      <c r="BJ78" s="48">
        <v>21</v>
      </c>
      <c r="BK78" s="49">
        <v>91.30434782608695</v>
      </c>
      <c r="BL78" s="48">
        <v>23</v>
      </c>
    </row>
    <row r="79" spans="1:64" ht="15">
      <c r="A79" s="64" t="s">
        <v>259</v>
      </c>
      <c r="B79" s="64" t="s">
        <v>387</v>
      </c>
      <c r="C79" s="65" t="s">
        <v>3516</v>
      </c>
      <c r="D79" s="66">
        <v>3</v>
      </c>
      <c r="E79" s="67" t="s">
        <v>132</v>
      </c>
      <c r="F79" s="68">
        <v>32</v>
      </c>
      <c r="G79" s="65"/>
      <c r="H79" s="69"/>
      <c r="I79" s="70"/>
      <c r="J79" s="70"/>
      <c r="K79" s="34" t="s">
        <v>65</v>
      </c>
      <c r="L79" s="77">
        <v>79</v>
      </c>
      <c r="M79" s="77"/>
      <c r="N79" s="72"/>
      <c r="O79" s="79" t="s">
        <v>423</v>
      </c>
      <c r="P79" s="81">
        <v>43484.74201388889</v>
      </c>
      <c r="Q79" s="79" t="s">
        <v>426</v>
      </c>
      <c r="R79" s="79"/>
      <c r="S79" s="79"/>
      <c r="T79" s="79" t="s">
        <v>561</v>
      </c>
      <c r="U79" s="83" t="s">
        <v>612</v>
      </c>
      <c r="V79" s="83" t="s">
        <v>612</v>
      </c>
      <c r="W79" s="81">
        <v>43484.74201388889</v>
      </c>
      <c r="X79" s="83" t="s">
        <v>820</v>
      </c>
      <c r="Y79" s="79"/>
      <c r="Z79" s="79"/>
      <c r="AA79" s="82" t="s">
        <v>1072</v>
      </c>
      <c r="AB79" s="79"/>
      <c r="AC79" s="79" t="b">
        <v>0</v>
      </c>
      <c r="AD79" s="79">
        <v>0</v>
      </c>
      <c r="AE79" s="82" t="s">
        <v>1270</v>
      </c>
      <c r="AF79" s="79" t="b">
        <v>0</v>
      </c>
      <c r="AG79" s="79" t="s">
        <v>1272</v>
      </c>
      <c r="AH79" s="79"/>
      <c r="AI79" s="82" t="s">
        <v>1270</v>
      </c>
      <c r="AJ79" s="79" t="b">
        <v>0</v>
      </c>
      <c r="AK79" s="79">
        <v>138</v>
      </c>
      <c r="AL79" s="82" t="s">
        <v>1255</v>
      </c>
      <c r="AM79" s="79" t="s">
        <v>1277</v>
      </c>
      <c r="AN79" s="79" t="b">
        <v>0</v>
      </c>
      <c r="AO79" s="82" t="s">
        <v>1255</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11.11111111111111</v>
      </c>
      <c r="BF79" s="48">
        <v>0</v>
      </c>
      <c r="BG79" s="49">
        <v>0</v>
      </c>
      <c r="BH79" s="48">
        <v>0</v>
      </c>
      <c r="BI79" s="49">
        <v>0</v>
      </c>
      <c r="BJ79" s="48">
        <v>8</v>
      </c>
      <c r="BK79" s="49">
        <v>88.88888888888889</v>
      </c>
      <c r="BL79" s="48">
        <v>9</v>
      </c>
    </row>
    <row r="80" spans="1:64" ht="15">
      <c r="A80" s="64" t="s">
        <v>260</v>
      </c>
      <c r="B80" s="64" t="s">
        <v>392</v>
      </c>
      <c r="C80" s="65" t="s">
        <v>3516</v>
      </c>
      <c r="D80" s="66">
        <v>3</v>
      </c>
      <c r="E80" s="67" t="s">
        <v>132</v>
      </c>
      <c r="F80" s="68">
        <v>32</v>
      </c>
      <c r="G80" s="65"/>
      <c r="H80" s="69"/>
      <c r="I80" s="70"/>
      <c r="J80" s="70"/>
      <c r="K80" s="34" t="s">
        <v>65</v>
      </c>
      <c r="L80" s="77">
        <v>80</v>
      </c>
      <c r="M80" s="77"/>
      <c r="N80" s="72"/>
      <c r="O80" s="79" t="s">
        <v>423</v>
      </c>
      <c r="P80" s="81">
        <v>43484.742106481484</v>
      </c>
      <c r="Q80" s="79" t="s">
        <v>427</v>
      </c>
      <c r="R80" s="79"/>
      <c r="S80" s="79"/>
      <c r="T80" s="79"/>
      <c r="U80" s="79"/>
      <c r="V80" s="83" t="s">
        <v>684</v>
      </c>
      <c r="W80" s="81">
        <v>43484.742106481484</v>
      </c>
      <c r="X80" s="83" t="s">
        <v>821</v>
      </c>
      <c r="Y80" s="79"/>
      <c r="Z80" s="79"/>
      <c r="AA80" s="82" t="s">
        <v>1073</v>
      </c>
      <c r="AB80" s="79"/>
      <c r="AC80" s="79" t="b">
        <v>0</v>
      </c>
      <c r="AD80" s="79">
        <v>0</v>
      </c>
      <c r="AE80" s="82" t="s">
        <v>1270</v>
      </c>
      <c r="AF80" s="79" t="b">
        <v>0</v>
      </c>
      <c r="AG80" s="79" t="s">
        <v>1272</v>
      </c>
      <c r="AH80" s="79"/>
      <c r="AI80" s="82" t="s">
        <v>1270</v>
      </c>
      <c r="AJ80" s="79" t="b">
        <v>0</v>
      </c>
      <c r="AK80" s="79">
        <v>129</v>
      </c>
      <c r="AL80" s="82" t="s">
        <v>1263</v>
      </c>
      <c r="AM80" s="79" t="s">
        <v>1279</v>
      </c>
      <c r="AN80" s="79" t="b">
        <v>0</v>
      </c>
      <c r="AO80" s="82" t="s">
        <v>1263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2</v>
      </c>
      <c r="BE80" s="49">
        <v>8.695652173913043</v>
      </c>
      <c r="BF80" s="48">
        <v>0</v>
      </c>
      <c r="BG80" s="49">
        <v>0</v>
      </c>
      <c r="BH80" s="48">
        <v>0</v>
      </c>
      <c r="BI80" s="49">
        <v>0</v>
      </c>
      <c r="BJ80" s="48">
        <v>21</v>
      </c>
      <c r="BK80" s="49">
        <v>91.30434782608695</v>
      </c>
      <c r="BL80" s="48">
        <v>23</v>
      </c>
    </row>
    <row r="81" spans="1:64" ht="15">
      <c r="A81" s="64" t="s">
        <v>261</v>
      </c>
      <c r="B81" s="64" t="s">
        <v>387</v>
      </c>
      <c r="C81" s="65" t="s">
        <v>3516</v>
      </c>
      <c r="D81" s="66">
        <v>3</v>
      </c>
      <c r="E81" s="67" t="s">
        <v>132</v>
      </c>
      <c r="F81" s="68">
        <v>32</v>
      </c>
      <c r="G81" s="65"/>
      <c r="H81" s="69"/>
      <c r="I81" s="70"/>
      <c r="J81" s="70"/>
      <c r="K81" s="34" t="s">
        <v>65</v>
      </c>
      <c r="L81" s="77">
        <v>81</v>
      </c>
      <c r="M81" s="77"/>
      <c r="N81" s="72"/>
      <c r="O81" s="79" t="s">
        <v>423</v>
      </c>
      <c r="P81" s="81">
        <v>43484.742256944446</v>
      </c>
      <c r="Q81" s="79" t="s">
        <v>426</v>
      </c>
      <c r="R81" s="79"/>
      <c r="S81" s="79"/>
      <c r="T81" s="79" t="s">
        <v>561</v>
      </c>
      <c r="U81" s="83" t="s">
        <v>612</v>
      </c>
      <c r="V81" s="83" t="s">
        <v>612</v>
      </c>
      <c r="W81" s="81">
        <v>43484.742256944446</v>
      </c>
      <c r="X81" s="83" t="s">
        <v>822</v>
      </c>
      <c r="Y81" s="79"/>
      <c r="Z81" s="79"/>
      <c r="AA81" s="82" t="s">
        <v>1074</v>
      </c>
      <c r="AB81" s="79"/>
      <c r="AC81" s="79" t="b">
        <v>0</v>
      </c>
      <c r="AD81" s="79">
        <v>0</v>
      </c>
      <c r="AE81" s="82" t="s">
        <v>1270</v>
      </c>
      <c r="AF81" s="79" t="b">
        <v>0</v>
      </c>
      <c r="AG81" s="79" t="s">
        <v>1272</v>
      </c>
      <c r="AH81" s="79"/>
      <c r="AI81" s="82" t="s">
        <v>1270</v>
      </c>
      <c r="AJ81" s="79" t="b">
        <v>0</v>
      </c>
      <c r="AK81" s="79">
        <v>138</v>
      </c>
      <c r="AL81" s="82" t="s">
        <v>1255</v>
      </c>
      <c r="AM81" s="79" t="s">
        <v>1278</v>
      </c>
      <c r="AN81" s="79" t="b">
        <v>0</v>
      </c>
      <c r="AO81" s="82" t="s">
        <v>1255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11.11111111111111</v>
      </c>
      <c r="BF81" s="48">
        <v>0</v>
      </c>
      <c r="BG81" s="49">
        <v>0</v>
      </c>
      <c r="BH81" s="48">
        <v>0</v>
      </c>
      <c r="BI81" s="49">
        <v>0</v>
      </c>
      <c r="BJ81" s="48">
        <v>8</v>
      </c>
      <c r="BK81" s="49">
        <v>88.88888888888889</v>
      </c>
      <c r="BL81" s="48">
        <v>9</v>
      </c>
    </row>
    <row r="82" spans="1:64" ht="15">
      <c r="A82" s="64" t="s">
        <v>262</v>
      </c>
      <c r="B82" s="64" t="s">
        <v>387</v>
      </c>
      <c r="C82" s="65" t="s">
        <v>3516</v>
      </c>
      <c r="D82" s="66">
        <v>3</v>
      </c>
      <c r="E82" s="67" t="s">
        <v>132</v>
      </c>
      <c r="F82" s="68">
        <v>32</v>
      </c>
      <c r="G82" s="65"/>
      <c r="H82" s="69"/>
      <c r="I82" s="70"/>
      <c r="J82" s="70"/>
      <c r="K82" s="34" t="s">
        <v>65</v>
      </c>
      <c r="L82" s="77">
        <v>82</v>
      </c>
      <c r="M82" s="77"/>
      <c r="N82" s="72"/>
      <c r="O82" s="79" t="s">
        <v>423</v>
      </c>
      <c r="P82" s="81">
        <v>43484.74230324074</v>
      </c>
      <c r="Q82" s="79" t="s">
        <v>426</v>
      </c>
      <c r="R82" s="79"/>
      <c r="S82" s="79"/>
      <c r="T82" s="79" t="s">
        <v>561</v>
      </c>
      <c r="U82" s="83" t="s">
        <v>612</v>
      </c>
      <c r="V82" s="83" t="s">
        <v>612</v>
      </c>
      <c r="W82" s="81">
        <v>43484.74230324074</v>
      </c>
      <c r="X82" s="83" t="s">
        <v>823</v>
      </c>
      <c r="Y82" s="79"/>
      <c r="Z82" s="79"/>
      <c r="AA82" s="82" t="s">
        <v>1075</v>
      </c>
      <c r="AB82" s="79"/>
      <c r="AC82" s="79" t="b">
        <v>0</v>
      </c>
      <c r="AD82" s="79">
        <v>0</v>
      </c>
      <c r="AE82" s="82" t="s">
        <v>1270</v>
      </c>
      <c r="AF82" s="79" t="b">
        <v>0</v>
      </c>
      <c r="AG82" s="79" t="s">
        <v>1272</v>
      </c>
      <c r="AH82" s="79"/>
      <c r="AI82" s="82" t="s">
        <v>1270</v>
      </c>
      <c r="AJ82" s="79" t="b">
        <v>0</v>
      </c>
      <c r="AK82" s="79">
        <v>138</v>
      </c>
      <c r="AL82" s="82" t="s">
        <v>1255</v>
      </c>
      <c r="AM82" s="79" t="s">
        <v>1279</v>
      </c>
      <c r="AN82" s="79" t="b">
        <v>0</v>
      </c>
      <c r="AO82" s="82" t="s">
        <v>1255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1</v>
      </c>
      <c r="BE82" s="49">
        <v>11.11111111111111</v>
      </c>
      <c r="BF82" s="48">
        <v>0</v>
      </c>
      <c r="BG82" s="49">
        <v>0</v>
      </c>
      <c r="BH82" s="48">
        <v>0</v>
      </c>
      <c r="BI82" s="49">
        <v>0</v>
      </c>
      <c r="BJ82" s="48">
        <v>8</v>
      </c>
      <c r="BK82" s="49">
        <v>88.88888888888889</v>
      </c>
      <c r="BL82" s="48">
        <v>9</v>
      </c>
    </row>
    <row r="83" spans="1:64" ht="15">
      <c r="A83" s="64" t="s">
        <v>263</v>
      </c>
      <c r="B83" s="64" t="s">
        <v>387</v>
      </c>
      <c r="C83" s="65" t="s">
        <v>3516</v>
      </c>
      <c r="D83" s="66">
        <v>3</v>
      </c>
      <c r="E83" s="67" t="s">
        <v>132</v>
      </c>
      <c r="F83" s="68">
        <v>32</v>
      </c>
      <c r="G83" s="65"/>
      <c r="H83" s="69"/>
      <c r="I83" s="70"/>
      <c r="J83" s="70"/>
      <c r="K83" s="34" t="s">
        <v>65</v>
      </c>
      <c r="L83" s="77">
        <v>83</v>
      </c>
      <c r="M83" s="77"/>
      <c r="N83" s="72"/>
      <c r="O83" s="79" t="s">
        <v>423</v>
      </c>
      <c r="P83" s="81">
        <v>43484.74253472222</v>
      </c>
      <c r="Q83" s="79" t="s">
        <v>426</v>
      </c>
      <c r="R83" s="79"/>
      <c r="S83" s="79"/>
      <c r="T83" s="79" t="s">
        <v>561</v>
      </c>
      <c r="U83" s="83" t="s">
        <v>612</v>
      </c>
      <c r="V83" s="83" t="s">
        <v>612</v>
      </c>
      <c r="W83" s="81">
        <v>43484.74253472222</v>
      </c>
      <c r="X83" s="83" t="s">
        <v>824</v>
      </c>
      <c r="Y83" s="79"/>
      <c r="Z83" s="79"/>
      <c r="AA83" s="82" t="s">
        <v>1076</v>
      </c>
      <c r="AB83" s="79"/>
      <c r="AC83" s="79" t="b">
        <v>0</v>
      </c>
      <c r="AD83" s="79">
        <v>0</v>
      </c>
      <c r="AE83" s="82" t="s">
        <v>1270</v>
      </c>
      <c r="AF83" s="79" t="b">
        <v>0</v>
      </c>
      <c r="AG83" s="79" t="s">
        <v>1272</v>
      </c>
      <c r="AH83" s="79"/>
      <c r="AI83" s="82" t="s">
        <v>1270</v>
      </c>
      <c r="AJ83" s="79" t="b">
        <v>0</v>
      </c>
      <c r="AK83" s="79">
        <v>138</v>
      </c>
      <c r="AL83" s="82" t="s">
        <v>1255</v>
      </c>
      <c r="AM83" s="79" t="s">
        <v>1278</v>
      </c>
      <c r="AN83" s="79" t="b">
        <v>0</v>
      </c>
      <c r="AO83" s="82" t="s">
        <v>1255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11.11111111111111</v>
      </c>
      <c r="BF83" s="48">
        <v>0</v>
      </c>
      <c r="BG83" s="49">
        <v>0</v>
      </c>
      <c r="BH83" s="48">
        <v>0</v>
      </c>
      <c r="BI83" s="49">
        <v>0</v>
      </c>
      <c r="BJ83" s="48">
        <v>8</v>
      </c>
      <c r="BK83" s="49">
        <v>88.88888888888889</v>
      </c>
      <c r="BL83" s="48">
        <v>9</v>
      </c>
    </row>
    <row r="84" spans="1:64" ht="15">
      <c r="A84" s="64" t="s">
        <v>264</v>
      </c>
      <c r="B84" s="64" t="s">
        <v>407</v>
      </c>
      <c r="C84" s="65" t="s">
        <v>3516</v>
      </c>
      <c r="D84" s="66">
        <v>3</v>
      </c>
      <c r="E84" s="67" t="s">
        <v>132</v>
      </c>
      <c r="F84" s="68">
        <v>32</v>
      </c>
      <c r="G84" s="65"/>
      <c r="H84" s="69"/>
      <c r="I84" s="70"/>
      <c r="J84" s="70"/>
      <c r="K84" s="34" t="s">
        <v>65</v>
      </c>
      <c r="L84" s="77">
        <v>84</v>
      </c>
      <c r="M84" s="77"/>
      <c r="N84" s="72"/>
      <c r="O84" s="79" t="s">
        <v>423</v>
      </c>
      <c r="P84" s="81">
        <v>43484.688784722224</v>
      </c>
      <c r="Q84" s="79" t="s">
        <v>446</v>
      </c>
      <c r="R84" s="79"/>
      <c r="S84" s="79"/>
      <c r="T84" s="79" t="s">
        <v>570</v>
      </c>
      <c r="U84" s="83" t="s">
        <v>618</v>
      </c>
      <c r="V84" s="83" t="s">
        <v>618</v>
      </c>
      <c r="W84" s="81">
        <v>43484.688784722224</v>
      </c>
      <c r="X84" s="83" t="s">
        <v>825</v>
      </c>
      <c r="Y84" s="79"/>
      <c r="Z84" s="79"/>
      <c r="AA84" s="82" t="s">
        <v>1077</v>
      </c>
      <c r="AB84" s="79"/>
      <c r="AC84" s="79" t="b">
        <v>0</v>
      </c>
      <c r="AD84" s="79">
        <v>6</v>
      </c>
      <c r="AE84" s="82" t="s">
        <v>1270</v>
      </c>
      <c r="AF84" s="79" t="b">
        <v>0</v>
      </c>
      <c r="AG84" s="79" t="s">
        <v>1272</v>
      </c>
      <c r="AH84" s="79"/>
      <c r="AI84" s="82" t="s">
        <v>1270</v>
      </c>
      <c r="AJ84" s="79" t="b">
        <v>0</v>
      </c>
      <c r="AK84" s="79">
        <v>4</v>
      </c>
      <c r="AL84" s="82" t="s">
        <v>1270</v>
      </c>
      <c r="AM84" s="79" t="s">
        <v>1279</v>
      </c>
      <c r="AN84" s="79" t="b">
        <v>0</v>
      </c>
      <c r="AO84" s="82" t="s">
        <v>1077</v>
      </c>
      <c r="AP84" s="79" t="s">
        <v>1285</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3</v>
      </c>
      <c r="BE84" s="49">
        <v>16.666666666666668</v>
      </c>
      <c r="BF84" s="48">
        <v>1</v>
      </c>
      <c r="BG84" s="49">
        <v>5.555555555555555</v>
      </c>
      <c r="BH84" s="48">
        <v>0</v>
      </c>
      <c r="BI84" s="49">
        <v>0</v>
      </c>
      <c r="BJ84" s="48">
        <v>14</v>
      </c>
      <c r="BK84" s="49">
        <v>77.77777777777777</v>
      </c>
      <c r="BL84" s="48">
        <v>18</v>
      </c>
    </row>
    <row r="85" spans="1:64" ht="15">
      <c r="A85" s="64" t="s">
        <v>265</v>
      </c>
      <c r="B85" s="64" t="s">
        <v>265</v>
      </c>
      <c r="C85" s="65" t="s">
        <v>3516</v>
      </c>
      <c r="D85" s="66">
        <v>3</v>
      </c>
      <c r="E85" s="67" t="s">
        <v>132</v>
      </c>
      <c r="F85" s="68">
        <v>32</v>
      </c>
      <c r="G85" s="65"/>
      <c r="H85" s="69"/>
      <c r="I85" s="70"/>
      <c r="J85" s="70"/>
      <c r="K85" s="34" t="s">
        <v>65</v>
      </c>
      <c r="L85" s="77">
        <v>85</v>
      </c>
      <c r="M85" s="77"/>
      <c r="N85" s="72"/>
      <c r="O85" s="79" t="s">
        <v>176</v>
      </c>
      <c r="P85" s="81">
        <v>43484.74291666667</v>
      </c>
      <c r="Q85" s="79" t="s">
        <v>447</v>
      </c>
      <c r="R85" s="79"/>
      <c r="S85" s="79"/>
      <c r="T85" s="79" t="s">
        <v>571</v>
      </c>
      <c r="U85" s="83" t="s">
        <v>619</v>
      </c>
      <c r="V85" s="83" t="s">
        <v>619</v>
      </c>
      <c r="W85" s="81">
        <v>43484.74291666667</v>
      </c>
      <c r="X85" s="83" t="s">
        <v>826</v>
      </c>
      <c r="Y85" s="79"/>
      <c r="Z85" s="79"/>
      <c r="AA85" s="82" t="s">
        <v>1078</v>
      </c>
      <c r="AB85" s="79"/>
      <c r="AC85" s="79" t="b">
        <v>0</v>
      </c>
      <c r="AD85" s="79">
        <v>1</v>
      </c>
      <c r="AE85" s="82" t="s">
        <v>1270</v>
      </c>
      <c r="AF85" s="79" t="b">
        <v>0</v>
      </c>
      <c r="AG85" s="79" t="s">
        <v>1272</v>
      </c>
      <c r="AH85" s="79"/>
      <c r="AI85" s="82" t="s">
        <v>1270</v>
      </c>
      <c r="AJ85" s="79" t="b">
        <v>0</v>
      </c>
      <c r="AK85" s="79">
        <v>0</v>
      </c>
      <c r="AL85" s="82" t="s">
        <v>1270</v>
      </c>
      <c r="AM85" s="79" t="s">
        <v>1279</v>
      </c>
      <c r="AN85" s="79" t="b">
        <v>0</v>
      </c>
      <c r="AO85" s="82" t="s">
        <v>1078</v>
      </c>
      <c r="AP85" s="79" t="s">
        <v>176</v>
      </c>
      <c r="AQ85" s="79">
        <v>0</v>
      </c>
      <c r="AR85" s="79">
        <v>0</v>
      </c>
      <c r="AS85" s="79"/>
      <c r="AT85" s="79"/>
      <c r="AU85" s="79"/>
      <c r="AV85" s="79"/>
      <c r="AW85" s="79"/>
      <c r="AX85" s="79"/>
      <c r="AY85" s="79"/>
      <c r="AZ85" s="79"/>
      <c r="BA85">
        <v>1</v>
      </c>
      <c r="BB85" s="78" t="str">
        <f>REPLACE(INDEX(GroupVertices[Group],MATCH(Edges[[#This Row],[Vertex 1]],GroupVertices[Vertex],0)),1,1,"")</f>
        <v>12</v>
      </c>
      <c r="BC85" s="78" t="str">
        <f>REPLACE(INDEX(GroupVertices[Group],MATCH(Edges[[#This Row],[Vertex 2]],GroupVertices[Vertex],0)),1,1,"")</f>
        <v>12</v>
      </c>
      <c r="BD85" s="48">
        <v>0</v>
      </c>
      <c r="BE85" s="49">
        <v>0</v>
      </c>
      <c r="BF85" s="48">
        <v>0</v>
      </c>
      <c r="BG85" s="49">
        <v>0</v>
      </c>
      <c r="BH85" s="48">
        <v>0</v>
      </c>
      <c r="BI85" s="49">
        <v>0</v>
      </c>
      <c r="BJ85" s="48">
        <v>7</v>
      </c>
      <c r="BK85" s="49">
        <v>100</v>
      </c>
      <c r="BL85" s="48">
        <v>7</v>
      </c>
    </row>
    <row r="86" spans="1:64" ht="15">
      <c r="A86" s="64" t="s">
        <v>266</v>
      </c>
      <c r="B86" s="64" t="s">
        <v>392</v>
      </c>
      <c r="C86" s="65" t="s">
        <v>3516</v>
      </c>
      <c r="D86" s="66">
        <v>3</v>
      </c>
      <c r="E86" s="67" t="s">
        <v>132</v>
      </c>
      <c r="F86" s="68">
        <v>32</v>
      </c>
      <c r="G86" s="65"/>
      <c r="H86" s="69"/>
      <c r="I86" s="70"/>
      <c r="J86" s="70"/>
      <c r="K86" s="34" t="s">
        <v>65</v>
      </c>
      <c r="L86" s="77">
        <v>86</v>
      </c>
      <c r="M86" s="77"/>
      <c r="N86" s="72"/>
      <c r="O86" s="79" t="s">
        <v>423</v>
      </c>
      <c r="P86" s="81">
        <v>43484.74259259259</v>
      </c>
      <c r="Q86" s="79" t="s">
        <v>427</v>
      </c>
      <c r="R86" s="79"/>
      <c r="S86" s="79"/>
      <c r="T86" s="79"/>
      <c r="U86" s="79"/>
      <c r="V86" s="83" t="s">
        <v>685</v>
      </c>
      <c r="W86" s="81">
        <v>43484.74259259259</v>
      </c>
      <c r="X86" s="83" t="s">
        <v>827</v>
      </c>
      <c r="Y86" s="79"/>
      <c r="Z86" s="79"/>
      <c r="AA86" s="82" t="s">
        <v>1079</v>
      </c>
      <c r="AB86" s="79"/>
      <c r="AC86" s="79" t="b">
        <v>0</v>
      </c>
      <c r="AD86" s="79">
        <v>0</v>
      </c>
      <c r="AE86" s="82" t="s">
        <v>1270</v>
      </c>
      <c r="AF86" s="79" t="b">
        <v>0</v>
      </c>
      <c r="AG86" s="79" t="s">
        <v>1272</v>
      </c>
      <c r="AH86" s="79"/>
      <c r="AI86" s="82" t="s">
        <v>1270</v>
      </c>
      <c r="AJ86" s="79" t="b">
        <v>0</v>
      </c>
      <c r="AK86" s="79">
        <v>129</v>
      </c>
      <c r="AL86" s="82" t="s">
        <v>1263</v>
      </c>
      <c r="AM86" s="79" t="s">
        <v>1278</v>
      </c>
      <c r="AN86" s="79" t="b">
        <v>0</v>
      </c>
      <c r="AO86" s="82" t="s">
        <v>1263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3</v>
      </c>
      <c r="BD86" s="48">
        <v>2</v>
      </c>
      <c r="BE86" s="49">
        <v>8.695652173913043</v>
      </c>
      <c r="BF86" s="48">
        <v>0</v>
      </c>
      <c r="BG86" s="49">
        <v>0</v>
      </c>
      <c r="BH86" s="48">
        <v>0</v>
      </c>
      <c r="BI86" s="49">
        <v>0</v>
      </c>
      <c r="BJ86" s="48">
        <v>21</v>
      </c>
      <c r="BK86" s="49">
        <v>91.30434782608695</v>
      </c>
      <c r="BL86" s="48">
        <v>23</v>
      </c>
    </row>
    <row r="87" spans="1:64" ht="15">
      <c r="A87" s="64" t="s">
        <v>266</v>
      </c>
      <c r="B87" s="64" t="s">
        <v>325</v>
      </c>
      <c r="C87" s="65" t="s">
        <v>3516</v>
      </c>
      <c r="D87" s="66">
        <v>3</v>
      </c>
      <c r="E87" s="67" t="s">
        <v>132</v>
      </c>
      <c r="F87" s="68">
        <v>32</v>
      </c>
      <c r="G87" s="65"/>
      <c r="H87" s="69"/>
      <c r="I87" s="70"/>
      <c r="J87" s="70"/>
      <c r="K87" s="34" t="s">
        <v>65</v>
      </c>
      <c r="L87" s="77">
        <v>87</v>
      </c>
      <c r="M87" s="77"/>
      <c r="N87" s="72"/>
      <c r="O87" s="79" t="s">
        <v>423</v>
      </c>
      <c r="P87" s="81">
        <v>43484.74320601852</v>
      </c>
      <c r="Q87" s="79" t="s">
        <v>448</v>
      </c>
      <c r="R87" s="79"/>
      <c r="S87" s="79"/>
      <c r="T87" s="79" t="s">
        <v>567</v>
      </c>
      <c r="U87" s="79"/>
      <c r="V87" s="83" t="s">
        <v>685</v>
      </c>
      <c r="W87" s="81">
        <v>43484.74320601852</v>
      </c>
      <c r="X87" s="83" t="s">
        <v>828</v>
      </c>
      <c r="Y87" s="79"/>
      <c r="Z87" s="79"/>
      <c r="AA87" s="82" t="s">
        <v>1080</v>
      </c>
      <c r="AB87" s="79"/>
      <c r="AC87" s="79" t="b">
        <v>0</v>
      </c>
      <c r="AD87" s="79">
        <v>0</v>
      </c>
      <c r="AE87" s="82" t="s">
        <v>1270</v>
      </c>
      <c r="AF87" s="79" t="b">
        <v>1</v>
      </c>
      <c r="AG87" s="79" t="s">
        <v>1272</v>
      </c>
      <c r="AH87" s="79"/>
      <c r="AI87" s="82" t="s">
        <v>1275</v>
      </c>
      <c r="AJ87" s="79" t="b">
        <v>0</v>
      </c>
      <c r="AK87" s="79">
        <v>48</v>
      </c>
      <c r="AL87" s="82" t="s">
        <v>1265</v>
      </c>
      <c r="AM87" s="79" t="s">
        <v>1278</v>
      </c>
      <c r="AN87" s="79" t="b">
        <v>0</v>
      </c>
      <c r="AO87" s="82" t="s">
        <v>1265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266</v>
      </c>
      <c r="B88" s="64" t="s">
        <v>394</v>
      </c>
      <c r="C88" s="65" t="s">
        <v>3516</v>
      </c>
      <c r="D88" s="66">
        <v>3</v>
      </c>
      <c r="E88" s="67" t="s">
        <v>132</v>
      </c>
      <c r="F88" s="68">
        <v>32</v>
      </c>
      <c r="G88" s="65"/>
      <c r="H88" s="69"/>
      <c r="I88" s="70"/>
      <c r="J88" s="70"/>
      <c r="K88" s="34" t="s">
        <v>65</v>
      </c>
      <c r="L88" s="77">
        <v>88</v>
      </c>
      <c r="M88" s="77"/>
      <c r="N88" s="72"/>
      <c r="O88" s="79" t="s">
        <v>423</v>
      </c>
      <c r="P88" s="81">
        <v>43484.74320601852</v>
      </c>
      <c r="Q88" s="79" t="s">
        <v>448</v>
      </c>
      <c r="R88" s="79"/>
      <c r="S88" s="79"/>
      <c r="T88" s="79" t="s">
        <v>567</v>
      </c>
      <c r="U88" s="79"/>
      <c r="V88" s="83" t="s">
        <v>685</v>
      </c>
      <c r="W88" s="81">
        <v>43484.74320601852</v>
      </c>
      <c r="X88" s="83" t="s">
        <v>828</v>
      </c>
      <c r="Y88" s="79"/>
      <c r="Z88" s="79"/>
      <c r="AA88" s="82" t="s">
        <v>1080</v>
      </c>
      <c r="AB88" s="79"/>
      <c r="AC88" s="79" t="b">
        <v>0</v>
      </c>
      <c r="AD88" s="79">
        <v>0</v>
      </c>
      <c r="AE88" s="82" t="s">
        <v>1270</v>
      </c>
      <c r="AF88" s="79" t="b">
        <v>1</v>
      </c>
      <c r="AG88" s="79" t="s">
        <v>1272</v>
      </c>
      <c r="AH88" s="79"/>
      <c r="AI88" s="82" t="s">
        <v>1275</v>
      </c>
      <c r="AJ88" s="79" t="b">
        <v>0</v>
      </c>
      <c r="AK88" s="79">
        <v>48</v>
      </c>
      <c r="AL88" s="82" t="s">
        <v>1265</v>
      </c>
      <c r="AM88" s="79" t="s">
        <v>1278</v>
      </c>
      <c r="AN88" s="79" t="b">
        <v>0</v>
      </c>
      <c r="AO88" s="82" t="s">
        <v>1265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9.523809523809524</v>
      </c>
      <c r="BF88" s="48">
        <v>0</v>
      </c>
      <c r="BG88" s="49">
        <v>0</v>
      </c>
      <c r="BH88" s="48">
        <v>0</v>
      </c>
      <c r="BI88" s="49">
        <v>0</v>
      </c>
      <c r="BJ88" s="48">
        <v>19</v>
      </c>
      <c r="BK88" s="49">
        <v>90.47619047619048</v>
      </c>
      <c r="BL88" s="48">
        <v>21</v>
      </c>
    </row>
    <row r="89" spans="1:64" ht="15">
      <c r="A89" s="64" t="s">
        <v>267</v>
      </c>
      <c r="B89" s="64" t="s">
        <v>387</v>
      </c>
      <c r="C89" s="65" t="s">
        <v>3516</v>
      </c>
      <c r="D89" s="66">
        <v>3</v>
      </c>
      <c r="E89" s="67" t="s">
        <v>132</v>
      </c>
      <c r="F89" s="68">
        <v>32</v>
      </c>
      <c r="G89" s="65"/>
      <c r="H89" s="69"/>
      <c r="I89" s="70"/>
      <c r="J89" s="70"/>
      <c r="K89" s="34" t="s">
        <v>65</v>
      </c>
      <c r="L89" s="77">
        <v>89</v>
      </c>
      <c r="M89" s="77"/>
      <c r="N89" s="72"/>
      <c r="O89" s="79" t="s">
        <v>423</v>
      </c>
      <c r="P89" s="81">
        <v>43484.743310185186</v>
      </c>
      <c r="Q89" s="79" t="s">
        <v>426</v>
      </c>
      <c r="R89" s="79"/>
      <c r="S89" s="79"/>
      <c r="T89" s="79" t="s">
        <v>561</v>
      </c>
      <c r="U89" s="83" t="s">
        <v>612</v>
      </c>
      <c r="V89" s="83" t="s">
        <v>612</v>
      </c>
      <c r="W89" s="81">
        <v>43484.743310185186</v>
      </c>
      <c r="X89" s="83" t="s">
        <v>829</v>
      </c>
      <c r="Y89" s="79"/>
      <c r="Z89" s="79"/>
      <c r="AA89" s="82" t="s">
        <v>1081</v>
      </c>
      <c r="AB89" s="79"/>
      <c r="AC89" s="79" t="b">
        <v>0</v>
      </c>
      <c r="AD89" s="79">
        <v>0</v>
      </c>
      <c r="AE89" s="82" t="s">
        <v>1270</v>
      </c>
      <c r="AF89" s="79" t="b">
        <v>0</v>
      </c>
      <c r="AG89" s="79" t="s">
        <v>1272</v>
      </c>
      <c r="AH89" s="79"/>
      <c r="AI89" s="82" t="s">
        <v>1270</v>
      </c>
      <c r="AJ89" s="79" t="b">
        <v>0</v>
      </c>
      <c r="AK89" s="79">
        <v>138</v>
      </c>
      <c r="AL89" s="82" t="s">
        <v>1255</v>
      </c>
      <c r="AM89" s="79" t="s">
        <v>1278</v>
      </c>
      <c r="AN89" s="79" t="b">
        <v>0</v>
      </c>
      <c r="AO89" s="82" t="s">
        <v>1255</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11.11111111111111</v>
      </c>
      <c r="BF89" s="48">
        <v>0</v>
      </c>
      <c r="BG89" s="49">
        <v>0</v>
      </c>
      <c r="BH89" s="48">
        <v>0</v>
      </c>
      <c r="BI89" s="49">
        <v>0</v>
      </c>
      <c r="BJ89" s="48">
        <v>8</v>
      </c>
      <c r="BK89" s="49">
        <v>88.88888888888889</v>
      </c>
      <c r="BL89" s="48">
        <v>9</v>
      </c>
    </row>
    <row r="90" spans="1:64" ht="15">
      <c r="A90" s="64" t="s">
        <v>268</v>
      </c>
      <c r="B90" s="64" t="s">
        <v>387</v>
      </c>
      <c r="C90" s="65" t="s">
        <v>3516</v>
      </c>
      <c r="D90" s="66">
        <v>3</v>
      </c>
      <c r="E90" s="67" t="s">
        <v>132</v>
      </c>
      <c r="F90" s="68">
        <v>32</v>
      </c>
      <c r="G90" s="65"/>
      <c r="H90" s="69"/>
      <c r="I90" s="70"/>
      <c r="J90" s="70"/>
      <c r="K90" s="34" t="s">
        <v>65</v>
      </c>
      <c r="L90" s="77">
        <v>90</v>
      </c>
      <c r="M90" s="77"/>
      <c r="N90" s="72"/>
      <c r="O90" s="79" t="s">
        <v>423</v>
      </c>
      <c r="P90" s="81">
        <v>43484.743680555555</v>
      </c>
      <c r="Q90" s="79" t="s">
        <v>426</v>
      </c>
      <c r="R90" s="79"/>
      <c r="S90" s="79"/>
      <c r="T90" s="79" t="s">
        <v>561</v>
      </c>
      <c r="U90" s="83" t="s">
        <v>612</v>
      </c>
      <c r="V90" s="83" t="s">
        <v>612</v>
      </c>
      <c r="W90" s="81">
        <v>43484.743680555555</v>
      </c>
      <c r="X90" s="83" t="s">
        <v>830</v>
      </c>
      <c r="Y90" s="79"/>
      <c r="Z90" s="79"/>
      <c r="AA90" s="82" t="s">
        <v>1082</v>
      </c>
      <c r="AB90" s="79"/>
      <c r="AC90" s="79" t="b">
        <v>0</v>
      </c>
      <c r="AD90" s="79">
        <v>0</v>
      </c>
      <c r="AE90" s="82" t="s">
        <v>1270</v>
      </c>
      <c r="AF90" s="79" t="b">
        <v>0</v>
      </c>
      <c r="AG90" s="79" t="s">
        <v>1272</v>
      </c>
      <c r="AH90" s="79"/>
      <c r="AI90" s="82" t="s">
        <v>1270</v>
      </c>
      <c r="AJ90" s="79" t="b">
        <v>0</v>
      </c>
      <c r="AK90" s="79">
        <v>138</v>
      </c>
      <c r="AL90" s="82" t="s">
        <v>1255</v>
      </c>
      <c r="AM90" s="79" t="s">
        <v>1279</v>
      </c>
      <c r="AN90" s="79" t="b">
        <v>0</v>
      </c>
      <c r="AO90" s="82" t="s">
        <v>1255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11.11111111111111</v>
      </c>
      <c r="BF90" s="48">
        <v>0</v>
      </c>
      <c r="BG90" s="49">
        <v>0</v>
      </c>
      <c r="BH90" s="48">
        <v>0</v>
      </c>
      <c r="BI90" s="49">
        <v>0</v>
      </c>
      <c r="BJ90" s="48">
        <v>8</v>
      </c>
      <c r="BK90" s="49">
        <v>88.88888888888889</v>
      </c>
      <c r="BL90" s="48">
        <v>9</v>
      </c>
    </row>
    <row r="91" spans="1:64" ht="15">
      <c r="A91" s="64" t="s">
        <v>269</v>
      </c>
      <c r="B91" s="64" t="s">
        <v>392</v>
      </c>
      <c r="C91" s="65" t="s">
        <v>3516</v>
      </c>
      <c r="D91" s="66">
        <v>3</v>
      </c>
      <c r="E91" s="67" t="s">
        <v>132</v>
      </c>
      <c r="F91" s="68">
        <v>32</v>
      </c>
      <c r="G91" s="65"/>
      <c r="H91" s="69"/>
      <c r="I91" s="70"/>
      <c r="J91" s="70"/>
      <c r="K91" s="34" t="s">
        <v>65</v>
      </c>
      <c r="L91" s="77">
        <v>91</v>
      </c>
      <c r="M91" s="77"/>
      <c r="N91" s="72"/>
      <c r="O91" s="79" t="s">
        <v>423</v>
      </c>
      <c r="P91" s="81">
        <v>43484.743796296294</v>
      </c>
      <c r="Q91" s="79" t="s">
        <v>427</v>
      </c>
      <c r="R91" s="79"/>
      <c r="S91" s="79"/>
      <c r="T91" s="79"/>
      <c r="U91" s="79"/>
      <c r="V91" s="83" t="s">
        <v>686</v>
      </c>
      <c r="W91" s="81">
        <v>43484.743796296294</v>
      </c>
      <c r="X91" s="83" t="s">
        <v>831</v>
      </c>
      <c r="Y91" s="79"/>
      <c r="Z91" s="79"/>
      <c r="AA91" s="82" t="s">
        <v>1083</v>
      </c>
      <c r="AB91" s="79"/>
      <c r="AC91" s="79" t="b">
        <v>0</v>
      </c>
      <c r="AD91" s="79">
        <v>0</v>
      </c>
      <c r="AE91" s="82" t="s">
        <v>1270</v>
      </c>
      <c r="AF91" s="79" t="b">
        <v>0</v>
      </c>
      <c r="AG91" s="79" t="s">
        <v>1272</v>
      </c>
      <c r="AH91" s="79"/>
      <c r="AI91" s="82" t="s">
        <v>1270</v>
      </c>
      <c r="AJ91" s="79" t="b">
        <v>0</v>
      </c>
      <c r="AK91" s="79">
        <v>129</v>
      </c>
      <c r="AL91" s="82" t="s">
        <v>1263</v>
      </c>
      <c r="AM91" s="79" t="s">
        <v>1277</v>
      </c>
      <c r="AN91" s="79" t="b">
        <v>0</v>
      </c>
      <c r="AO91" s="82" t="s">
        <v>1263</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2</v>
      </c>
      <c r="BE91" s="49">
        <v>8.695652173913043</v>
      </c>
      <c r="BF91" s="48">
        <v>0</v>
      </c>
      <c r="BG91" s="49">
        <v>0</v>
      </c>
      <c r="BH91" s="48">
        <v>0</v>
      </c>
      <c r="BI91" s="49">
        <v>0</v>
      </c>
      <c r="BJ91" s="48">
        <v>21</v>
      </c>
      <c r="BK91" s="49">
        <v>91.30434782608695</v>
      </c>
      <c r="BL91" s="48">
        <v>23</v>
      </c>
    </row>
    <row r="92" spans="1:64" ht="15">
      <c r="A92" s="64" t="s">
        <v>270</v>
      </c>
      <c r="B92" s="64" t="s">
        <v>392</v>
      </c>
      <c r="C92" s="65" t="s">
        <v>3516</v>
      </c>
      <c r="D92" s="66">
        <v>3</v>
      </c>
      <c r="E92" s="67" t="s">
        <v>132</v>
      </c>
      <c r="F92" s="68">
        <v>32</v>
      </c>
      <c r="G92" s="65"/>
      <c r="H92" s="69"/>
      <c r="I92" s="70"/>
      <c r="J92" s="70"/>
      <c r="K92" s="34" t="s">
        <v>65</v>
      </c>
      <c r="L92" s="77">
        <v>92</v>
      </c>
      <c r="M92" s="77"/>
      <c r="N92" s="72"/>
      <c r="O92" s="79" t="s">
        <v>423</v>
      </c>
      <c r="P92" s="81">
        <v>43484.743935185186</v>
      </c>
      <c r="Q92" s="79" t="s">
        <v>427</v>
      </c>
      <c r="R92" s="79"/>
      <c r="S92" s="79"/>
      <c r="T92" s="79"/>
      <c r="U92" s="79"/>
      <c r="V92" s="83" t="s">
        <v>687</v>
      </c>
      <c r="W92" s="81">
        <v>43484.743935185186</v>
      </c>
      <c r="X92" s="83" t="s">
        <v>832</v>
      </c>
      <c r="Y92" s="79"/>
      <c r="Z92" s="79"/>
      <c r="AA92" s="82" t="s">
        <v>1084</v>
      </c>
      <c r="AB92" s="79"/>
      <c r="AC92" s="79" t="b">
        <v>0</v>
      </c>
      <c r="AD92" s="79">
        <v>0</v>
      </c>
      <c r="AE92" s="82" t="s">
        <v>1270</v>
      </c>
      <c r="AF92" s="79" t="b">
        <v>0</v>
      </c>
      <c r="AG92" s="79" t="s">
        <v>1272</v>
      </c>
      <c r="AH92" s="79"/>
      <c r="AI92" s="82" t="s">
        <v>1270</v>
      </c>
      <c r="AJ92" s="79" t="b">
        <v>0</v>
      </c>
      <c r="AK92" s="79">
        <v>129</v>
      </c>
      <c r="AL92" s="82" t="s">
        <v>1263</v>
      </c>
      <c r="AM92" s="79" t="s">
        <v>1277</v>
      </c>
      <c r="AN92" s="79" t="b">
        <v>0</v>
      </c>
      <c r="AO92" s="82" t="s">
        <v>1263</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2</v>
      </c>
      <c r="BE92" s="49">
        <v>8.695652173913043</v>
      </c>
      <c r="BF92" s="48">
        <v>0</v>
      </c>
      <c r="BG92" s="49">
        <v>0</v>
      </c>
      <c r="BH92" s="48">
        <v>0</v>
      </c>
      <c r="BI92" s="49">
        <v>0</v>
      </c>
      <c r="BJ92" s="48">
        <v>21</v>
      </c>
      <c r="BK92" s="49">
        <v>91.30434782608695</v>
      </c>
      <c r="BL92" s="48">
        <v>23</v>
      </c>
    </row>
    <row r="93" spans="1:64" ht="15">
      <c r="A93" s="64" t="s">
        <v>271</v>
      </c>
      <c r="B93" s="64" t="s">
        <v>325</v>
      </c>
      <c r="C93" s="65" t="s">
        <v>3516</v>
      </c>
      <c r="D93" s="66">
        <v>3</v>
      </c>
      <c r="E93" s="67" t="s">
        <v>132</v>
      </c>
      <c r="F93" s="68">
        <v>32</v>
      </c>
      <c r="G93" s="65"/>
      <c r="H93" s="69"/>
      <c r="I93" s="70"/>
      <c r="J93" s="70"/>
      <c r="K93" s="34" t="s">
        <v>65</v>
      </c>
      <c r="L93" s="77">
        <v>93</v>
      </c>
      <c r="M93" s="77"/>
      <c r="N93" s="72"/>
      <c r="O93" s="79" t="s">
        <v>423</v>
      </c>
      <c r="P93" s="81">
        <v>43484.743993055556</v>
      </c>
      <c r="Q93" s="79" t="s">
        <v>449</v>
      </c>
      <c r="R93" s="79"/>
      <c r="S93" s="79"/>
      <c r="T93" s="79" t="s">
        <v>564</v>
      </c>
      <c r="U93" s="83" t="s">
        <v>620</v>
      </c>
      <c r="V93" s="83" t="s">
        <v>620</v>
      </c>
      <c r="W93" s="81">
        <v>43484.743993055556</v>
      </c>
      <c r="X93" s="83" t="s">
        <v>833</v>
      </c>
      <c r="Y93" s="79"/>
      <c r="Z93" s="79"/>
      <c r="AA93" s="82" t="s">
        <v>1085</v>
      </c>
      <c r="AB93" s="79"/>
      <c r="AC93" s="79" t="b">
        <v>0</v>
      </c>
      <c r="AD93" s="79">
        <v>0</v>
      </c>
      <c r="AE93" s="82" t="s">
        <v>1270</v>
      </c>
      <c r="AF93" s="79" t="b">
        <v>0</v>
      </c>
      <c r="AG93" s="79" t="s">
        <v>1272</v>
      </c>
      <c r="AH93" s="79"/>
      <c r="AI93" s="82" t="s">
        <v>1270</v>
      </c>
      <c r="AJ93" s="79" t="b">
        <v>0</v>
      </c>
      <c r="AK93" s="79">
        <v>5</v>
      </c>
      <c r="AL93" s="82" t="s">
        <v>1137</v>
      </c>
      <c r="AM93" s="79" t="s">
        <v>1279</v>
      </c>
      <c r="AN93" s="79" t="b">
        <v>0</v>
      </c>
      <c r="AO93" s="82" t="s">
        <v>1137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271</v>
      </c>
      <c r="B94" s="64" t="s">
        <v>318</v>
      </c>
      <c r="C94" s="65" t="s">
        <v>3516</v>
      </c>
      <c r="D94" s="66">
        <v>3</v>
      </c>
      <c r="E94" s="67" t="s">
        <v>132</v>
      </c>
      <c r="F94" s="68">
        <v>32</v>
      </c>
      <c r="G94" s="65"/>
      <c r="H94" s="69"/>
      <c r="I94" s="70"/>
      <c r="J94" s="70"/>
      <c r="K94" s="34" t="s">
        <v>65</v>
      </c>
      <c r="L94" s="77">
        <v>94</v>
      </c>
      <c r="M94" s="77"/>
      <c r="N94" s="72"/>
      <c r="O94" s="79" t="s">
        <v>423</v>
      </c>
      <c r="P94" s="81">
        <v>43484.743993055556</v>
      </c>
      <c r="Q94" s="79" t="s">
        <v>449</v>
      </c>
      <c r="R94" s="79"/>
      <c r="S94" s="79"/>
      <c r="T94" s="79" t="s">
        <v>564</v>
      </c>
      <c r="U94" s="83" t="s">
        <v>620</v>
      </c>
      <c r="V94" s="83" t="s">
        <v>620</v>
      </c>
      <c r="W94" s="81">
        <v>43484.743993055556</v>
      </c>
      <c r="X94" s="83" t="s">
        <v>833</v>
      </c>
      <c r="Y94" s="79"/>
      <c r="Z94" s="79"/>
      <c r="AA94" s="82" t="s">
        <v>1085</v>
      </c>
      <c r="AB94" s="79"/>
      <c r="AC94" s="79" t="b">
        <v>0</v>
      </c>
      <c r="AD94" s="79">
        <v>0</v>
      </c>
      <c r="AE94" s="82" t="s">
        <v>1270</v>
      </c>
      <c r="AF94" s="79" t="b">
        <v>0</v>
      </c>
      <c r="AG94" s="79" t="s">
        <v>1272</v>
      </c>
      <c r="AH94" s="79"/>
      <c r="AI94" s="82" t="s">
        <v>1270</v>
      </c>
      <c r="AJ94" s="79" t="b">
        <v>0</v>
      </c>
      <c r="AK94" s="79">
        <v>5</v>
      </c>
      <c r="AL94" s="82" t="s">
        <v>1137</v>
      </c>
      <c r="AM94" s="79" t="s">
        <v>1279</v>
      </c>
      <c r="AN94" s="79" t="b">
        <v>0</v>
      </c>
      <c r="AO94" s="82" t="s">
        <v>1137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10</v>
      </c>
      <c r="BF94" s="48">
        <v>0</v>
      </c>
      <c r="BG94" s="49">
        <v>0</v>
      </c>
      <c r="BH94" s="48">
        <v>0</v>
      </c>
      <c r="BI94" s="49">
        <v>0</v>
      </c>
      <c r="BJ94" s="48">
        <v>9</v>
      </c>
      <c r="BK94" s="49">
        <v>90</v>
      </c>
      <c r="BL94" s="48">
        <v>10</v>
      </c>
    </row>
    <row r="95" spans="1:64" ht="15">
      <c r="A95" s="64" t="s">
        <v>272</v>
      </c>
      <c r="B95" s="64" t="s">
        <v>398</v>
      </c>
      <c r="C95" s="65" t="s">
        <v>3516</v>
      </c>
      <c r="D95" s="66">
        <v>3</v>
      </c>
      <c r="E95" s="67" t="s">
        <v>132</v>
      </c>
      <c r="F95" s="68">
        <v>32</v>
      </c>
      <c r="G95" s="65"/>
      <c r="H95" s="69"/>
      <c r="I95" s="70"/>
      <c r="J95" s="70"/>
      <c r="K95" s="34" t="s">
        <v>65</v>
      </c>
      <c r="L95" s="77">
        <v>95</v>
      </c>
      <c r="M95" s="77"/>
      <c r="N95" s="72"/>
      <c r="O95" s="79" t="s">
        <v>423</v>
      </c>
      <c r="P95" s="81">
        <v>43484.7449537037</v>
      </c>
      <c r="Q95" s="79" t="s">
        <v>430</v>
      </c>
      <c r="R95" s="79"/>
      <c r="S95" s="79"/>
      <c r="T95" s="79" t="s">
        <v>564</v>
      </c>
      <c r="U95" s="79"/>
      <c r="V95" s="83" t="s">
        <v>688</v>
      </c>
      <c r="W95" s="81">
        <v>43484.7449537037</v>
      </c>
      <c r="X95" s="83" t="s">
        <v>834</v>
      </c>
      <c r="Y95" s="79"/>
      <c r="Z95" s="79"/>
      <c r="AA95" s="82" t="s">
        <v>1086</v>
      </c>
      <c r="AB95" s="79"/>
      <c r="AC95" s="79" t="b">
        <v>0</v>
      </c>
      <c r="AD95" s="79">
        <v>0</v>
      </c>
      <c r="AE95" s="82" t="s">
        <v>1270</v>
      </c>
      <c r="AF95" s="79" t="b">
        <v>0</v>
      </c>
      <c r="AG95" s="79" t="s">
        <v>1272</v>
      </c>
      <c r="AH95" s="79"/>
      <c r="AI95" s="82" t="s">
        <v>1270</v>
      </c>
      <c r="AJ95" s="79" t="b">
        <v>0</v>
      </c>
      <c r="AK95" s="79">
        <v>16</v>
      </c>
      <c r="AL95" s="82" t="s">
        <v>1164</v>
      </c>
      <c r="AM95" s="79" t="s">
        <v>1278</v>
      </c>
      <c r="AN95" s="79" t="b">
        <v>0</v>
      </c>
      <c r="AO95" s="82" t="s">
        <v>1164</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272</v>
      </c>
      <c r="B96" s="64" t="s">
        <v>338</v>
      </c>
      <c r="C96" s="65" t="s">
        <v>3516</v>
      </c>
      <c r="D96" s="66">
        <v>3</v>
      </c>
      <c r="E96" s="67" t="s">
        <v>132</v>
      </c>
      <c r="F96" s="68">
        <v>32</v>
      </c>
      <c r="G96" s="65"/>
      <c r="H96" s="69"/>
      <c r="I96" s="70"/>
      <c r="J96" s="70"/>
      <c r="K96" s="34" t="s">
        <v>65</v>
      </c>
      <c r="L96" s="77">
        <v>96</v>
      </c>
      <c r="M96" s="77"/>
      <c r="N96" s="72"/>
      <c r="O96" s="79" t="s">
        <v>423</v>
      </c>
      <c r="P96" s="81">
        <v>43484.7449537037</v>
      </c>
      <c r="Q96" s="79" t="s">
        <v>430</v>
      </c>
      <c r="R96" s="79"/>
      <c r="S96" s="79"/>
      <c r="T96" s="79" t="s">
        <v>564</v>
      </c>
      <c r="U96" s="79"/>
      <c r="V96" s="83" t="s">
        <v>688</v>
      </c>
      <c r="W96" s="81">
        <v>43484.7449537037</v>
      </c>
      <c r="X96" s="83" t="s">
        <v>834</v>
      </c>
      <c r="Y96" s="79"/>
      <c r="Z96" s="79"/>
      <c r="AA96" s="82" t="s">
        <v>1086</v>
      </c>
      <c r="AB96" s="79"/>
      <c r="AC96" s="79" t="b">
        <v>0</v>
      </c>
      <c r="AD96" s="79">
        <v>0</v>
      </c>
      <c r="AE96" s="82" t="s">
        <v>1270</v>
      </c>
      <c r="AF96" s="79" t="b">
        <v>0</v>
      </c>
      <c r="AG96" s="79" t="s">
        <v>1272</v>
      </c>
      <c r="AH96" s="79"/>
      <c r="AI96" s="82" t="s">
        <v>1270</v>
      </c>
      <c r="AJ96" s="79" t="b">
        <v>0</v>
      </c>
      <c r="AK96" s="79">
        <v>16</v>
      </c>
      <c r="AL96" s="82" t="s">
        <v>1164</v>
      </c>
      <c r="AM96" s="79" t="s">
        <v>1278</v>
      </c>
      <c r="AN96" s="79" t="b">
        <v>0</v>
      </c>
      <c r="AO96" s="82" t="s">
        <v>1164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272</v>
      </c>
      <c r="B97" s="64" t="s">
        <v>336</v>
      </c>
      <c r="C97" s="65" t="s">
        <v>3516</v>
      </c>
      <c r="D97" s="66">
        <v>3</v>
      </c>
      <c r="E97" s="67" t="s">
        <v>132</v>
      </c>
      <c r="F97" s="68">
        <v>32</v>
      </c>
      <c r="G97" s="65"/>
      <c r="H97" s="69"/>
      <c r="I97" s="70"/>
      <c r="J97" s="70"/>
      <c r="K97" s="34" t="s">
        <v>65</v>
      </c>
      <c r="L97" s="77">
        <v>97</v>
      </c>
      <c r="M97" s="77"/>
      <c r="N97" s="72"/>
      <c r="O97" s="79" t="s">
        <v>423</v>
      </c>
      <c r="P97" s="81">
        <v>43484.7449537037</v>
      </c>
      <c r="Q97" s="79" t="s">
        <v>430</v>
      </c>
      <c r="R97" s="79"/>
      <c r="S97" s="79"/>
      <c r="T97" s="79" t="s">
        <v>564</v>
      </c>
      <c r="U97" s="79"/>
      <c r="V97" s="83" t="s">
        <v>688</v>
      </c>
      <c r="W97" s="81">
        <v>43484.7449537037</v>
      </c>
      <c r="X97" s="83" t="s">
        <v>834</v>
      </c>
      <c r="Y97" s="79"/>
      <c r="Z97" s="79"/>
      <c r="AA97" s="82" t="s">
        <v>1086</v>
      </c>
      <c r="AB97" s="79"/>
      <c r="AC97" s="79" t="b">
        <v>0</v>
      </c>
      <c r="AD97" s="79">
        <v>0</v>
      </c>
      <c r="AE97" s="82" t="s">
        <v>1270</v>
      </c>
      <c r="AF97" s="79" t="b">
        <v>0</v>
      </c>
      <c r="AG97" s="79" t="s">
        <v>1272</v>
      </c>
      <c r="AH97" s="79"/>
      <c r="AI97" s="82" t="s">
        <v>1270</v>
      </c>
      <c r="AJ97" s="79" t="b">
        <v>0</v>
      </c>
      <c r="AK97" s="79">
        <v>16</v>
      </c>
      <c r="AL97" s="82" t="s">
        <v>1164</v>
      </c>
      <c r="AM97" s="79" t="s">
        <v>1278</v>
      </c>
      <c r="AN97" s="79" t="b">
        <v>0</v>
      </c>
      <c r="AO97" s="82" t="s">
        <v>1164</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2</v>
      </c>
      <c r="BE97" s="49">
        <v>10.526315789473685</v>
      </c>
      <c r="BF97" s="48">
        <v>0</v>
      </c>
      <c r="BG97" s="49">
        <v>0</v>
      </c>
      <c r="BH97" s="48">
        <v>0</v>
      </c>
      <c r="BI97" s="49">
        <v>0</v>
      </c>
      <c r="BJ97" s="48">
        <v>17</v>
      </c>
      <c r="BK97" s="49">
        <v>89.47368421052632</v>
      </c>
      <c r="BL97" s="48">
        <v>19</v>
      </c>
    </row>
    <row r="98" spans="1:64" ht="15">
      <c r="A98" s="64" t="s">
        <v>273</v>
      </c>
      <c r="B98" s="64" t="s">
        <v>387</v>
      </c>
      <c r="C98" s="65" t="s">
        <v>3516</v>
      </c>
      <c r="D98" s="66">
        <v>3</v>
      </c>
      <c r="E98" s="67" t="s">
        <v>132</v>
      </c>
      <c r="F98" s="68">
        <v>32</v>
      </c>
      <c r="G98" s="65"/>
      <c r="H98" s="69"/>
      <c r="I98" s="70"/>
      <c r="J98" s="70"/>
      <c r="K98" s="34" t="s">
        <v>65</v>
      </c>
      <c r="L98" s="77">
        <v>98</v>
      </c>
      <c r="M98" s="77"/>
      <c r="N98" s="72"/>
      <c r="O98" s="79" t="s">
        <v>423</v>
      </c>
      <c r="P98" s="81">
        <v>43484.745729166665</v>
      </c>
      <c r="Q98" s="79" t="s">
        <v>426</v>
      </c>
      <c r="R98" s="79"/>
      <c r="S98" s="79"/>
      <c r="T98" s="79" t="s">
        <v>561</v>
      </c>
      <c r="U98" s="83" t="s">
        <v>612</v>
      </c>
      <c r="V98" s="83" t="s">
        <v>612</v>
      </c>
      <c r="W98" s="81">
        <v>43484.745729166665</v>
      </c>
      <c r="X98" s="83" t="s">
        <v>835</v>
      </c>
      <c r="Y98" s="79"/>
      <c r="Z98" s="79"/>
      <c r="AA98" s="82" t="s">
        <v>1087</v>
      </c>
      <c r="AB98" s="79"/>
      <c r="AC98" s="79" t="b">
        <v>0</v>
      </c>
      <c r="AD98" s="79">
        <v>0</v>
      </c>
      <c r="AE98" s="82" t="s">
        <v>1270</v>
      </c>
      <c r="AF98" s="79" t="b">
        <v>0</v>
      </c>
      <c r="AG98" s="79" t="s">
        <v>1272</v>
      </c>
      <c r="AH98" s="79"/>
      <c r="AI98" s="82" t="s">
        <v>1270</v>
      </c>
      <c r="AJ98" s="79" t="b">
        <v>0</v>
      </c>
      <c r="AK98" s="79">
        <v>138</v>
      </c>
      <c r="AL98" s="82" t="s">
        <v>1255</v>
      </c>
      <c r="AM98" s="79" t="s">
        <v>1277</v>
      </c>
      <c r="AN98" s="79" t="b">
        <v>0</v>
      </c>
      <c r="AO98" s="82" t="s">
        <v>1255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11.11111111111111</v>
      </c>
      <c r="BF98" s="48">
        <v>0</v>
      </c>
      <c r="BG98" s="49">
        <v>0</v>
      </c>
      <c r="BH98" s="48">
        <v>0</v>
      </c>
      <c r="BI98" s="49">
        <v>0</v>
      </c>
      <c r="BJ98" s="48">
        <v>8</v>
      </c>
      <c r="BK98" s="49">
        <v>88.88888888888889</v>
      </c>
      <c r="BL98" s="48">
        <v>9</v>
      </c>
    </row>
    <row r="99" spans="1:64" ht="15">
      <c r="A99" s="64" t="s">
        <v>274</v>
      </c>
      <c r="B99" s="64" t="s">
        <v>387</v>
      </c>
      <c r="C99" s="65" t="s">
        <v>3516</v>
      </c>
      <c r="D99" s="66">
        <v>3</v>
      </c>
      <c r="E99" s="67" t="s">
        <v>132</v>
      </c>
      <c r="F99" s="68">
        <v>32</v>
      </c>
      <c r="G99" s="65"/>
      <c r="H99" s="69"/>
      <c r="I99" s="70"/>
      <c r="J99" s="70"/>
      <c r="K99" s="34" t="s">
        <v>65</v>
      </c>
      <c r="L99" s="77">
        <v>99</v>
      </c>
      <c r="M99" s="77"/>
      <c r="N99" s="72"/>
      <c r="O99" s="79" t="s">
        <v>423</v>
      </c>
      <c r="P99" s="81">
        <v>43484.74623842593</v>
      </c>
      <c r="Q99" s="79" t="s">
        <v>426</v>
      </c>
      <c r="R99" s="79"/>
      <c r="S99" s="79"/>
      <c r="T99" s="79" t="s">
        <v>561</v>
      </c>
      <c r="U99" s="83" t="s">
        <v>612</v>
      </c>
      <c r="V99" s="83" t="s">
        <v>612</v>
      </c>
      <c r="W99" s="81">
        <v>43484.74623842593</v>
      </c>
      <c r="X99" s="83" t="s">
        <v>836</v>
      </c>
      <c r="Y99" s="79"/>
      <c r="Z99" s="79"/>
      <c r="AA99" s="82" t="s">
        <v>1088</v>
      </c>
      <c r="AB99" s="79"/>
      <c r="AC99" s="79" t="b">
        <v>0</v>
      </c>
      <c r="AD99" s="79">
        <v>0</v>
      </c>
      <c r="AE99" s="82" t="s">
        <v>1270</v>
      </c>
      <c r="AF99" s="79" t="b">
        <v>0</v>
      </c>
      <c r="AG99" s="79" t="s">
        <v>1272</v>
      </c>
      <c r="AH99" s="79"/>
      <c r="AI99" s="82" t="s">
        <v>1270</v>
      </c>
      <c r="AJ99" s="79" t="b">
        <v>0</v>
      </c>
      <c r="AK99" s="79">
        <v>138</v>
      </c>
      <c r="AL99" s="82" t="s">
        <v>1255</v>
      </c>
      <c r="AM99" s="79" t="s">
        <v>1278</v>
      </c>
      <c r="AN99" s="79" t="b">
        <v>0</v>
      </c>
      <c r="AO99" s="82" t="s">
        <v>1255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1</v>
      </c>
      <c r="BE99" s="49">
        <v>11.11111111111111</v>
      </c>
      <c r="BF99" s="48">
        <v>0</v>
      </c>
      <c r="BG99" s="49">
        <v>0</v>
      </c>
      <c r="BH99" s="48">
        <v>0</v>
      </c>
      <c r="BI99" s="49">
        <v>0</v>
      </c>
      <c r="BJ99" s="48">
        <v>8</v>
      </c>
      <c r="BK99" s="49">
        <v>88.88888888888889</v>
      </c>
      <c r="BL99" s="48">
        <v>9</v>
      </c>
    </row>
    <row r="100" spans="1:64" ht="15">
      <c r="A100" s="64" t="s">
        <v>212</v>
      </c>
      <c r="B100" s="64" t="s">
        <v>403</v>
      </c>
      <c r="C100" s="65" t="s">
        <v>3517</v>
      </c>
      <c r="D100" s="66">
        <v>10</v>
      </c>
      <c r="E100" s="67" t="s">
        <v>136</v>
      </c>
      <c r="F100" s="68">
        <v>27.666666666666668</v>
      </c>
      <c r="G100" s="65"/>
      <c r="H100" s="69"/>
      <c r="I100" s="70"/>
      <c r="J100" s="70"/>
      <c r="K100" s="34" t="s">
        <v>65</v>
      </c>
      <c r="L100" s="77">
        <v>100</v>
      </c>
      <c r="M100" s="77"/>
      <c r="N100" s="72"/>
      <c r="O100" s="79" t="s">
        <v>423</v>
      </c>
      <c r="P100" s="81">
        <v>43484.498240740744</v>
      </c>
      <c r="Q100" s="79" t="s">
        <v>425</v>
      </c>
      <c r="R100" s="79"/>
      <c r="S100" s="79"/>
      <c r="T100" s="79" t="s">
        <v>560</v>
      </c>
      <c r="U100" s="83" t="s">
        <v>611</v>
      </c>
      <c r="V100" s="83" t="s">
        <v>611</v>
      </c>
      <c r="W100" s="81">
        <v>43484.498240740744</v>
      </c>
      <c r="X100" s="83" t="s">
        <v>765</v>
      </c>
      <c r="Y100" s="79"/>
      <c r="Z100" s="79"/>
      <c r="AA100" s="82" t="s">
        <v>1017</v>
      </c>
      <c r="AB100" s="79"/>
      <c r="AC100" s="79" t="b">
        <v>0</v>
      </c>
      <c r="AD100" s="79">
        <v>7</v>
      </c>
      <c r="AE100" s="82" t="s">
        <v>1269</v>
      </c>
      <c r="AF100" s="79" t="b">
        <v>0</v>
      </c>
      <c r="AG100" s="79" t="s">
        <v>1272</v>
      </c>
      <c r="AH100" s="79"/>
      <c r="AI100" s="82" t="s">
        <v>1270</v>
      </c>
      <c r="AJ100" s="79" t="b">
        <v>0</v>
      </c>
      <c r="AK100" s="79">
        <v>4</v>
      </c>
      <c r="AL100" s="82" t="s">
        <v>1270</v>
      </c>
      <c r="AM100" s="79" t="s">
        <v>1277</v>
      </c>
      <c r="AN100" s="79" t="b">
        <v>0</v>
      </c>
      <c r="AO100" s="82" t="s">
        <v>1017</v>
      </c>
      <c r="AP100" s="79" t="s">
        <v>1285</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c r="BE100" s="49"/>
      <c r="BF100" s="48"/>
      <c r="BG100" s="49"/>
      <c r="BH100" s="48"/>
      <c r="BI100" s="49"/>
      <c r="BJ100" s="48"/>
      <c r="BK100" s="49"/>
      <c r="BL100" s="48"/>
    </row>
    <row r="101" spans="1:64" ht="15">
      <c r="A101" s="64" t="s">
        <v>212</v>
      </c>
      <c r="B101" s="64" t="s">
        <v>403</v>
      </c>
      <c r="C101" s="65" t="s">
        <v>3517</v>
      </c>
      <c r="D101" s="66">
        <v>10</v>
      </c>
      <c r="E101" s="67" t="s">
        <v>136</v>
      </c>
      <c r="F101" s="68">
        <v>27.666666666666668</v>
      </c>
      <c r="G101" s="65"/>
      <c r="H101" s="69"/>
      <c r="I101" s="70"/>
      <c r="J101" s="70"/>
      <c r="K101" s="34" t="s">
        <v>65</v>
      </c>
      <c r="L101" s="77">
        <v>101</v>
      </c>
      <c r="M101" s="77"/>
      <c r="N101" s="72"/>
      <c r="O101" s="79" t="s">
        <v>423</v>
      </c>
      <c r="P101" s="81">
        <v>43484.37244212963</v>
      </c>
      <c r="Q101" s="79" t="s">
        <v>450</v>
      </c>
      <c r="R101" s="79"/>
      <c r="S101" s="79"/>
      <c r="T101" s="79" t="s">
        <v>572</v>
      </c>
      <c r="U101" s="83" t="s">
        <v>621</v>
      </c>
      <c r="V101" s="83" t="s">
        <v>621</v>
      </c>
      <c r="W101" s="81">
        <v>43484.37244212963</v>
      </c>
      <c r="X101" s="83" t="s">
        <v>837</v>
      </c>
      <c r="Y101" s="79"/>
      <c r="Z101" s="79"/>
      <c r="AA101" s="82" t="s">
        <v>1089</v>
      </c>
      <c r="AB101" s="79"/>
      <c r="AC101" s="79" t="b">
        <v>0</v>
      </c>
      <c r="AD101" s="79">
        <v>10</v>
      </c>
      <c r="AE101" s="82" t="s">
        <v>1270</v>
      </c>
      <c r="AF101" s="79" t="b">
        <v>0</v>
      </c>
      <c r="AG101" s="79" t="s">
        <v>1272</v>
      </c>
      <c r="AH101" s="79"/>
      <c r="AI101" s="82" t="s">
        <v>1270</v>
      </c>
      <c r="AJ101" s="79" t="b">
        <v>0</v>
      </c>
      <c r="AK101" s="79">
        <v>13</v>
      </c>
      <c r="AL101" s="82" t="s">
        <v>1270</v>
      </c>
      <c r="AM101" s="79" t="s">
        <v>1277</v>
      </c>
      <c r="AN101" s="79" t="b">
        <v>0</v>
      </c>
      <c r="AO101" s="82" t="s">
        <v>1089</v>
      </c>
      <c r="AP101" s="79" t="s">
        <v>1285</v>
      </c>
      <c r="AQ101" s="79">
        <v>0</v>
      </c>
      <c r="AR101" s="79">
        <v>0</v>
      </c>
      <c r="AS101" s="79"/>
      <c r="AT101" s="79"/>
      <c r="AU101" s="79"/>
      <c r="AV101" s="79"/>
      <c r="AW101" s="79"/>
      <c r="AX101" s="79"/>
      <c r="AY101" s="79"/>
      <c r="AZ101" s="79"/>
      <c r="BA101">
        <v>2</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275</v>
      </c>
      <c r="B102" s="64" t="s">
        <v>403</v>
      </c>
      <c r="C102" s="65" t="s">
        <v>3516</v>
      </c>
      <c r="D102" s="66">
        <v>3</v>
      </c>
      <c r="E102" s="67" t="s">
        <v>132</v>
      </c>
      <c r="F102" s="68">
        <v>32</v>
      </c>
      <c r="G102" s="65"/>
      <c r="H102" s="69"/>
      <c r="I102" s="70"/>
      <c r="J102" s="70"/>
      <c r="K102" s="34" t="s">
        <v>65</v>
      </c>
      <c r="L102" s="77">
        <v>102</v>
      </c>
      <c r="M102" s="77"/>
      <c r="N102" s="72"/>
      <c r="O102" s="79" t="s">
        <v>423</v>
      </c>
      <c r="P102" s="81">
        <v>43484.74627314815</v>
      </c>
      <c r="Q102" s="79" t="s">
        <v>451</v>
      </c>
      <c r="R102" s="79"/>
      <c r="S102" s="79"/>
      <c r="T102" s="79"/>
      <c r="U102" s="79"/>
      <c r="V102" s="83" t="s">
        <v>689</v>
      </c>
      <c r="W102" s="81">
        <v>43484.74627314815</v>
      </c>
      <c r="X102" s="83" t="s">
        <v>838</v>
      </c>
      <c r="Y102" s="79"/>
      <c r="Z102" s="79"/>
      <c r="AA102" s="82" t="s">
        <v>1090</v>
      </c>
      <c r="AB102" s="79"/>
      <c r="AC102" s="79" t="b">
        <v>0</v>
      </c>
      <c r="AD102" s="79">
        <v>0</v>
      </c>
      <c r="AE102" s="82" t="s">
        <v>1270</v>
      </c>
      <c r="AF102" s="79" t="b">
        <v>0</v>
      </c>
      <c r="AG102" s="79" t="s">
        <v>1272</v>
      </c>
      <c r="AH102" s="79"/>
      <c r="AI102" s="82" t="s">
        <v>1270</v>
      </c>
      <c r="AJ102" s="79" t="b">
        <v>0</v>
      </c>
      <c r="AK102" s="79">
        <v>13</v>
      </c>
      <c r="AL102" s="82" t="s">
        <v>1089</v>
      </c>
      <c r="AM102" s="79" t="s">
        <v>1278</v>
      </c>
      <c r="AN102" s="79" t="b">
        <v>0</v>
      </c>
      <c r="AO102" s="82" t="s">
        <v>1089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c r="BE102" s="49"/>
      <c r="BF102" s="48"/>
      <c r="BG102" s="49"/>
      <c r="BH102" s="48"/>
      <c r="BI102" s="49"/>
      <c r="BJ102" s="48"/>
      <c r="BK102" s="49"/>
      <c r="BL102" s="48"/>
    </row>
    <row r="103" spans="1:64" ht="15">
      <c r="A103" s="64" t="s">
        <v>212</v>
      </c>
      <c r="B103" s="64" t="s">
        <v>408</v>
      </c>
      <c r="C103" s="65" t="s">
        <v>3516</v>
      </c>
      <c r="D103" s="66">
        <v>3</v>
      </c>
      <c r="E103" s="67" t="s">
        <v>132</v>
      </c>
      <c r="F103" s="68">
        <v>32</v>
      </c>
      <c r="G103" s="65"/>
      <c r="H103" s="69"/>
      <c r="I103" s="70"/>
      <c r="J103" s="70"/>
      <c r="K103" s="34" t="s">
        <v>65</v>
      </c>
      <c r="L103" s="77">
        <v>103</v>
      </c>
      <c r="M103" s="77"/>
      <c r="N103" s="72"/>
      <c r="O103" s="79" t="s">
        <v>423</v>
      </c>
      <c r="P103" s="81">
        <v>43484.37244212963</v>
      </c>
      <c r="Q103" s="79" t="s">
        <v>450</v>
      </c>
      <c r="R103" s="79"/>
      <c r="S103" s="79"/>
      <c r="T103" s="79" t="s">
        <v>572</v>
      </c>
      <c r="U103" s="83" t="s">
        <v>621</v>
      </c>
      <c r="V103" s="83" t="s">
        <v>621</v>
      </c>
      <c r="W103" s="81">
        <v>43484.37244212963</v>
      </c>
      <c r="X103" s="83" t="s">
        <v>837</v>
      </c>
      <c r="Y103" s="79"/>
      <c r="Z103" s="79"/>
      <c r="AA103" s="82" t="s">
        <v>1089</v>
      </c>
      <c r="AB103" s="79"/>
      <c r="AC103" s="79" t="b">
        <v>0</v>
      </c>
      <c r="AD103" s="79">
        <v>10</v>
      </c>
      <c r="AE103" s="82" t="s">
        <v>1270</v>
      </c>
      <c r="AF103" s="79" t="b">
        <v>0</v>
      </c>
      <c r="AG103" s="79" t="s">
        <v>1272</v>
      </c>
      <c r="AH103" s="79"/>
      <c r="AI103" s="82" t="s">
        <v>1270</v>
      </c>
      <c r="AJ103" s="79" t="b">
        <v>0</v>
      </c>
      <c r="AK103" s="79">
        <v>13</v>
      </c>
      <c r="AL103" s="82" t="s">
        <v>1270</v>
      </c>
      <c r="AM103" s="79" t="s">
        <v>1277</v>
      </c>
      <c r="AN103" s="79" t="b">
        <v>0</v>
      </c>
      <c r="AO103" s="82" t="s">
        <v>1089</v>
      </c>
      <c r="AP103" s="79" t="s">
        <v>1285</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36</v>
      </c>
      <c r="BK103" s="49">
        <v>100</v>
      </c>
      <c r="BL103" s="48">
        <v>36</v>
      </c>
    </row>
    <row r="104" spans="1:64" ht="15">
      <c r="A104" s="64" t="s">
        <v>275</v>
      </c>
      <c r="B104" s="64" t="s">
        <v>408</v>
      </c>
      <c r="C104" s="65" t="s">
        <v>3516</v>
      </c>
      <c r="D104" s="66">
        <v>3</v>
      </c>
      <c r="E104" s="67" t="s">
        <v>132</v>
      </c>
      <c r="F104" s="68">
        <v>32</v>
      </c>
      <c r="G104" s="65"/>
      <c r="H104" s="69"/>
      <c r="I104" s="70"/>
      <c r="J104" s="70"/>
      <c r="K104" s="34" t="s">
        <v>65</v>
      </c>
      <c r="L104" s="77">
        <v>104</v>
      </c>
      <c r="M104" s="77"/>
      <c r="N104" s="72"/>
      <c r="O104" s="79" t="s">
        <v>423</v>
      </c>
      <c r="P104" s="81">
        <v>43484.74627314815</v>
      </c>
      <c r="Q104" s="79" t="s">
        <v>451</v>
      </c>
      <c r="R104" s="79"/>
      <c r="S104" s="79"/>
      <c r="T104" s="79"/>
      <c r="U104" s="79"/>
      <c r="V104" s="83" t="s">
        <v>689</v>
      </c>
      <c r="W104" s="81">
        <v>43484.74627314815</v>
      </c>
      <c r="X104" s="83" t="s">
        <v>838</v>
      </c>
      <c r="Y104" s="79"/>
      <c r="Z104" s="79"/>
      <c r="AA104" s="82" t="s">
        <v>1090</v>
      </c>
      <c r="AB104" s="79"/>
      <c r="AC104" s="79" t="b">
        <v>0</v>
      </c>
      <c r="AD104" s="79">
        <v>0</v>
      </c>
      <c r="AE104" s="82" t="s">
        <v>1270</v>
      </c>
      <c r="AF104" s="79" t="b">
        <v>0</v>
      </c>
      <c r="AG104" s="79" t="s">
        <v>1272</v>
      </c>
      <c r="AH104" s="79"/>
      <c r="AI104" s="82" t="s">
        <v>1270</v>
      </c>
      <c r="AJ104" s="79" t="b">
        <v>0</v>
      </c>
      <c r="AK104" s="79">
        <v>13</v>
      </c>
      <c r="AL104" s="82" t="s">
        <v>1089</v>
      </c>
      <c r="AM104" s="79" t="s">
        <v>1278</v>
      </c>
      <c r="AN104" s="79" t="b">
        <v>0</v>
      </c>
      <c r="AO104" s="82" t="s">
        <v>1089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20</v>
      </c>
      <c r="BK104" s="49">
        <v>100</v>
      </c>
      <c r="BL104" s="48">
        <v>20</v>
      </c>
    </row>
    <row r="105" spans="1:64" ht="15">
      <c r="A105" s="64" t="s">
        <v>275</v>
      </c>
      <c r="B105" s="64" t="s">
        <v>325</v>
      </c>
      <c r="C105" s="65" t="s">
        <v>3516</v>
      </c>
      <c r="D105" s="66">
        <v>3</v>
      </c>
      <c r="E105" s="67" t="s">
        <v>132</v>
      </c>
      <c r="F105" s="68">
        <v>32</v>
      </c>
      <c r="G105" s="65"/>
      <c r="H105" s="69"/>
      <c r="I105" s="70"/>
      <c r="J105" s="70"/>
      <c r="K105" s="34" t="s">
        <v>65</v>
      </c>
      <c r="L105" s="77">
        <v>105</v>
      </c>
      <c r="M105" s="77"/>
      <c r="N105" s="72"/>
      <c r="O105" s="79" t="s">
        <v>423</v>
      </c>
      <c r="P105" s="81">
        <v>43484.74627314815</v>
      </c>
      <c r="Q105" s="79" t="s">
        <v>451</v>
      </c>
      <c r="R105" s="79"/>
      <c r="S105" s="79"/>
      <c r="T105" s="79"/>
      <c r="U105" s="79"/>
      <c r="V105" s="83" t="s">
        <v>689</v>
      </c>
      <c r="W105" s="81">
        <v>43484.74627314815</v>
      </c>
      <c r="X105" s="83" t="s">
        <v>838</v>
      </c>
      <c r="Y105" s="79"/>
      <c r="Z105" s="79"/>
      <c r="AA105" s="82" t="s">
        <v>1090</v>
      </c>
      <c r="AB105" s="79"/>
      <c r="AC105" s="79" t="b">
        <v>0</v>
      </c>
      <c r="AD105" s="79">
        <v>0</v>
      </c>
      <c r="AE105" s="82" t="s">
        <v>1270</v>
      </c>
      <c r="AF105" s="79" t="b">
        <v>0</v>
      </c>
      <c r="AG105" s="79" t="s">
        <v>1272</v>
      </c>
      <c r="AH105" s="79"/>
      <c r="AI105" s="82" t="s">
        <v>1270</v>
      </c>
      <c r="AJ105" s="79" t="b">
        <v>0</v>
      </c>
      <c r="AK105" s="79">
        <v>13</v>
      </c>
      <c r="AL105" s="82" t="s">
        <v>1089</v>
      </c>
      <c r="AM105" s="79" t="s">
        <v>1278</v>
      </c>
      <c r="AN105" s="79" t="b">
        <v>0</v>
      </c>
      <c r="AO105" s="82" t="s">
        <v>1089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4</v>
      </c>
      <c r="BC105" s="78" t="str">
        <f>REPLACE(INDEX(GroupVertices[Group],MATCH(Edges[[#This Row],[Vertex 2]],GroupVertices[Vertex],0)),1,1,"")</f>
        <v>1</v>
      </c>
      <c r="BD105" s="48"/>
      <c r="BE105" s="49"/>
      <c r="BF105" s="48"/>
      <c r="BG105" s="49"/>
      <c r="BH105" s="48"/>
      <c r="BI105" s="49"/>
      <c r="BJ105" s="48"/>
      <c r="BK105" s="49"/>
      <c r="BL105" s="48"/>
    </row>
    <row r="106" spans="1:64" ht="15">
      <c r="A106" s="64" t="s">
        <v>275</v>
      </c>
      <c r="B106" s="64" t="s">
        <v>212</v>
      </c>
      <c r="C106" s="65" t="s">
        <v>3516</v>
      </c>
      <c r="D106" s="66">
        <v>3</v>
      </c>
      <c r="E106" s="67" t="s">
        <v>132</v>
      </c>
      <c r="F106" s="68">
        <v>32</v>
      </c>
      <c r="G106" s="65"/>
      <c r="H106" s="69"/>
      <c r="I106" s="70"/>
      <c r="J106" s="70"/>
      <c r="K106" s="34" t="s">
        <v>65</v>
      </c>
      <c r="L106" s="77">
        <v>106</v>
      </c>
      <c r="M106" s="77"/>
      <c r="N106" s="72"/>
      <c r="O106" s="79" t="s">
        <v>423</v>
      </c>
      <c r="P106" s="81">
        <v>43484.74627314815</v>
      </c>
      <c r="Q106" s="79" t="s">
        <v>451</v>
      </c>
      <c r="R106" s="79"/>
      <c r="S106" s="79"/>
      <c r="T106" s="79"/>
      <c r="U106" s="79"/>
      <c r="V106" s="83" t="s">
        <v>689</v>
      </c>
      <c r="W106" s="81">
        <v>43484.74627314815</v>
      </c>
      <c r="X106" s="83" t="s">
        <v>838</v>
      </c>
      <c r="Y106" s="79"/>
      <c r="Z106" s="79"/>
      <c r="AA106" s="82" t="s">
        <v>1090</v>
      </c>
      <c r="AB106" s="79"/>
      <c r="AC106" s="79" t="b">
        <v>0</v>
      </c>
      <c r="AD106" s="79">
        <v>0</v>
      </c>
      <c r="AE106" s="82" t="s">
        <v>1270</v>
      </c>
      <c r="AF106" s="79" t="b">
        <v>0</v>
      </c>
      <c r="AG106" s="79" t="s">
        <v>1272</v>
      </c>
      <c r="AH106" s="79"/>
      <c r="AI106" s="82" t="s">
        <v>1270</v>
      </c>
      <c r="AJ106" s="79" t="b">
        <v>0</v>
      </c>
      <c r="AK106" s="79">
        <v>13</v>
      </c>
      <c r="AL106" s="82" t="s">
        <v>1089</v>
      </c>
      <c r="AM106" s="79" t="s">
        <v>1278</v>
      </c>
      <c r="AN106" s="79" t="b">
        <v>0</v>
      </c>
      <c r="AO106" s="82" t="s">
        <v>1089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276</v>
      </c>
      <c r="B107" s="64" t="s">
        <v>409</v>
      </c>
      <c r="C107" s="65" t="s">
        <v>3516</v>
      </c>
      <c r="D107" s="66">
        <v>3</v>
      </c>
      <c r="E107" s="67" t="s">
        <v>132</v>
      </c>
      <c r="F107" s="68">
        <v>32</v>
      </c>
      <c r="G107" s="65"/>
      <c r="H107" s="69"/>
      <c r="I107" s="70"/>
      <c r="J107" s="70"/>
      <c r="K107" s="34" t="s">
        <v>65</v>
      </c>
      <c r="L107" s="77">
        <v>107</v>
      </c>
      <c r="M107" s="77"/>
      <c r="N107" s="72"/>
      <c r="O107" s="79" t="s">
        <v>423</v>
      </c>
      <c r="P107" s="81">
        <v>43484.74648148148</v>
      </c>
      <c r="Q107" s="79" t="s">
        <v>452</v>
      </c>
      <c r="R107" s="79"/>
      <c r="S107" s="79"/>
      <c r="T107" s="79" t="s">
        <v>564</v>
      </c>
      <c r="U107" s="79"/>
      <c r="V107" s="83" t="s">
        <v>690</v>
      </c>
      <c r="W107" s="81">
        <v>43484.74648148148</v>
      </c>
      <c r="X107" s="83" t="s">
        <v>839</v>
      </c>
      <c r="Y107" s="79"/>
      <c r="Z107" s="79"/>
      <c r="AA107" s="82" t="s">
        <v>1091</v>
      </c>
      <c r="AB107" s="79"/>
      <c r="AC107" s="79" t="b">
        <v>0</v>
      </c>
      <c r="AD107" s="79">
        <v>0</v>
      </c>
      <c r="AE107" s="82" t="s">
        <v>1270</v>
      </c>
      <c r="AF107" s="79" t="b">
        <v>0</v>
      </c>
      <c r="AG107" s="79" t="s">
        <v>1272</v>
      </c>
      <c r="AH107" s="79"/>
      <c r="AI107" s="82" t="s">
        <v>1270</v>
      </c>
      <c r="AJ107" s="79" t="b">
        <v>0</v>
      </c>
      <c r="AK107" s="79">
        <v>20</v>
      </c>
      <c r="AL107" s="82" t="s">
        <v>1145</v>
      </c>
      <c r="AM107" s="79" t="s">
        <v>1281</v>
      </c>
      <c r="AN107" s="79" t="b">
        <v>0</v>
      </c>
      <c r="AO107" s="82" t="s">
        <v>1145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22</v>
      </c>
      <c r="BK107" s="49">
        <v>100</v>
      </c>
      <c r="BL107" s="48">
        <v>22</v>
      </c>
    </row>
    <row r="108" spans="1:64" ht="15">
      <c r="A108" s="64" t="s">
        <v>276</v>
      </c>
      <c r="B108" s="64" t="s">
        <v>325</v>
      </c>
      <c r="C108" s="65" t="s">
        <v>3516</v>
      </c>
      <c r="D108" s="66">
        <v>3</v>
      </c>
      <c r="E108" s="67" t="s">
        <v>132</v>
      </c>
      <c r="F108" s="68">
        <v>32</v>
      </c>
      <c r="G108" s="65"/>
      <c r="H108" s="69"/>
      <c r="I108" s="70"/>
      <c r="J108" s="70"/>
      <c r="K108" s="34" t="s">
        <v>65</v>
      </c>
      <c r="L108" s="77">
        <v>108</v>
      </c>
      <c r="M108" s="77"/>
      <c r="N108" s="72"/>
      <c r="O108" s="79" t="s">
        <v>423</v>
      </c>
      <c r="P108" s="81">
        <v>43484.74648148148</v>
      </c>
      <c r="Q108" s="79" t="s">
        <v>452</v>
      </c>
      <c r="R108" s="79"/>
      <c r="S108" s="79"/>
      <c r="T108" s="79" t="s">
        <v>564</v>
      </c>
      <c r="U108" s="79"/>
      <c r="V108" s="83" t="s">
        <v>690</v>
      </c>
      <c r="W108" s="81">
        <v>43484.74648148148</v>
      </c>
      <c r="X108" s="83" t="s">
        <v>839</v>
      </c>
      <c r="Y108" s="79"/>
      <c r="Z108" s="79"/>
      <c r="AA108" s="82" t="s">
        <v>1091</v>
      </c>
      <c r="AB108" s="79"/>
      <c r="AC108" s="79" t="b">
        <v>0</v>
      </c>
      <c r="AD108" s="79">
        <v>0</v>
      </c>
      <c r="AE108" s="82" t="s">
        <v>1270</v>
      </c>
      <c r="AF108" s="79" t="b">
        <v>0</v>
      </c>
      <c r="AG108" s="79" t="s">
        <v>1272</v>
      </c>
      <c r="AH108" s="79"/>
      <c r="AI108" s="82" t="s">
        <v>1270</v>
      </c>
      <c r="AJ108" s="79" t="b">
        <v>0</v>
      </c>
      <c r="AK108" s="79">
        <v>20</v>
      </c>
      <c r="AL108" s="82" t="s">
        <v>1145</v>
      </c>
      <c r="AM108" s="79" t="s">
        <v>1281</v>
      </c>
      <c r="AN108" s="79" t="b">
        <v>0</v>
      </c>
      <c r="AO108" s="82" t="s">
        <v>1145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277</v>
      </c>
      <c r="B109" s="64" t="s">
        <v>392</v>
      </c>
      <c r="C109" s="65" t="s">
        <v>3516</v>
      </c>
      <c r="D109" s="66">
        <v>3</v>
      </c>
      <c r="E109" s="67" t="s">
        <v>132</v>
      </c>
      <c r="F109" s="68">
        <v>32</v>
      </c>
      <c r="G109" s="65"/>
      <c r="H109" s="69"/>
      <c r="I109" s="70"/>
      <c r="J109" s="70"/>
      <c r="K109" s="34" t="s">
        <v>65</v>
      </c>
      <c r="L109" s="77">
        <v>109</v>
      </c>
      <c r="M109" s="77"/>
      <c r="N109" s="72"/>
      <c r="O109" s="79" t="s">
        <v>423</v>
      </c>
      <c r="P109" s="81">
        <v>43484.74657407407</v>
      </c>
      <c r="Q109" s="79" t="s">
        <v>427</v>
      </c>
      <c r="R109" s="79"/>
      <c r="S109" s="79"/>
      <c r="T109" s="79"/>
      <c r="U109" s="79"/>
      <c r="V109" s="83" t="s">
        <v>691</v>
      </c>
      <c r="W109" s="81">
        <v>43484.74657407407</v>
      </c>
      <c r="X109" s="83" t="s">
        <v>840</v>
      </c>
      <c r="Y109" s="79"/>
      <c r="Z109" s="79"/>
      <c r="AA109" s="82" t="s">
        <v>1092</v>
      </c>
      <c r="AB109" s="79"/>
      <c r="AC109" s="79" t="b">
        <v>0</v>
      </c>
      <c r="AD109" s="79">
        <v>0</v>
      </c>
      <c r="AE109" s="82" t="s">
        <v>1270</v>
      </c>
      <c r="AF109" s="79" t="b">
        <v>0</v>
      </c>
      <c r="AG109" s="79" t="s">
        <v>1272</v>
      </c>
      <c r="AH109" s="79"/>
      <c r="AI109" s="82" t="s">
        <v>1270</v>
      </c>
      <c r="AJ109" s="79" t="b">
        <v>0</v>
      </c>
      <c r="AK109" s="79">
        <v>129</v>
      </c>
      <c r="AL109" s="82" t="s">
        <v>1263</v>
      </c>
      <c r="AM109" s="79" t="s">
        <v>1279</v>
      </c>
      <c r="AN109" s="79" t="b">
        <v>0</v>
      </c>
      <c r="AO109" s="82" t="s">
        <v>1263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2</v>
      </c>
      <c r="BE109" s="49">
        <v>8.695652173913043</v>
      </c>
      <c r="BF109" s="48">
        <v>0</v>
      </c>
      <c r="BG109" s="49">
        <v>0</v>
      </c>
      <c r="BH109" s="48">
        <v>0</v>
      </c>
      <c r="BI109" s="49">
        <v>0</v>
      </c>
      <c r="BJ109" s="48">
        <v>21</v>
      </c>
      <c r="BK109" s="49">
        <v>91.30434782608695</v>
      </c>
      <c r="BL109" s="48">
        <v>23</v>
      </c>
    </row>
    <row r="110" spans="1:64" ht="15">
      <c r="A110" s="64" t="s">
        <v>278</v>
      </c>
      <c r="B110" s="64" t="s">
        <v>325</v>
      </c>
      <c r="C110" s="65" t="s">
        <v>3516</v>
      </c>
      <c r="D110" s="66">
        <v>3</v>
      </c>
      <c r="E110" s="67" t="s">
        <v>132</v>
      </c>
      <c r="F110" s="68">
        <v>32</v>
      </c>
      <c r="G110" s="65"/>
      <c r="H110" s="69"/>
      <c r="I110" s="70"/>
      <c r="J110" s="70"/>
      <c r="K110" s="34" t="s">
        <v>65</v>
      </c>
      <c r="L110" s="77">
        <v>110</v>
      </c>
      <c r="M110" s="77"/>
      <c r="N110" s="72"/>
      <c r="O110" s="79" t="s">
        <v>423</v>
      </c>
      <c r="P110" s="81">
        <v>43484.569756944446</v>
      </c>
      <c r="Q110" s="79" t="s">
        <v>453</v>
      </c>
      <c r="R110" s="83" t="s">
        <v>547</v>
      </c>
      <c r="S110" s="79" t="s">
        <v>555</v>
      </c>
      <c r="T110" s="79" t="s">
        <v>573</v>
      </c>
      <c r="U110" s="83" t="s">
        <v>622</v>
      </c>
      <c r="V110" s="83" t="s">
        <v>622</v>
      </c>
      <c r="W110" s="81">
        <v>43484.569756944446</v>
      </c>
      <c r="X110" s="83" t="s">
        <v>841</v>
      </c>
      <c r="Y110" s="79"/>
      <c r="Z110" s="79"/>
      <c r="AA110" s="82" t="s">
        <v>1093</v>
      </c>
      <c r="AB110" s="79"/>
      <c r="AC110" s="79" t="b">
        <v>0</v>
      </c>
      <c r="AD110" s="79">
        <v>20</v>
      </c>
      <c r="AE110" s="82" t="s">
        <v>1270</v>
      </c>
      <c r="AF110" s="79" t="b">
        <v>0</v>
      </c>
      <c r="AG110" s="79" t="s">
        <v>1272</v>
      </c>
      <c r="AH110" s="79"/>
      <c r="AI110" s="82" t="s">
        <v>1270</v>
      </c>
      <c r="AJ110" s="79" t="b">
        <v>0</v>
      </c>
      <c r="AK110" s="79">
        <v>14</v>
      </c>
      <c r="AL110" s="82" t="s">
        <v>1270</v>
      </c>
      <c r="AM110" s="79" t="s">
        <v>1279</v>
      </c>
      <c r="AN110" s="79" t="b">
        <v>0</v>
      </c>
      <c r="AO110" s="82" t="s">
        <v>1093</v>
      </c>
      <c r="AP110" s="79" t="s">
        <v>1285</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6.25</v>
      </c>
      <c r="BF110" s="48">
        <v>0</v>
      </c>
      <c r="BG110" s="49">
        <v>0</v>
      </c>
      <c r="BH110" s="48">
        <v>0</v>
      </c>
      <c r="BI110" s="49">
        <v>0</v>
      </c>
      <c r="BJ110" s="48">
        <v>15</v>
      </c>
      <c r="BK110" s="49">
        <v>93.75</v>
      </c>
      <c r="BL110" s="48">
        <v>16</v>
      </c>
    </row>
    <row r="111" spans="1:64" ht="15">
      <c r="A111" s="64" t="s">
        <v>279</v>
      </c>
      <c r="B111" s="64" t="s">
        <v>278</v>
      </c>
      <c r="C111" s="65" t="s">
        <v>3516</v>
      </c>
      <c r="D111" s="66">
        <v>3</v>
      </c>
      <c r="E111" s="67" t="s">
        <v>132</v>
      </c>
      <c r="F111" s="68">
        <v>32</v>
      </c>
      <c r="G111" s="65"/>
      <c r="H111" s="69"/>
      <c r="I111" s="70"/>
      <c r="J111" s="70"/>
      <c r="K111" s="34" t="s">
        <v>65</v>
      </c>
      <c r="L111" s="77">
        <v>111</v>
      </c>
      <c r="M111" s="77"/>
      <c r="N111" s="72"/>
      <c r="O111" s="79" t="s">
        <v>423</v>
      </c>
      <c r="P111" s="81">
        <v>43484.74659722222</v>
      </c>
      <c r="Q111" s="79" t="s">
        <v>454</v>
      </c>
      <c r="R111" s="79"/>
      <c r="S111" s="79"/>
      <c r="T111" s="79" t="s">
        <v>574</v>
      </c>
      <c r="U111" s="79"/>
      <c r="V111" s="83" t="s">
        <v>692</v>
      </c>
      <c r="W111" s="81">
        <v>43484.74659722222</v>
      </c>
      <c r="X111" s="83" t="s">
        <v>842</v>
      </c>
      <c r="Y111" s="79"/>
      <c r="Z111" s="79"/>
      <c r="AA111" s="82" t="s">
        <v>1094</v>
      </c>
      <c r="AB111" s="79"/>
      <c r="AC111" s="79" t="b">
        <v>0</v>
      </c>
      <c r="AD111" s="79">
        <v>0</v>
      </c>
      <c r="AE111" s="82" t="s">
        <v>1270</v>
      </c>
      <c r="AF111" s="79" t="b">
        <v>0</v>
      </c>
      <c r="AG111" s="79" t="s">
        <v>1272</v>
      </c>
      <c r="AH111" s="79"/>
      <c r="AI111" s="82" t="s">
        <v>1270</v>
      </c>
      <c r="AJ111" s="79" t="b">
        <v>0</v>
      </c>
      <c r="AK111" s="79">
        <v>14</v>
      </c>
      <c r="AL111" s="82" t="s">
        <v>1093</v>
      </c>
      <c r="AM111" s="79" t="s">
        <v>1280</v>
      </c>
      <c r="AN111" s="79" t="b">
        <v>0</v>
      </c>
      <c r="AO111" s="82" t="s">
        <v>1093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279</v>
      </c>
      <c r="B112" s="64" t="s">
        <v>325</v>
      </c>
      <c r="C112" s="65" t="s">
        <v>3516</v>
      </c>
      <c r="D112" s="66">
        <v>3</v>
      </c>
      <c r="E112" s="67" t="s">
        <v>132</v>
      </c>
      <c r="F112" s="68">
        <v>32</v>
      </c>
      <c r="G112" s="65"/>
      <c r="H112" s="69"/>
      <c r="I112" s="70"/>
      <c r="J112" s="70"/>
      <c r="K112" s="34" t="s">
        <v>65</v>
      </c>
      <c r="L112" s="77">
        <v>112</v>
      </c>
      <c r="M112" s="77"/>
      <c r="N112" s="72"/>
      <c r="O112" s="79" t="s">
        <v>423</v>
      </c>
      <c r="P112" s="81">
        <v>43484.74659722222</v>
      </c>
      <c r="Q112" s="79" t="s">
        <v>454</v>
      </c>
      <c r="R112" s="79"/>
      <c r="S112" s="79"/>
      <c r="T112" s="79" t="s">
        <v>574</v>
      </c>
      <c r="U112" s="79"/>
      <c r="V112" s="83" t="s">
        <v>692</v>
      </c>
      <c r="W112" s="81">
        <v>43484.74659722222</v>
      </c>
      <c r="X112" s="83" t="s">
        <v>842</v>
      </c>
      <c r="Y112" s="79"/>
      <c r="Z112" s="79"/>
      <c r="AA112" s="82" t="s">
        <v>1094</v>
      </c>
      <c r="AB112" s="79"/>
      <c r="AC112" s="79" t="b">
        <v>0</v>
      </c>
      <c r="AD112" s="79">
        <v>0</v>
      </c>
      <c r="AE112" s="82" t="s">
        <v>1270</v>
      </c>
      <c r="AF112" s="79" t="b">
        <v>0</v>
      </c>
      <c r="AG112" s="79" t="s">
        <v>1272</v>
      </c>
      <c r="AH112" s="79"/>
      <c r="AI112" s="82" t="s">
        <v>1270</v>
      </c>
      <c r="AJ112" s="79" t="b">
        <v>0</v>
      </c>
      <c r="AK112" s="79">
        <v>14</v>
      </c>
      <c r="AL112" s="82" t="s">
        <v>1093</v>
      </c>
      <c r="AM112" s="79" t="s">
        <v>1280</v>
      </c>
      <c r="AN112" s="79" t="b">
        <v>0</v>
      </c>
      <c r="AO112" s="82" t="s">
        <v>1093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6.25</v>
      </c>
      <c r="BF112" s="48">
        <v>0</v>
      </c>
      <c r="BG112" s="49">
        <v>0</v>
      </c>
      <c r="BH112" s="48">
        <v>0</v>
      </c>
      <c r="BI112" s="49">
        <v>0</v>
      </c>
      <c r="BJ112" s="48">
        <v>15</v>
      </c>
      <c r="BK112" s="49">
        <v>93.75</v>
      </c>
      <c r="BL112" s="48">
        <v>16</v>
      </c>
    </row>
    <row r="113" spans="1:64" ht="15">
      <c r="A113" s="64" t="s">
        <v>280</v>
      </c>
      <c r="B113" s="64" t="s">
        <v>392</v>
      </c>
      <c r="C113" s="65" t="s">
        <v>3516</v>
      </c>
      <c r="D113" s="66">
        <v>3</v>
      </c>
      <c r="E113" s="67" t="s">
        <v>132</v>
      </c>
      <c r="F113" s="68">
        <v>32</v>
      </c>
      <c r="G113" s="65"/>
      <c r="H113" s="69"/>
      <c r="I113" s="70"/>
      <c r="J113" s="70"/>
      <c r="K113" s="34" t="s">
        <v>65</v>
      </c>
      <c r="L113" s="77">
        <v>113</v>
      </c>
      <c r="M113" s="77"/>
      <c r="N113" s="72"/>
      <c r="O113" s="79" t="s">
        <v>423</v>
      </c>
      <c r="P113" s="81">
        <v>43484.746724537035</v>
      </c>
      <c r="Q113" s="79" t="s">
        <v>427</v>
      </c>
      <c r="R113" s="79"/>
      <c r="S113" s="79"/>
      <c r="T113" s="79"/>
      <c r="U113" s="79"/>
      <c r="V113" s="83" t="s">
        <v>693</v>
      </c>
      <c r="W113" s="81">
        <v>43484.746724537035</v>
      </c>
      <c r="X113" s="83" t="s">
        <v>843</v>
      </c>
      <c r="Y113" s="79"/>
      <c r="Z113" s="79"/>
      <c r="AA113" s="82" t="s">
        <v>1095</v>
      </c>
      <c r="AB113" s="79"/>
      <c r="AC113" s="79" t="b">
        <v>0</v>
      </c>
      <c r="AD113" s="79">
        <v>0</v>
      </c>
      <c r="AE113" s="82" t="s">
        <v>1270</v>
      </c>
      <c r="AF113" s="79" t="b">
        <v>0</v>
      </c>
      <c r="AG113" s="79" t="s">
        <v>1272</v>
      </c>
      <c r="AH113" s="79"/>
      <c r="AI113" s="82" t="s">
        <v>1270</v>
      </c>
      <c r="AJ113" s="79" t="b">
        <v>0</v>
      </c>
      <c r="AK113" s="79">
        <v>129</v>
      </c>
      <c r="AL113" s="82" t="s">
        <v>1263</v>
      </c>
      <c r="AM113" s="79" t="s">
        <v>1277</v>
      </c>
      <c r="AN113" s="79" t="b">
        <v>0</v>
      </c>
      <c r="AO113" s="82" t="s">
        <v>1263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2</v>
      </c>
      <c r="BE113" s="49">
        <v>8.695652173913043</v>
      </c>
      <c r="BF113" s="48">
        <v>0</v>
      </c>
      <c r="BG113" s="49">
        <v>0</v>
      </c>
      <c r="BH113" s="48">
        <v>0</v>
      </c>
      <c r="BI113" s="49">
        <v>0</v>
      </c>
      <c r="BJ113" s="48">
        <v>21</v>
      </c>
      <c r="BK113" s="49">
        <v>91.30434782608695</v>
      </c>
      <c r="BL113" s="48">
        <v>23</v>
      </c>
    </row>
    <row r="114" spans="1:64" ht="15">
      <c r="A114" s="64" t="s">
        <v>281</v>
      </c>
      <c r="B114" s="64" t="s">
        <v>387</v>
      </c>
      <c r="C114" s="65" t="s">
        <v>3516</v>
      </c>
      <c r="D114" s="66">
        <v>3</v>
      </c>
      <c r="E114" s="67" t="s">
        <v>132</v>
      </c>
      <c r="F114" s="68">
        <v>32</v>
      </c>
      <c r="G114" s="65"/>
      <c r="H114" s="69"/>
      <c r="I114" s="70"/>
      <c r="J114" s="70"/>
      <c r="K114" s="34" t="s">
        <v>65</v>
      </c>
      <c r="L114" s="77">
        <v>114</v>
      </c>
      <c r="M114" s="77"/>
      <c r="N114" s="72"/>
      <c r="O114" s="79" t="s">
        <v>423</v>
      </c>
      <c r="P114" s="81">
        <v>43484.747083333335</v>
      </c>
      <c r="Q114" s="79" t="s">
        <v>426</v>
      </c>
      <c r="R114" s="79"/>
      <c r="S114" s="79"/>
      <c r="T114" s="79" t="s">
        <v>561</v>
      </c>
      <c r="U114" s="83" t="s">
        <v>612</v>
      </c>
      <c r="V114" s="83" t="s">
        <v>612</v>
      </c>
      <c r="W114" s="81">
        <v>43484.747083333335</v>
      </c>
      <c r="X114" s="83" t="s">
        <v>844</v>
      </c>
      <c r="Y114" s="79"/>
      <c r="Z114" s="79"/>
      <c r="AA114" s="82" t="s">
        <v>1096</v>
      </c>
      <c r="AB114" s="79"/>
      <c r="AC114" s="79" t="b">
        <v>0</v>
      </c>
      <c r="AD114" s="79">
        <v>0</v>
      </c>
      <c r="AE114" s="82" t="s">
        <v>1270</v>
      </c>
      <c r="AF114" s="79" t="b">
        <v>0</v>
      </c>
      <c r="AG114" s="79" t="s">
        <v>1272</v>
      </c>
      <c r="AH114" s="79"/>
      <c r="AI114" s="82" t="s">
        <v>1270</v>
      </c>
      <c r="AJ114" s="79" t="b">
        <v>0</v>
      </c>
      <c r="AK114" s="79">
        <v>138</v>
      </c>
      <c r="AL114" s="82" t="s">
        <v>1255</v>
      </c>
      <c r="AM114" s="79" t="s">
        <v>1280</v>
      </c>
      <c r="AN114" s="79" t="b">
        <v>0</v>
      </c>
      <c r="AO114" s="82" t="s">
        <v>1255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11.11111111111111</v>
      </c>
      <c r="BF114" s="48">
        <v>0</v>
      </c>
      <c r="BG114" s="49">
        <v>0</v>
      </c>
      <c r="BH114" s="48">
        <v>0</v>
      </c>
      <c r="BI114" s="49">
        <v>0</v>
      </c>
      <c r="BJ114" s="48">
        <v>8</v>
      </c>
      <c r="BK114" s="49">
        <v>88.88888888888889</v>
      </c>
      <c r="BL114" s="48">
        <v>9</v>
      </c>
    </row>
    <row r="115" spans="1:64" ht="15">
      <c r="A115" s="64" t="s">
        <v>282</v>
      </c>
      <c r="B115" s="64" t="s">
        <v>387</v>
      </c>
      <c r="C115" s="65" t="s">
        <v>3516</v>
      </c>
      <c r="D115" s="66">
        <v>3</v>
      </c>
      <c r="E115" s="67" t="s">
        <v>132</v>
      </c>
      <c r="F115" s="68">
        <v>32</v>
      </c>
      <c r="G115" s="65"/>
      <c r="H115" s="69"/>
      <c r="I115" s="70"/>
      <c r="J115" s="70"/>
      <c r="K115" s="34" t="s">
        <v>65</v>
      </c>
      <c r="L115" s="77">
        <v>115</v>
      </c>
      <c r="M115" s="77"/>
      <c r="N115" s="72"/>
      <c r="O115" s="79" t="s">
        <v>423</v>
      </c>
      <c r="P115" s="81">
        <v>43484.74712962963</v>
      </c>
      <c r="Q115" s="79" t="s">
        <v>426</v>
      </c>
      <c r="R115" s="79"/>
      <c r="S115" s="79"/>
      <c r="T115" s="79" t="s">
        <v>561</v>
      </c>
      <c r="U115" s="83" t="s">
        <v>612</v>
      </c>
      <c r="V115" s="83" t="s">
        <v>612</v>
      </c>
      <c r="W115" s="81">
        <v>43484.74712962963</v>
      </c>
      <c r="X115" s="83" t="s">
        <v>845</v>
      </c>
      <c r="Y115" s="79"/>
      <c r="Z115" s="79"/>
      <c r="AA115" s="82" t="s">
        <v>1097</v>
      </c>
      <c r="AB115" s="79"/>
      <c r="AC115" s="79" t="b">
        <v>0</v>
      </c>
      <c r="AD115" s="79">
        <v>0</v>
      </c>
      <c r="AE115" s="82" t="s">
        <v>1270</v>
      </c>
      <c r="AF115" s="79" t="b">
        <v>0</v>
      </c>
      <c r="AG115" s="79" t="s">
        <v>1272</v>
      </c>
      <c r="AH115" s="79"/>
      <c r="AI115" s="82" t="s">
        <v>1270</v>
      </c>
      <c r="AJ115" s="79" t="b">
        <v>0</v>
      </c>
      <c r="AK115" s="79">
        <v>138</v>
      </c>
      <c r="AL115" s="82" t="s">
        <v>1255</v>
      </c>
      <c r="AM115" s="79" t="s">
        <v>1278</v>
      </c>
      <c r="AN115" s="79" t="b">
        <v>0</v>
      </c>
      <c r="AO115" s="82" t="s">
        <v>1255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11.11111111111111</v>
      </c>
      <c r="BF115" s="48">
        <v>0</v>
      </c>
      <c r="BG115" s="49">
        <v>0</v>
      </c>
      <c r="BH115" s="48">
        <v>0</v>
      </c>
      <c r="BI115" s="49">
        <v>0</v>
      </c>
      <c r="BJ115" s="48">
        <v>8</v>
      </c>
      <c r="BK115" s="49">
        <v>88.88888888888889</v>
      </c>
      <c r="BL115" s="48">
        <v>9</v>
      </c>
    </row>
    <row r="116" spans="1:64" ht="15">
      <c r="A116" s="64" t="s">
        <v>283</v>
      </c>
      <c r="B116" s="64" t="s">
        <v>325</v>
      </c>
      <c r="C116" s="65" t="s">
        <v>3516</v>
      </c>
      <c r="D116" s="66">
        <v>3</v>
      </c>
      <c r="E116" s="67" t="s">
        <v>132</v>
      </c>
      <c r="F116" s="68">
        <v>32</v>
      </c>
      <c r="G116" s="65"/>
      <c r="H116" s="69"/>
      <c r="I116" s="70"/>
      <c r="J116" s="70"/>
      <c r="K116" s="34" t="s">
        <v>65</v>
      </c>
      <c r="L116" s="77">
        <v>116</v>
      </c>
      <c r="M116" s="77"/>
      <c r="N116" s="72"/>
      <c r="O116" s="79" t="s">
        <v>423</v>
      </c>
      <c r="P116" s="81">
        <v>43484.747708333336</v>
      </c>
      <c r="Q116" s="79" t="s">
        <v>455</v>
      </c>
      <c r="R116" s="79"/>
      <c r="S116" s="79"/>
      <c r="T116" s="79" t="s">
        <v>575</v>
      </c>
      <c r="U116" s="83" t="s">
        <v>623</v>
      </c>
      <c r="V116" s="83" t="s">
        <v>623</v>
      </c>
      <c r="W116" s="81">
        <v>43484.747708333336</v>
      </c>
      <c r="X116" s="83" t="s">
        <v>846</v>
      </c>
      <c r="Y116" s="79"/>
      <c r="Z116" s="79"/>
      <c r="AA116" s="82" t="s">
        <v>1098</v>
      </c>
      <c r="AB116" s="79"/>
      <c r="AC116" s="79" t="b">
        <v>0</v>
      </c>
      <c r="AD116" s="79">
        <v>0</v>
      </c>
      <c r="AE116" s="82" t="s">
        <v>1270</v>
      </c>
      <c r="AF116" s="79" t="b">
        <v>0</v>
      </c>
      <c r="AG116" s="79" t="s">
        <v>1274</v>
      </c>
      <c r="AH116" s="79"/>
      <c r="AI116" s="82" t="s">
        <v>1270</v>
      </c>
      <c r="AJ116" s="79" t="b">
        <v>0</v>
      </c>
      <c r="AK116" s="79">
        <v>2</v>
      </c>
      <c r="AL116" s="82" t="s">
        <v>1146</v>
      </c>
      <c r="AM116" s="79" t="s">
        <v>1279</v>
      </c>
      <c r="AN116" s="79" t="b">
        <v>0</v>
      </c>
      <c r="AO116" s="82" t="s">
        <v>1146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283</v>
      </c>
      <c r="B117" s="64" t="s">
        <v>326</v>
      </c>
      <c r="C117" s="65" t="s">
        <v>3516</v>
      </c>
      <c r="D117" s="66">
        <v>3</v>
      </c>
      <c r="E117" s="67" t="s">
        <v>132</v>
      </c>
      <c r="F117" s="68">
        <v>32</v>
      </c>
      <c r="G117" s="65"/>
      <c r="H117" s="69"/>
      <c r="I117" s="70"/>
      <c r="J117" s="70"/>
      <c r="K117" s="34" t="s">
        <v>65</v>
      </c>
      <c r="L117" s="77">
        <v>117</v>
      </c>
      <c r="M117" s="77"/>
      <c r="N117" s="72"/>
      <c r="O117" s="79" t="s">
        <v>423</v>
      </c>
      <c r="P117" s="81">
        <v>43484.747708333336</v>
      </c>
      <c r="Q117" s="79" t="s">
        <v>455</v>
      </c>
      <c r="R117" s="79"/>
      <c r="S117" s="79"/>
      <c r="T117" s="79" t="s">
        <v>575</v>
      </c>
      <c r="U117" s="83" t="s">
        <v>623</v>
      </c>
      <c r="V117" s="83" t="s">
        <v>623</v>
      </c>
      <c r="W117" s="81">
        <v>43484.747708333336</v>
      </c>
      <c r="X117" s="83" t="s">
        <v>846</v>
      </c>
      <c r="Y117" s="79"/>
      <c r="Z117" s="79"/>
      <c r="AA117" s="82" t="s">
        <v>1098</v>
      </c>
      <c r="AB117" s="79"/>
      <c r="AC117" s="79" t="b">
        <v>0</v>
      </c>
      <c r="AD117" s="79">
        <v>0</v>
      </c>
      <c r="AE117" s="82" t="s">
        <v>1270</v>
      </c>
      <c r="AF117" s="79" t="b">
        <v>0</v>
      </c>
      <c r="AG117" s="79" t="s">
        <v>1274</v>
      </c>
      <c r="AH117" s="79"/>
      <c r="AI117" s="82" t="s">
        <v>1270</v>
      </c>
      <c r="AJ117" s="79" t="b">
        <v>0</v>
      </c>
      <c r="AK117" s="79">
        <v>2</v>
      </c>
      <c r="AL117" s="82" t="s">
        <v>1146</v>
      </c>
      <c r="AM117" s="79" t="s">
        <v>1279</v>
      </c>
      <c r="AN117" s="79" t="b">
        <v>0</v>
      </c>
      <c r="AO117" s="82" t="s">
        <v>1146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8</v>
      </c>
      <c r="BK117" s="49">
        <v>100</v>
      </c>
      <c r="BL117" s="48">
        <v>8</v>
      </c>
    </row>
    <row r="118" spans="1:64" ht="15">
      <c r="A118" s="64" t="s">
        <v>284</v>
      </c>
      <c r="B118" s="64" t="s">
        <v>392</v>
      </c>
      <c r="C118" s="65" t="s">
        <v>3516</v>
      </c>
      <c r="D118" s="66">
        <v>3</v>
      </c>
      <c r="E118" s="67" t="s">
        <v>132</v>
      </c>
      <c r="F118" s="68">
        <v>32</v>
      </c>
      <c r="G118" s="65"/>
      <c r="H118" s="69"/>
      <c r="I118" s="70"/>
      <c r="J118" s="70"/>
      <c r="K118" s="34" t="s">
        <v>65</v>
      </c>
      <c r="L118" s="77">
        <v>118</v>
      </c>
      <c r="M118" s="77"/>
      <c r="N118" s="72"/>
      <c r="O118" s="79" t="s">
        <v>423</v>
      </c>
      <c r="P118" s="81">
        <v>43484.74884259259</v>
      </c>
      <c r="Q118" s="79" t="s">
        <v>427</v>
      </c>
      <c r="R118" s="79"/>
      <c r="S118" s="79"/>
      <c r="T118" s="79"/>
      <c r="U118" s="79"/>
      <c r="V118" s="83" t="s">
        <v>694</v>
      </c>
      <c r="W118" s="81">
        <v>43484.74884259259</v>
      </c>
      <c r="X118" s="83" t="s">
        <v>847</v>
      </c>
      <c r="Y118" s="79"/>
      <c r="Z118" s="79"/>
      <c r="AA118" s="82" t="s">
        <v>1099</v>
      </c>
      <c r="AB118" s="79"/>
      <c r="AC118" s="79" t="b">
        <v>0</v>
      </c>
      <c r="AD118" s="79">
        <v>0</v>
      </c>
      <c r="AE118" s="82" t="s">
        <v>1270</v>
      </c>
      <c r="AF118" s="79" t="b">
        <v>0</v>
      </c>
      <c r="AG118" s="79" t="s">
        <v>1272</v>
      </c>
      <c r="AH118" s="79"/>
      <c r="AI118" s="82" t="s">
        <v>1270</v>
      </c>
      <c r="AJ118" s="79" t="b">
        <v>0</v>
      </c>
      <c r="AK118" s="79">
        <v>129</v>
      </c>
      <c r="AL118" s="82" t="s">
        <v>1263</v>
      </c>
      <c r="AM118" s="79" t="s">
        <v>1277</v>
      </c>
      <c r="AN118" s="79" t="b">
        <v>0</v>
      </c>
      <c r="AO118" s="82" t="s">
        <v>1263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2</v>
      </c>
      <c r="BE118" s="49">
        <v>8.695652173913043</v>
      </c>
      <c r="BF118" s="48">
        <v>0</v>
      </c>
      <c r="BG118" s="49">
        <v>0</v>
      </c>
      <c r="BH118" s="48">
        <v>0</v>
      </c>
      <c r="BI118" s="49">
        <v>0</v>
      </c>
      <c r="BJ118" s="48">
        <v>21</v>
      </c>
      <c r="BK118" s="49">
        <v>91.30434782608695</v>
      </c>
      <c r="BL118" s="48">
        <v>23</v>
      </c>
    </row>
    <row r="119" spans="1:64" ht="15">
      <c r="A119" s="64" t="s">
        <v>285</v>
      </c>
      <c r="B119" s="64" t="s">
        <v>392</v>
      </c>
      <c r="C119" s="65" t="s">
        <v>3516</v>
      </c>
      <c r="D119" s="66">
        <v>3</v>
      </c>
      <c r="E119" s="67" t="s">
        <v>132</v>
      </c>
      <c r="F119" s="68">
        <v>32</v>
      </c>
      <c r="G119" s="65"/>
      <c r="H119" s="69"/>
      <c r="I119" s="70"/>
      <c r="J119" s="70"/>
      <c r="K119" s="34" t="s">
        <v>65</v>
      </c>
      <c r="L119" s="77">
        <v>119</v>
      </c>
      <c r="M119" s="77"/>
      <c r="N119" s="72"/>
      <c r="O119" s="79" t="s">
        <v>423</v>
      </c>
      <c r="P119" s="81">
        <v>43484.75005787037</v>
      </c>
      <c r="Q119" s="79" t="s">
        <v>427</v>
      </c>
      <c r="R119" s="79"/>
      <c r="S119" s="79"/>
      <c r="T119" s="79"/>
      <c r="U119" s="79"/>
      <c r="V119" s="83" t="s">
        <v>695</v>
      </c>
      <c r="W119" s="81">
        <v>43484.75005787037</v>
      </c>
      <c r="X119" s="83" t="s">
        <v>848</v>
      </c>
      <c r="Y119" s="79"/>
      <c r="Z119" s="79"/>
      <c r="AA119" s="82" t="s">
        <v>1100</v>
      </c>
      <c r="AB119" s="79"/>
      <c r="AC119" s="79" t="b">
        <v>0</v>
      </c>
      <c r="AD119" s="79">
        <v>0</v>
      </c>
      <c r="AE119" s="82" t="s">
        <v>1270</v>
      </c>
      <c r="AF119" s="79" t="b">
        <v>0</v>
      </c>
      <c r="AG119" s="79" t="s">
        <v>1272</v>
      </c>
      <c r="AH119" s="79"/>
      <c r="AI119" s="82" t="s">
        <v>1270</v>
      </c>
      <c r="AJ119" s="79" t="b">
        <v>0</v>
      </c>
      <c r="AK119" s="79">
        <v>129</v>
      </c>
      <c r="AL119" s="82" t="s">
        <v>1263</v>
      </c>
      <c r="AM119" s="79" t="s">
        <v>1278</v>
      </c>
      <c r="AN119" s="79" t="b">
        <v>0</v>
      </c>
      <c r="AO119" s="82" t="s">
        <v>1263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2</v>
      </c>
      <c r="BE119" s="49">
        <v>8.695652173913043</v>
      </c>
      <c r="BF119" s="48">
        <v>0</v>
      </c>
      <c r="BG119" s="49">
        <v>0</v>
      </c>
      <c r="BH119" s="48">
        <v>0</v>
      </c>
      <c r="BI119" s="49">
        <v>0</v>
      </c>
      <c r="BJ119" s="48">
        <v>21</v>
      </c>
      <c r="BK119" s="49">
        <v>91.30434782608695</v>
      </c>
      <c r="BL119" s="48">
        <v>23</v>
      </c>
    </row>
    <row r="120" spans="1:64" ht="15">
      <c r="A120" s="64" t="s">
        <v>286</v>
      </c>
      <c r="B120" s="64" t="s">
        <v>392</v>
      </c>
      <c r="C120" s="65" t="s">
        <v>3516</v>
      </c>
      <c r="D120" s="66">
        <v>3</v>
      </c>
      <c r="E120" s="67" t="s">
        <v>132</v>
      </c>
      <c r="F120" s="68">
        <v>32</v>
      </c>
      <c r="G120" s="65"/>
      <c r="H120" s="69"/>
      <c r="I120" s="70"/>
      <c r="J120" s="70"/>
      <c r="K120" s="34" t="s">
        <v>65</v>
      </c>
      <c r="L120" s="77">
        <v>120</v>
      </c>
      <c r="M120" s="77"/>
      <c r="N120" s="72"/>
      <c r="O120" s="79" t="s">
        <v>423</v>
      </c>
      <c r="P120" s="81">
        <v>43484.75021990741</v>
      </c>
      <c r="Q120" s="79" t="s">
        <v>427</v>
      </c>
      <c r="R120" s="79"/>
      <c r="S120" s="79"/>
      <c r="T120" s="79"/>
      <c r="U120" s="79"/>
      <c r="V120" s="83" t="s">
        <v>696</v>
      </c>
      <c r="W120" s="81">
        <v>43484.75021990741</v>
      </c>
      <c r="X120" s="83" t="s">
        <v>849</v>
      </c>
      <c r="Y120" s="79"/>
      <c r="Z120" s="79"/>
      <c r="AA120" s="82" t="s">
        <v>1101</v>
      </c>
      <c r="AB120" s="79"/>
      <c r="AC120" s="79" t="b">
        <v>0</v>
      </c>
      <c r="AD120" s="79">
        <v>0</v>
      </c>
      <c r="AE120" s="82" t="s">
        <v>1270</v>
      </c>
      <c r="AF120" s="79" t="b">
        <v>0</v>
      </c>
      <c r="AG120" s="79" t="s">
        <v>1272</v>
      </c>
      <c r="AH120" s="79"/>
      <c r="AI120" s="82" t="s">
        <v>1270</v>
      </c>
      <c r="AJ120" s="79" t="b">
        <v>0</v>
      </c>
      <c r="AK120" s="79">
        <v>129</v>
      </c>
      <c r="AL120" s="82" t="s">
        <v>1263</v>
      </c>
      <c r="AM120" s="79" t="s">
        <v>1278</v>
      </c>
      <c r="AN120" s="79" t="b">
        <v>0</v>
      </c>
      <c r="AO120" s="82" t="s">
        <v>1263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2</v>
      </c>
      <c r="BE120" s="49">
        <v>8.695652173913043</v>
      </c>
      <c r="BF120" s="48">
        <v>0</v>
      </c>
      <c r="BG120" s="49">
        <v>0</v>
      </c>
      <c r="BH120" s="48">
        <v>0</v>
      </c>
      <c r="BI120" s="49">
        <v>0</v>
      </c>
      <c r="BJ120" s="48">
        <v>21</v>
      </c>
      <c r="BK120" s="49">
        <v>91.30434782608695</v>
      </c>
      <c r="BL120" s="48">
        <v>23</v>
      </c>
    </row>
    <row r="121" spans="1:64" ht="15">
      <c r="A121" s="64" t="s">
        <v>287</v>
      </c>
      <c r="B121" s="64" t="s">
        <v>325</v>
      </c>
      <c r="C121" s="65" t="s">
        <v>3516</v>
      </c>
      <c r="D121" s="66">
        <v>3</v>
      </c>
      <c r="E121" s="67" t="s">
        <v>132</v>
      </c>
      <c r="F121" s="68">
        <v>32</v>
      </c>
      <c r="G121" s="65"/>
      <c r="H121" s="69"/>
      <c r="I121" s="70"/>
      <c r="J121" s="70"/>
      <c r="K121" s="34" t="s">
        <v>65</v>
      </c>
      <c r="L121" s="77">
        <v>121</v>
      </c>
      <c r="M121" s="77"/>
      <c r="N121" s="72"/>
      <c r="O121" s="79" t="s">
        <v>423</v>
      </c>
      <c r="P121" s="81">
        <v>43484.626064814816</v>
      </c>
      <c r="Q121" s="79" t="s">
        <v>456</v>
      </c>
      <c r="R121" s="79"/>
      <c r="S121" s="79"/>
      <c r="T121" s="79" t="s">
        <v>576</v>
      </c>
      <c r="U121" s="83" t="s">
        <v>624</v>
      </c>
      <c r="V121" s="83" t="s">
        <v>624</v>
      </c>
      <c r="W121" s="81">
        <v>43484.626064814816</v>
      </c>
      <c r="X121" s="83" t="s">
        <v>850</v>
      </c>
      <c r="Y121" s="79"/>
      <c r="Z121" s="79"/>
      <c r="AA121" s="82" t="s">
        <v>1102</v>
      </c>
      <c r="AB121" s="79"/>
      <c r="AC121" s="79" t="b">
        <v>0</v>
      </c>
      <c r="AD121" s="79">
        <v>29</v>
      </c>
      <c r="AE121" s="82" t="s">
        <v>1270</v>
      </c>
      <c r="AF121" s="79" t="b">
        <v>0</v>
      </c>
      <c r="AG121" s="79" t="s">
        <v>1272</v>
      </c>
      <c r="AH121" s="79"/>
      <c r="AI121" s="82" t="s">
        <v>1270</v>
      </c>
      <c r="AJ121" s="79" t="b">
        <v>0</v>
      </c>
      <c r="AK121" s="79">
        <v>16</v>
      </c>
      <c r="AL121" s="82" t="s">
        <v>1270</v>
      </c>
      <c r="AM121" s="79" t="s">
        <v>1278</v>
      </c>
      <c r="AN121" s="79" t="b">
        <v>0</v>
      </c>
      <c r="AO121" s="82" t="s">
        <v>1102</v>
      </c>
      <c r="AP121" s="79" t="s">
        <v>1285</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1</v>
      </c>
      <c r="BG121" s="49">
        <v>8.333333333333334</v>
      </c>
      <c r="BH121" s="48">
        <v>0</v>
      </c>
      <c r="BI121" s="49">
        <v>0</v>
      </c>
      <c r="BJ121" s="48">
        <v>11</v>
      </c>
      <c r="BK121" s="49">
        <v>91.66666666666667</v>
      </c>
      <c r="BL121" s="48">
        <v>12</v>
      </c>
    </row>
    <row r="122" spans="1:64" ht="15">
      <c r="A122" s="64" t="s">
        <v>288</v>
      </c>
      <c r="B122" s="64" t="s">
        <v>287</v>
      </c>
      <c r="C122" s="65" t="s">
        <v>3516</v>
      </c>
      <c r="D122" s="66">
        <v>3</v>
      </c>
      <c r="E122" s="67" t="s">
        <v>132</v>
      </c>
      <c r="F122" s="68">
        <v>32</v>
      </c>
      <c r="G122" s="65"/>
      <c r="H122" s="69"/>
      <c r="I122" s="70"/>
      <c r="J122" s="70"/>
      <c r="K122" s="34" t="s">
        <v>65</v>
      </c>
      <c r="L122" s="77">
        <v>122</v>
      </c>
      <c r="M122" s="77"/>
      <c r="N122" s="72"/>
      <c r="O122" s="79" t="s">
        <v>423</v>
      </c>
      <c r="P122" s="81">
        <v>43484.75032407408</v>
      </c>
      <c r="Q122" s="79" t="s">
        <v>457</v>
      </c>
      <c r="R122" s="79"/>
      <c r="S122" s="79"/>
      <c r="T122" s="79" t="s">
        <v>576</v>
      </c>
      <c r="U122" s="79"/>
      <c r="V122" s="83" t="s">
        <v>697</v>
      </c>
      <c r="W122" s="81">
        <v>43484.75032407408</v>
      </c>
      <c r="X122" s="83" t="s">
        <v>851</v>
      </c>
      <c r="Y122" s="79"/>
      <c r="Z122" s="79"/>
      <c r="AA122" s="82" t="s">
        <v>1103</v>
      </c>
      <c r="AB122" s="79"/>
      <c r="AC122" s="79" t="b">
        <v>0</v>
      </c>
      <c r="AD122" s="79">
        <v>0</v>
      </c>
      <c r="AE122" s="82" t="s">
        <v>1270</v>
      </c>
      <c r="AF122" s="79" t="b">
        <v>0</v>
      </c>
      <c r="AG122" s="79" t="s">
        <v>1272</v>
      </c>
      <c r="AH122" s="79"/>
      <c r="AI122" s="82" t="s">
        <v>1270</v>
      </c>
      <c r="AJ122" s="79" t="b">
        <v>0</v>
      </c>
      <c r="AK122" s="79">
        <v>16</v>
      </c>
      <c r="AL122" s="82" t="s">
        <v>1102</v>
      </c>
      <c r="AM122" s="79" t="s">
        <v>1277</v>
      </c>
      <c r="AN122" s="79" t="b">
        <v>0</v>
      </c>
      <c r="AO122" s="82" t="s">
        <v>1102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288</v>
      </c>
      <c r="B123" s="64" t="s">
        <v>325</v>
      </c>
      <c r="C123" s="65" t="s">
        <v>3516</v>
      </c>
      <c r="D123" s="66">
        <v>3</v>
      </c>
      <c r="E123" s="67" t="s">
        <v>132</v>
      </c>
      <c r="F123" s="68">
        <v>32</v>
      </c>
      <c r="G123" s="65"/>
      <c r="H123" s="69"/>
      <c r="I123" s="70"/>
      <c r="J123" s="70"/>
      <c r="K123" s="34" t="s">
        <v>65</v>
      </c>
      <c r="L123" s="77">
        <v>123</v>
      </c>
      <c r="M123" s="77"/>
      <c r="N123" s="72"/>
      <c r="O123" s="79" t="s">
        <v>423</v>
      </c>
      <c r="P123" s="81">
        <v>43484.75032407408</v>
      </c>
      <c r="Q123" s="79" t="s">
        <v>457</v>
      </c>
      <c r="R123" s="79"/>
      <c r="S123" s="79"/>
      <c r="T123" s="79" t="s">
        <v>576</v>
      </c>
      <c r="U123" s="79"/>
      <c r="V123" s="83" t="s">
        <v>697</v>
      </c>
      <c r="W123" s="81">
        <v>43484.75032407408</v>
      </c>
      <c r="X123" s="83" t="s">
        <v>851</v>
      </c>
      <c r="Y123" s="79"/>
      <c r="Z123" s="79"/>
      <c r="AA123" s="82" t="s">
        <v>1103</v>
      </c>
      <c r="AB123" s="79"/>
      <c r="AC123" s="79" t="b">
        <v>0</v>
      </c>
      <c r="AD123" s="79">
        <v>0</v>
      </c>
      <c r="AE123" s="82" t="s">
        <v>1270</v>
      </c>
      <c r="AF123" s="79" t="b">
        <v>0</v>
      </c>
      <c r="AG123" s="79" t="s">
        <v>1272</v>
      </c>
      <c r="AH123" s="79"/>
      <c r="AI123" s="82" t="s">
        <v>1270</v>
      </c>
      <c r="AJ123" s="79" t="b">
        <v>0</v>
      </c>
      <c r="AK123" s="79">
        <v>16</v>
      </c>
      <c r="AL123" s="82" t="s">
        <v>1102</v>
      </c>
      <c r="AM123" s="79" t="s">
        <v>1277</v>
      </c>
      <c r="AN123" s="79" t="b">
        <v>0</v>
      </c>
      <c r="AO123" s="82" t="s">
        <v>1102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1</v>
      </c>
      <c r="BG123" s="49">
        <v>7.142857142857143</v>
      </c>
      <c r="BH123" s="48">
        <v>0</v>
      </c>
      <c r="BI123" s="49">
        <v>0</v>
      </c>
      <c r="BJ123" s="48">
        <v>13</v>
      </c>
      <c r="BK123" s="49">
        <v>92.85714285714286</v>
      </c>
      <c r="BL123" s="48">
        <v>14</v>
      </c>
    </row>
    <row r="124" spans="1:64" ht="15">
      <c r="A124" s="64" t="s">
        <v>289</v>
      </c>
      <c r="B124" s="64" t="s">
        <v>325</v>
      </c>
      <c r="C124" s="65" t="s">
        <v>3516</v>
      </c>
      <c r="D124" s="66">
        <v>3</v>
      </c>
      <c r="E124" s="67" t="s">
        <v>132</v>
      </c>
      <c r="F124" s="68">
        <v>32</v>
      </c>
      <c r="G124" s="65"/>
      <c r="H124" s="69"/>
      <c r="I124" s="70"/>
      <c r="J124" s="70"/>
      <c r="K124" s="34" t="s">
        <v>65</v>
      </c>
      <c r="L124" s="77">
        <v>124</v>
      </c>
      <c r="M124" s="77"/>
      <c r="N124" s="72"/>
      <c r="O124" s="79" t="s">
        <v>423</v>
      </c>
      <c r="P124" s="81">
        <v>43484.75032407408</v>
      </c>
      <c r="Q124" s="79" t="s">
        <v>458</v>
      </c>
      <c r="R124" s="79"/>
      <c r="S124" s="79"/>
      <c r="T124" s="79" t="s">
        <v>564</v>
      </c>
      <c r="U124" s="79"/>
      <c r="V124" s="83" t="s">
        <v>698</v>
      </c>
      <c r="W124" s="81">
        <v>43484.75032407408</v>
      </c>
      <c r="X124" s="83" t="s">
        <v>852</v>
      </c>
      <c r="Y124" s="79"/>
      <c r="Z124" s="79"/>
      <c r="AA124" s="82" t="s">
        <v>1104</v>
      </c>
      <c r="AB124" s="79"/>
      <c r="AC124" s="79" t="b">
        <v>0</v>
      </c>
      <c r="AD124" s="79">
        <v>0</v>
      </c>
      <c r="AE124" s="82" t="s">
        <v>1270</v>
      </c>
      <c r="AF124" s="79" t="b">
        <v>0</v>
      </c>
      <c r="AG124" s="79" t="s">
        <v>1272</v>
      </c>
      <c r="AH124" s="79"/>
      <c r="AI124" s="82" t="s">
        <v>1270</v>
      </c>
      <c r="AJ124" s="79" t="b">
        <v>0</v>
      </c>
      <c r="AK124" s="79">
        <v>7</v>
      </c>
      <c r="AL124" s="82" t="s">
        <v>1187</v>
      </c>
      <c r="AM124" s="79" t="s">
        <v>1277</v>
      </c>
      <c r="AN124" s="79" t="b">
        <v>0</v>
      </c>
      <c r="AO124" s="82" t="s">
        <v>1187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1</v>
      </c>
      <c r="BD124" s="48"/>
      <c r="BE124" s="49"/>
      <c r="BF124" s="48"/>
      <c r="BG124" s="49"/>
      <c r="BH124" s="48"/>
      <c r="BI124" s="49"/>
      <c r="BJ124" s="48"/>
      <c r="BK124" s="49"/>
      <c r="BL124" s="48"/>
    </row>
    <row r="125" spans="1:64" ht="15">
      <c r="A125" s="64" t="s">
        <v>289</v>
      </c>
      <c r="B125" s="64" t="s">
        <v>235</v>
      </c>
      <c r="C125" s="65" t="s">
        <v>3516</v>
      </c>
      <c r="D125" s="66">
        <v>3</v>
      </c>
      <c r="E125" s="67" t="s">
        <v>132</v>
      </c>
      <c r="F125" s="68">
        <v>32</v>
      </c>
      <c r="G125" s="65"/>
      <c r="H125" s="69"/>
      <c r="I125" s="70"/>
      <c r="J125" s="70"/>
      <c r="K125" s="34" t="s">
        <v>65</v>
      </c>
      <c r="L125" s="77">
        <v>125</v>
      </c>
      <c r="M125" s="77"/>
      <c r="N125" s="72"/>
      <c r="O125" s="79" t="s">
        <v>423</v>
      </c>
      <c r="P125" s="81">
        <v>43484.75032407408</v>
      </c>
      <c r="Q125" s="79" t="s">
        <v>458</v>
      </c>
      <c r="R125" s="79"/>
      <c r="S125" s="79"/>
      <c r="T125" s="79" t="s">
        <v>564</v>
      </c>
      <c r="U125" s="79"/>
      <c r="V125" s="83" t="s">
        <v>698</v>
      </c>
      <c r="W125" s="81">
        <v>43484.75032407408</v>
      </c>
      <c r="X125" s="83" t="s">
        <v>852</v>
      </c>
      <c r="Y125" s="79"/>
      <c r="Z125" s="79"/>
      <c r="AA125" s="82" t="s">
        <v>1104</v>
      </c>
      <c r="AB125" s="79"/>
      <c r="AC125" s="79" t="b">
        <v>0</v>
      </c>
      <c r="AD125" s="79">
        <v>0</v>
      </c>
      <c r="AE125" s="82" t="s">
        <v>1270</v>
      </c>
      <c r="AF125" s="79" t="b">
        <v>0</v>
      </c>
      <c r="AG125" s="79" t="s">
        <v>1272</v>
      </c>
      <c r="AH125" s="79"/>
      <c r="AI125" s="82" t="s">
        <v>1270</v>
      </c>
      <c r="AJ125" s="79" t="b">
        <v>0</v>
      </c>
      <c r="AK125" s="79">
        <v>7</v>
      </c>
      <c r="AL125" s="82" t="s">
        <v>1187</v>
      </c>
      <c r="AM125" s="79" t="s">
        <v>1277</v>
      </c>
      <c r="AN125" s="79" t="b">
        <v>0</v>
      </c>
      <c r="AO125" s="82" t="s">
        <v>1187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6</v>
      </c>
      <c r="BC125" s="78" t="str">
        <f>REPLACE(INDEX(GroupVertices[Group],MATCH(Edges[[#This Row],[Vertex 2]],GroupVertices[Vertex],0)),1,1,"")</f>
        <v>6</v>
      </c>
      <c r="BD125" s="48">
        <v>2</v>
      </c>
      <c r="BE125" s="49">
        <v>11.764705882352942</v>
      </c>
      <c r="BF125" s="48">
        <v>0</v>
      </c>
      <c r="BG125" s="49">
        <v>0</v>
      </c>
      <c r="BH125" s="48">
        <v>0</v>
      </c>
      <c r="BI125" s="49">
        <v>0</v>
      </c>
      <c r="BJ125" s="48">
        <v>15</v>
      </c>
      <c r="BK125" s="49">
        <v>88.23529411764706</v>
      </c>
      <c r="BL125" s="48">
        <v>17</v>
      </c>
    </row>
    <row r="126" spans="1:64" ht="15">
      <c r="A126" s="64" t="s">
        <v>290</v>
      </c>
      <c r="B126" s="64" t="s">
        <v>392</v>
      </c>
      <c r="C126" s="65" t="s">
        <v>3516</v>
      </c>
      <c r="D126" s="66">
        <v>3</v>
      </c>
      <c r="E126" s="67" t="s">
        <v>132</v>
      </c>
      <c r="F126" s="68">
        <v>32</v>
      </c>
      <c r="G126" s="65"/>
      <c r="H126" s="69"/>
      <c r="I126" s="70"/>
      <c r="J126" s="70"/>
      <c r="K126" s="34" t="s">
        <v>65</v>
      </c>
      <c r="L126" s="77">
        <v>126</v>
      </c>
      <c r="M126" s="77"/>
      <c r="N126" s="72"/>
      <c r="O126" s="79" t="s">
        <v>423</v>
      </c>
      <c r="P126" s="81">
        <v>43484.75048611111</v>
      </c>
      <c r="Q126" s="79" t="s">
        <v>427</v>
      </c>
      <c r="R126" s="79"/>
      <c r="S126" s="79"/>
      <c r="T126" s="79"/>
      <c r="U126" s="79"/>
      <c r="V126" s="83" t="s">
        <v>699</v>
      </c>
      <c r="W126" s="81">
        <v>43484.75048611111</v>
      </c>
      <c r="X126" s="83" t="s">
        <v>853</v>
      </c>
      <c r="Y126" s="79"/>
      <c r="Z126" s="79"/>
      <c r="AA126" s="82" t="s">
        <v>1105</v>
      </c>
      <c r="AB126" s="79"/>
      <c r="AC126" s="79" t="b">
        <v>0</v>
      </c>
      <c r="AD126" s="79">
        <v>0</v>
      </c>
      <c r="AE126" s="82" t="s">
        <v>1270</v>
      </c>
      <c r="AF126" s="79" t="b">
        <v>0</v>
      </c>
      <c r="AG126" s="79" t="s">
        <v>1272</v>
      </c>
      <c r="AH126" s="79"/>
      <c r="AI126" s="82" t="s">
        <v>1270</v>
      </c>
      <c r="AJ126" s="79" t="b">
        <v>0</v>
      </c>
      <c r="AK126" s="79">
        <v>129</v>
      </c>
      <c r="AL126" s="82" t="s">
        <v>1263</v>
      </c>
      <c r="AM126" s="79" t="s">
        <v>1278</v>
      </c>
      <c r="AN126" s="79" t="b">
        <v>0</v>
      </c>
      <c r="AO126" s="82" t="s">
        <v>1263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2</v>
      </c>
      <c r="BE126" s="49">
        <v>8.695652173913043</v>
      </c>
      <c r="BF126" s="48">
        <v>0</v>
      </c>
      <c r="BG126" s="49">
        <v>0</v>
      </c>
      <c r="BH126" s="48">
        <v>0</v>
      </c>
      <c r="BI126" s="49">
        <v>0</v>
      </c>
      <c r="BJ126" s="48">
        <v>21</v>
      </c>
      <c r="BK126" s="49">
        <v>91.30434782608695</v>
      </c>
      <c r="BL126" s="48">
        <v>23</v>
      </c>
    </row>
    <row r="127" spans="1:64" ht="15">
      <c r="A127" s="64" t="s">
        <v>291</v>
      </c>
      <c r="B127" s="64" t="s">
        <v>292</v>
      </c>
      <c r="C127" s="65" t="s">
        <v>3516</v>
      </c>
      <c r="D127" s="66">
        <v>3</v>
      </c>
      <c r="E127" s="67" t="s">
        <v>132</v>
      </c>
      <c r="F127" s="68">
        <v>32</v>
      </c>
      <c r="G127" s="65"/>
      <c r="H127" s="69"/>
      <c r="I127" s="70"/>
      <c r="J127" s="70"/>
      <c r="K127" s="34" t="s">
        <v>66</v>
      </c>
      <c r="L127" s="77">
        <v>127</v>
      </c>
      <c r="M127" s="77"/>
      <c r="N127" s="72"/>
      <c r="O127" s="79" t="s">
        <v>423</v>
      </c>
      <c r="P127" s="81">
        <v>43484.51505787037</v>
      </c>
      <c r="Q127" s="79" t="s">
        <v>459</v>
      </c>
      <c r="R127" s="79"/>
      <c r="S127" s="79"/>
      <c r="T127" s="79" t="s">
        <v>577</v>
      </c>
      <c r="U127" s="83" t="s">
        <v>625</v>
      </c>
      <c r="V127" s="83" t="s">
        <v>625</v>
      </c>
      <c r="W127" s="81">
        <v>43484.51505787037</v>
      </c>
      <c r="X127" s="83" t="s">
        <v>854</v>
      </c>
      <c r="Y127" s="79"/>
      <c r="Z127" s="79"/>
      <c r="AA127" s="82" t="s">
        <v>1106</v>
      </c>
      <c r="AB127" s="79"/>
      <c r="AC127" s="79" t="b">
        <v>0</v>
      </c>
      <c r="AD127" s="79">
        <v>9</v>
      </c>
      <c r="AE127" s="82" t="s">
        <v>1270</v>
      </c>
      <c r="AF127" s="79" t="b">
        <v>0</v>
      </c>
      <c r="AG127" s="79" t="s">
        <v>1272</v>
      </c>
      <c r="AH127" s="79"/>
      <c r="AI127" s="82" t="s">
        <v>1270</v>
      </c>
      <c r="AJ127" s="79" t="b">
        <v>0</v>
      </c>
      <c r="AK127" s="79">
        <v>1</v>
      </c>
      <c r="AL127" s="82" t="s">
        <v>1270</v>
      </c>
      <c r="AM127" s="79" t="s">
        <v>1278</v>
      </c>
      <c r="AN127" s="79" t="b">
        <v>0</v>
      </c>
      <c r="AO127" s="82" t="s">
        <v>1106</v>
      </c>
      <c r="AP127" s="79" t="s">
        <v>1285</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20</v>
      </c>
      <c r="BK127" s="49">
        <v>100</v>
      </c>
      <c r="BL127" s="48">
        <v>20</v>
      </c>
    </row>
    <row r="128" spans="1:64" ht="15">
      <c r="A128" s="64" t="s">
        <v>292</v>
      </c>
      <c r="B128" s="64" t="s">
        <v>325</v>
      </c>
      <c r="C128" s="65" t="s">
        <v>3516</v>
      </c>
      <c r="D128" s="66">
        <v>3</v>
      </c>
      <c r="E128" s="67" t="s">
        <v>132</v>
      </c>
      <c r="F128" s="68">
        <v>32</v>
      </c>
      <c r="G128" s="65"/>
      <c r="H128" s="69"/>
      <c r="I128" s="70"/>
      <c r="J128" s="70"/>
      <c r="K128" s="34" t="s">
        <v>65</v>
      </c>
      <c r="L128" s="77">
        <v>128</v>
      </c>
      <c r="M128" s="77"/>
      <c r="N128" s="72"/>
      <c r="O128" s="79" t="s">
        <v>423</v>
      </c>
      <c r="P128" s="81">
        <v>43484.75053240741</v>
      </c>
      <c r="Q128" s="79" t="s">
        <v>460</v>
      </c>
      <c r="R128" s="79"/>
      <c r="S128" s="79"/>
      <c r="T128" s="79" t="s">
        <v>578</v>
      </c>
      <c r="U128" s="79"/>
      <c r="V128" s="83" t="s">
        <v>700</v>
      </c>
      <c r="W128" s="81">
        <v>43484.75053240741</v>
      </c>
      <c r="X128" s="83" t="s">
        <v>855</v>
      </c>
      <c r="Y128" s="79"/>
      <c r="Z128" s="79"/>
      <c r="AA128" s="82" t="s">
        <v>1107</v>
      </c>
      <c r="AB128" s="79"/>
      <c r="AC128" s="79" t="b">
        <v>0</v>
      </c>
      <c r="AD128" s="79">
        <v>0</v>
      </c>
      <c r="AE128" s="82" t="s">
        <v>1270</v>
      </c>
      <c r="AF128" s="79" t="b">
        <v>0</v>
      </c>
      <c r="AG128" s="79" t="s">
        <v>1272</v>
      </c>
      <c r="AH128" s="79"/>
      <c r="AI128" s="82" t="s">
        <v>1270</v>
      </c>
      <c r="AJ128" s="79" t="b">
        <v>0</v>
      </c>
      <c r="AK128" s="79">
        <v>1</v>
      </c>
      <c r="AL128" s="82" t="s">
        <v>1106</v>
      </c>
      <c r="AM128" s="79" t="s">
        <v>1277</v>
      </c>
      <c r="AN128" s="79" t="b">
        <v>0</v>
      </c>
      <c r="AO128" s="82" t="s">
        <v>1106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292</v>
      </c>
      <c r="B129" s="64" t="s">
        <v>291</v>
      </c>
      <c r="C129" s="65" t="s">
        <v>3516</v>
      </c>
      <c r="D129" s="66">
        <v>3</v>
      </c>
      <c r="E129" s="67" t="s">
        <v>132</v>
      </c>
      <c r="F129" s="68">
        <v>32</v>
      </c>
      <c r="G129" s="65"/>
      <c r="H129" s="69"/>
      <c r="I129" s="70"/>
      <c r="J129" s="70"/>
      <c r="K129" s="34" t="s">
        <v>66</v>
      </c>
      <c r="L129" s="77">
        <v>129</v>
      </c>
      <c r="M129" s="77"/>
      <c r="N129" s="72"/>
      <c r="O129" s="79" t="s">
        <v>423</v>
      </c>
      <c r="P129" s="81">
        <v>43484.75053240741</v>
      </c>
      <c r="Q129" s="79" t="s">
        <v>460</v>
      </c>
      <c r="R129" s="79"/>
      <c r="S129" s="79"/>
      <c r="T129" s="79" t="s">
        <v>578</v>
      </c>
      <c r="U129" s="79"/>
      <c r="V129" s="83" t="s">
        <v>700</v>
      </c>
      <c r="W129" s="81">
        <v>43484.75053240741</v>
      </c>
      <c r="X129" s="83" t="s">
        <v>855</v>
      </c>
      <c r="Y129" s="79"/>
      <c r="Z129" s="79"/>
      <c r="AA129" s="82" t="s">
        <v>1107</v>
      </c>
      <c r="AB129" s="79"/>
      <c r="AC129" s="79" t="b">
        <v>0</v>
      </c>
      <c r="AD129" s="79">
        <v>0</v>
      </c>
      <c r="AE129" s="82" t="s">
        <v>1270</v>
      </c>
      <c r="AF129" s="79" t="b">
        <v>0</v>
      </c>
      <c r="AG129" s="79" t="s">
        <v>1272</v>
      </c>
      <c r="AH129" s="79"/>
      <c r="AI129" s="82" t="s">
        <v>1270</v>
      </c>
      <c r="AJ129" s="79" t="b">
        <v>0</v>
      </c>
      <c r="AK129" s="79">
        <v>1</v>
      </c>
      <c r="AL129" s="82" t="s">
        <v>1106</v>
      </c>
      <c r="AM129" s="79" t="s">
        <v>1277</v>
      </c>
      <c r="AN129" s="79" t="b">
        <v>0</v>
      </c>
      <c r="AO129" s="82" t="s">
        <v>1106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19</v>
      </c>
      <c r="BK129" s="49">
        <v>100</v>
      </c>
      <c r="BL129" s="48">
        <v>19</v>
      </c>
    </row>
    <row r="130" spans="1:64" ht="15">
      <c r="A130" s="64" t="s">
        <v>293</v>
      </c>
      <c r="B130" s="64" t="s">
        <v>325</v>
      </c>
      <c r="C130" s="65" t="s">
        <v>3516</v>
      </c>
      <c r="D130" s="66">
        <v>3</v>
      </c>
      <c r="E130" s="67" t="s">
        <v>132</v>
      </c>
      <c r="F130" s="68">
        <v>32</v>
      </c>
      <c r="G130" s="65"/>
      <c r="H130" s="69"/>
      <c r="I130" s="70"/>
      <c r="J130" s="70"/>
      <c r="K130" s="34" t="s">
        <v>65</v>
      </c>
      <c r="L130" s="77">
        <v>130</v>
      </c>
      <c r="M130" s="77"/>
      <c r="N130" s="72"/>
      <c r="O130" s="79" t="s">
        <v>423</v>
      </c>
      <c r="P130" s="81">
        <v>43484.68751157408</v>
      </c>
      <c r="Q130" s="79" t="s">
        <v>461</v>
      </c>
      <c r="R130" s="83" t="s">
        <v>548</v>
      </c>
      <c r="S130" s="79" t="s">
        <v>556</v>
      </c>
      <c r="T130" s="79" t="s">
        <v>579</v>
      </c>
      <c r="U130" s="79"/>
      <c r="V130" s="83" t="s">
        <v>701</v>
      </c>
      <c r="W130" s="81">
        <v>43484.68751157408</v>
      </c>
      <c r="X130" s="83" t="s">
        <v>856</v>
      </c>
      <c r="Y130" s="79"/>
      <c r="Z130" s="79"/>
      <c r="AA130" s="82" t="s">
        <v>1108</v>
      </c>
      <c r="AB130" s="79"/>
      <c r="AC130" s="79" t="b">
        <v>0</v>
      </c>
      <c r="AD130" s="79">
        <v>2</v>
      </c>
      <c r="AE130" s="82" t="s">
        <v>1270</v>
      </c>
      <c r="AF130" s="79" t="b">
        <v>0</v>
      </c>
      <c r="AG130" s="79" t="s">
        <v>1272</v>
      </c>
      <c r="AH130" s="79"/>
      <c r="AI130" s="82" t="s">
        <v>1270</v>
      </c>
      <c r="AJ130" s="79" t="b">
        <v>0</v>
      </c>
      <c r="AK130" s="79">
        <v>1</v>
      </c>
      <c r="AL130" s="82" t="s">
        <v>1270</v>
      </c>
      <c r="AM130" s="79" t="s">
        <v>1282</v>
      </c>
      <c r="AN130" s="79" t="b">
        <v>0</v>
      </c>
      <c r="AO130" s="82" t="s">
        <v>1108</v>
      </c>
      <c r="AP130" s="79" t="s">
        <v>1285</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3</v>
      </c>
      <c r="BE130" s="49">
        <v>7.5</v>
      </c>
      <c r="BF130" s="48">
        <v>0</v>
      </c>
      <c r="BG130" s="49">
        <v>0</v>
      </c>
      <c r="BH130" s="48">
        <v>0</v>
      </c>
      <c r="BI130" s="49">
        <v>0</v>
      </c>
      <c r="BJ130" s="48">
        <v>37</v>
      </c>
      <c r="BK130" s="49">
        <v>92.5</v>
      </c>
      <c r="BL130" s="48">
        <v>40</v>
      </c>
    </row>
    <row r="131" spans="1:64" ht="15">
      <c r="A131" s="64" t="s">
        <v>294</v>
      </c>
      <c r="B131" s="64" t="s">
        <v>293</v>
      </c>
      <c r="C131" s="65" t="s">
        <v>3516</v>
      </c>
      <c r="D131" s="66">
        <v>3</v>
      </c>
      <c r="E131" s="67" t="s">
        <v>132</v>
      </c>
      <c r="F131" s="68">
        <v>32</v>
      </c>
      <c r="G131" s="65"/>
      <c r="H131" s="69"/>
      <c r="I131" s="70"/>
      <c r="J131" s="70"/>
      <c r="K131" s="34" t="s">
        <v>65</v>
      </c>
      <c r="L131" s="77">
        <v>131</v>
      </c>
      <c r="M131" s="77"/>
      <c r="N131" s="72"/>
      <c r="O131" s="79" t="s">
        <v>423</v>
      </c>
      <c r="P131" s="81">
        <v>43484.75125</v>
      </c>
      <c r="Q131" s="79" t="s">
        <v>462</v>
      </c>
      <c r="R131" s="79"/>
      <c r="S131" s="79"/>
      <c r="T131" s="79" t="s">
        <v>564</v>
      </c>
      <c r="U131" s="79"/>
      <c r="V131" s="83" t="s">
        <v>702</v>
      </c>
      <c r="W131" s="81">
        <v>43484.75125</v>
      </c>
      <c r="X131" s="83" t="s">
        <v>857</v>
      </c>
      <c r="Y131" s="79"/>
      <c r="Z131" s="79"/>
      <c r="AA131" s="82" t="s">
        <v>1109</v>
      </c>
      <c r="AB131" s="79"/>
      <c r="AC131" s="79" t="b">
        <v>0</v>
      </c>
      <c r="AD131" s="79">
        <v>0</v>
      </c>
      <c r="AE131" s="82" t="s">
        <v>1270</v>
      </c>
      <c r="AF131" s="79" t="b">
        <v>0</v>
      </c>
      <c r="AG131" s="79" t="s">
        <v>1272</v>
      </c>
      <c r="AH131" s="79"/>
      <c r="AI131" s="82" t="s">
        <v>1270</v>
      </c>
      <c r="AJ131" s="79" t="b">
        <v>0</v>
      </c>
      <c r="AK131" s="79">
        <v>1</v>
      </c>
      <c r="AL131" s="82" t="s">
        <v>1108</v>
      </c>
      <c r="AM131" s="79" t="s">
        <v>1279</v>
      </c>
      <c r="AN131" s="79" t="b">
        <v>0</v>
      </c>
      <c r="AO131" s="82" t="s">
        <v>1108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294</v>
      </c>
      <c r="B132" s="64" t="s">
        <v>325</v>
      </c>
      <c r="C132" s="65" t="s">
        <v>3516</v>
      </c>
      <c r="D132" s="66">
        <v>3</v>
      </c>
      <c r="E132" s="67" t="s">
        <v>132</v>
      </c>
      <c r="F132" s="68">
        <v>32</v>
      </c>
      <c r="G132" s="65"/>
      <c r="H132" s="69"/>
      <c r="I132" s="70"/>
      <c r="J132" s="70"/>
      <c r="K132" s="34" t="s">
        <v>65</v>
      </c>
      <c r="L132" s="77">
        <v>132</v>
      </c>
      <c r="M132" s="77"/>
      <c r="N132" s="72"/>
      <c r="O132" s="79" t="s">
        <v>423</v>
      </c>
      <c r="P132" s="81">
        <v>43484.75125</v>
      </c>
      <c r="Q132" s="79" t="s">
        <v>462</v>
      </c>
      <c r="R132" s="79"/>
      <c r="S132" s="79"/>
      <c r="T132" s="79" t="s">
        <v>564</v>
      </c>
      <c r="U132" s="79"/>
      <c r="V132" s="83" t="s">
        <v>702</v>
      </c>
      <c r="W132" s="81">
        <v>43484.75125</v>
      </c>
      <c r="X132" s="83" t="s">
        <v>857</v>
      </c>
      <c r="Y132" s="79"/>
      <c r="Z132" s="79"/>
      <c r="AA132" s="82" t="s">
        <v>1109</v>
      </c>
      <c r="AB132" s="79"/>
      <c r="AC132" s="79" t="b">
        <v>0</v>
      </c>
      <c r="AD132" s="79">
        <v>0</v>
      </c>
      <c r="AE132" s="82" t="s">
        <v>1270</v>
      </c>
      <c r="AF132" s="79" t="b">
        <v>0</v>
      </c>
      <c r="AG132" s="79" t="s">
        <v>1272</v>
      </c>
      <c r="AH132" s="79"/>
      <c r="AI132" s="82" t="s">
        <v>1270</v>
      </c>
      <c r="AJ132" s="79" t="b">
        <v>0</v>
      </c>
      <c r="AK132" s="79">
        <v>1</v>
      </c>
      <c r="AL132" s="82" t="s">
        <v>1108</v>
      </c>
      <c r="AM132" s="79" t="s">
        <v>1279</v>
      </c>
      <c r="AN132" s="79" t="b">
        <v>0</v>
      </c>
      <c r="AO132" s="82" t="s">
        <v>1108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4.761904761904762</v>
      </c>
      <c r="BF132" s="48">
        <v>0</v>
      </c>
      <c r="BG132" s="49">
        <v>0</v>
      </c>
      <c r="BH132" s="48">
        <v>0</v>
      </c>
      <c r="BI132" s="49">
        <v>0</v>
      </c>
      <c r="BJ132" s="48">
        <v>20</v>
      </c>
      <c r="BK132" s="49">
        <v>95.23809523809524</v>
      </c>
      <c r="BL132" s="48">
        <v>21</v>
      </c>
    </row>
    <row r="133" spans="1:64" ht="15">
      <c r="A133" s="64" t="s">
        <v>295</v>
      </c>
      <c r="B133" s="64" t="s">
        <v>392</v>
      </c>
      <c r="C133" s="65" t="s">
        <v>3516</v>
      </c>
      <c r="D133" s="66">
        <v>3</v>
      </c>
      <c r="E133" s="67" t="s">
        <v>132</v>
      </c>
      <c r="F133" s="68">
        <v>32</v>
      </c>
      <c r="G133" s="65"/>
      <c r="H133" s="69"/>
      <c r="I133" s="70"/>
      <c r="J133" s="70"/>
      <c r="K133" s="34" t="s">
        <v>65</v>
      </c>
      <c r="L133" s="77">
        <v>133</v>
      </c>
      <c r="M133" s="77"/>
      <c r="N133" s="72"/>
      <c r="O133" s="79" t="s">
        <v>423</v>
      </c>
      <c r="P133" s="81">
        <v>43484.75135416666</v>
      </c>
      <c r="Q133" s="79" t="s">
        <v>427</v>
      </c>
      <c r="R133" s="79"/>
      <c r="S133" s="79"/>
      <c r="T133" s="79"/>
      <c r="U133" s="79"/>
      <c r="V133" s="83" t="s">
        <v>703</v>
      </c>
      <c r="W133" s="81">
        <v>43484.75135416666</v>
      </c>
      <c r="X133" s="83" t="s">
        <v>858</v>
      </c>
      <c r="Y133" s="79"/>
      <c r="Z133" s="79"/>
      <c r="AA133" s="82" t="s">
        <v>1110</v>
      </c>
      <c r="AB133" s="79"/>
      <c r="AC133" s="79" t="b">
        <v>0</v>
      </c>
      <c r="AD133" s="79">
        <v>0</v>
      </c>
      <c r="AE133" s="82" t="s">
        <v>1270</v>
      </c>
      <c r="AF133" s="79" t="b">
        <v>0</v>
      </c>
      <c r="AG133" s="79" t="s">
        <v>1272</v>
      </c>
      <c r="AH133" s="79"/>
      <c r="AI133" s="82" t="s">
        <v>1270</v>
      </c>
      <c r="AJ133" s="79" t="b">
        <v>0</v>
      </c>
      <c r="AK133" s="79">
        <v>129</v>
      </c>
      <c r="AL133" s="82" t="s">
        <v>1263</v>
      </c>
      <c r="AM133" s="79" t="s">
        <v>1279</v>
      </c>
      <c r="AN133" s="79" t="b">
        <v>0</v>
      </c>
      <c r="AO133" s="82" t="s">
        <v>1263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2</v>
      </c>
      <c r="BE133" s="49">
        <v>8.695652173913043</v>
      </c>
      <c r="BF133" s="48">
        <v>0</v>
      </c>
      <c r="BG133" s="49">
        <v>0</v>
      </c>
      <c r="BH133" s="48">
        <v>0</v>
      </c>
      <c r="BI133" s="49">
        <v>0</v>
      </c>
      <c r="BJ133" s="48">
        <v>21</v>
      </c>
      <c r="BK133" s="49">
        <v>91.30434782608695</v>
      </c>
      <c r="BL133" s="48">
        <v>23</v>
      </c>
    </row>
    <row r="134" spans="1:64" ht="15">
      <c r="A134" s="64" t="s">
        <v>296</v>
      </c>
      <c r="B134" s="64" t="s">
        <v>392</v>
      </c>
      <c r="C134" s="65" t="s">
        <v>3516</v>
      </c>
      <c r="D134" s="66">
        <v>3</v>
      </c>
      <c r="E134" s="67" t="s">
        <v>132</v>
      </c>
      <c r="F134" s="68">
        <v>32</v>
      </c>
      <c r="G134" s="65"/>
      <c r="H134" s="69"/>
      <c r="I134" s="70"/>
      <c r="J134" s="70"/>
      <c r="K134" s="34" t="s">
        <v>65</v>
      </c>
      <c r="L134" s="77">
        <v>134</v>
      </c>
      <c r="M134" s="77"/>
      <c r="N134" s="72"/>
      <c r="O134" s="79" t="s">
        <v>423</v>
      </c>
      <c r="P134" s="81">
        <v>43484.75158564815</v>
      </c>
      <c r="Q134" s="79" t="s">
        <v>427</v>
      </c>
      <c r="R134" s="79"/>
      <c r="S134" s="79"/>
      <c r="T134" s="79"/>
      <c r="U134" s="79"/>
      <c r="V134" s="83" t="s">
        <v>704</v>
      </c>
      <c r="W134" s="81">
        <v>43484.75158564815</v>
      </c>
      <c r="X134" s="83" t="s">
        <v>859</v>
      </c>
      <c r="Y134" s="79"/>
      <c r="Z134" s="79"/>
      <c r="AA134" s="82" t="s">
        <v>1111</v>
      </c>
      <c r="AB134" s="79"/>
      <c r="AC134" s="79" t="b">
        <v>0</v>
      </c>
      <c r="AD134" s="79">
        <v>0</v>
      </c>
      <c r="AE134" s="82" t="s">
        <v>1270</v>
      </c>
      <c r="AF134" s="79" t="b">
        <v>0</v>
      </c>
      <c r="AG134" s="79" t="s">
        <v>1272</v>
      </c>
      <c r="AH134" s="79"/>
      <c r="AI134" s="82" t="s">
        <v>1270</v>
      </c>
      <c r="AJ134" s="79" t="b">
        <v>0</v>
      </c>
      <c r="AK134" s="79">
        <v>129</v>
      </c>
      <c r="AL134" s="82" t="s">
        <v>1263</v>
      </c>
      <c r="AM134" s="79" t="s">
        <v>1279</v>
      </c>
      <c r="AN134" s="79" t="b">
        <v>0</v>
      </c>
      <c r="AO134" s="82" t="s">
        <v>1263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2</v>
      </c>
      <c r="BE134" s="49">
        <v>8.695652173913043</v>
      </c>
      <c r="BF134" s="48">
        <v>0</v>
      </c>
      <c r="BG134" s="49">
        <v>0</v>
      </c>
      <c r="BH134" s="48">
        <v>0</v>
      </c>
      <c r="BI134" s="49">
        <v>0</v>
      </c>
      <c r="BJ134" s="48">
        <v>21</v>
      </c>
      <c r="BK134" s="49">
        <v>91.30434782608695</v>
      </c>
      <c r="BL134" s="48">
        <v>23</v>
      </c>
    </row>
    <row r="135" spans="1:64" ht="15">
      <c r="A135" s="64" t="s">
        <v>297</v>
      </c>
      <c r="B135" s="64" t="s">
        <v>325</v>
      </c>
      <c r="C135" s="65" t="s">
        <v>3516</v>
      </c>
      <c r="D135" s="66">
        <v>3</v>
      </c>
      <c r="E135" s="67" t="s">
        <v>132</v>
      </c>
      <c r="F135" s="68">
        <v>32</v>
      </c>
      <c r="G135" s="65"/>
      <c r="H135" s="69"/>
      <c r="I135" s="70"/>
      <c r="J135" s="70"/>
      <c r="K135" s="34" t="s">
        <v>65</v>
      </c>
      <c r="L135" s="77">
        <v>135</v>
      </c>
      <c r="M135" s="77"/>
      <c r="N135" s="72"/>
      <c r="O135" s="79" t="s">
        <v>423</v>
      </c>
      <c r="P135" s="81">
        <v>43484.75162037037</v>
      </c>
      <c r="Q135" s="79" t="s">
        <v>463</v>
      </c>
      <c r="R135" s="79"/>
      <c r="S135" s="79"/>
      <c r="T135" s="79" t="s">
        <v>568</v>
      </c>
      <c r="U135" s="79"/>
      <c r="V135" s="83" t="s">
        <v>705</v>
      </c>
      <c r="W135" s="81">
        <v>43484.75162037037</v>
      </c>
      <c r="X135" s="83" t="s">
        <v>860</v>
      </c>
      <c r="Y135" s="79"/>
      <c r="Z135" s="79"/>
      <c r="AA135" s="82" t="s">
        <v>1112</v>
      </c>
      <c r="AB135" s="79"/>
      <c r="AC135" s="79" t="b">
        <v>0</v>
      </c>
      <c r="AD135" s="79">
        <v>0</v>
      </c>
      <c r="AE135" s="82" t="s">
        <v>1270</v>
      </c>
      <c r="AF135" s="79" t="b">
        <v>0</v>
      </c>
      <c r="AG135" s="79" t="s">
        <v>1272</v>
      </c>
      <c r="AH135" s="79"/>
      <c r="AI135" s="82" t="s">
        <v>1270</v>
      </c>
      <c r="AJ135" s="79" t="b">
        <v>0</v>
      </c>
      <c r="AK135" s="79">
        <v>13</v>
      </c>
      <c r="AL135" s="82" t="s">
        <v>1172</v>
      </c>
      <c r="AM135" s="79" t="s">
        <v>1278</v>
      </c>
      <c r="AN135" s="79" t="b">
        <v>0</v>
      </c>
      <c r="AO135" s="82" t="s">
        <v>1172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297</v>
      </c>
      <c r="B136" s="64" t="s">
        <v>410</v>
      </c>
      <c r="C136" s="65" t="s">
        <v>3516</v>
      </c>
      <c r="D136" s="66">
        <v>3</v>
      </c>
      <c r="E136" s="67" t="s">
        <v>132</v>
      </c>
      <c r="F136" s="68">
        <v>32</v>
      </c>
      <c r="G136" s="65"/>
      <c r="H136" s="69"/>
      <c r="I136" s="70"/>
      <c r="J136" s="70"/>
      <c r="K136" s="34" t="s">
        <v>65</v>
      </c>
      <c r="L136" s="77">
        <v>136</v>
      </c>
      <c r="M136" s="77"/>
      <c r="N136" s="72"/>
      <c r="O136" s="79" t="s">
        <v>423</v>
      </c>
      <c r="P136" s="81">
        <v>43484.75162037037</v>
      </c>
      <c r="Q136" s="79" t="s">
        <v>463</v>
      </c>
      <c r="R136" s="79"/>
      <c r="S136" s="79"/>
      <c r="T136" s="79" t="s">
        <v>568</v>
      </c>
      <c r="U136" s="79"/>
      <c r="V136" s="83" t="s">
        <v>705</v>
      </c>
      <c r="W136" s="81">
        <v>43484.75162037037</v>
      </c>
      <c r="X136" s="83" t="s">
        <v>860</v>
      </c>
      <c r="Y136" s="79"/>
      <c r="Z136" s="79"/>
      <c r="AA136" s="82" t="s">
        <v>1112</v>
      </c>
      <c r="AB136" s="79"/>
      <c r="AC136" s="79" t="b">
        <v>0</v>
      </c>
      <c r="AD136" s="79">
        <v>0</v>
      </c>
      <c r="AE136" s="82" t="s">
        <v>1270</v>
      </c>
      <c r="AF136" s="79" t="b">
        <v>0</v>
      </c>
      <c r="AG136" s="79" t="s">
        <v>1272</v>
      </c>
      <c r="AH136" s="79"/>
      <c r="AI136" s="82" t="s">
        <v>1270</v>
      </c>
      <c r="AJ136" s="79" t="b">
        <v>0</v>
      </c>
      <c r="AK136" s="79">
        <v>13</v>
      </c>
      <c r="AL136" s="82" t="s">
        <v>1172</v>
      </c>
      <c r="AM136" s="79" t="s">
        <v>1278</v>
      </c>
      <c r="AN136" s="79" t="b">
        <v>0</v>
      </c>
      <c r="AO136" s="82" t="s">
        <v>1172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4</v>
      </c>
      <c r="BD136" s="48"/>
      <c r="BE136" s="49"/>
      <c r="BF136" s="48"/>
      <c r="BG136" s="49"/>
      <c r="BH136" s="48"/>
      <c r="BI136" s="49"/>
      <c r="BJ136" s="48"/>
      <c r="BK136" s="49"/>
      <c r="BL136" s="48"/>
    </row>
    <row r="137" spans="1:64" ht="15">
      <c r="A137" s="64" t="s">
        <v>297</v>
      </c>
      <c r="B137" s="64" t="s">
        <v>411</v>
      </c>
      <c r="C137" s="65" t="s">
        <v>3516</v>
      </c>
      <c r="D137" s="66">
        <v>3</v>
      </c>
      <c r="E137" s="67" t="s">
        <v>132</v>
      </c>
      <c r="F137" s="68">
        <v>32</v>
      </c>
      <c r="G137" s="65"/>
      <c r="H137" s="69"/>
      <c r="I137" s="70"/>
      <c r="J137" s="70"/>
      <c r="K137" s="34" t="s">
        <v>65</v>
      </c>
      <c r="L137" s="77">
        <v>137</v>
      </c>
      <c r="M137" s="77"/>
      <c r="N137" s="72"/>
      <c r="O137" s="79" t="s">
        <v>423</v>
      </c>
      <c r="P137" s="81">
        <v>43484.75162037037</v>
      </c>
      <c r="Q137" s="79" t="s">
        <v>463</v>
      </c>
      <c r="R137" s="79"/>
      <c r="S137" s="79"/>
      <c r="T137" s="79" t="s">
        <v>568</v>
      </c>
      <c r="U137" s="79"/>
      <c r="V137" s="83" t="s">
        <v>705</v>
      </c>
      <c r="W137" s="81">
        <v>43484.75162037037</v>
      </c>
      <c r="X137" s="83" t="s">
        <v>860</v>
      </c>
      <c r="Y137" s="79"/>
      <c r="Z137" s="79"/>
      <c r="AA137" s="82" t="s">
        <v>1112</v>
      </c>
      <c r="AB137" s="79"/>
      <c r="AC137" s="79" t="b">
        <v>0</v>
      </c>
      <c r="AD137" s="79">
        <v>0</v>
      </c>
      <c r="AE137" s="82" t="s">
        <v>1270</v>
      </c>
      <c r="AF137" s="79" t="b">
        <v>0</v>
      </c>
      <c r="AG137" s="79" t="s">
        <v>1272</v>
      </c>
      <c r="AH137" s="79"/>
      <c r="AI137" s="82" t="s">
        <v>1270</v>
      </c>
      <c r="AJ137" s="79" t="b">
        <v>0</v>
      </c>
      <c r="AK137" s="79">
        <v>13</v>
      </c>
      <c r="AL137" s="82" t="s">
        <v>1172</v>
      </c>
      <c r="AM137" s="79" t="s">
        <v>1278</v>
      </c>
      <c r="AN137" s="79" t="b">
        <v>0</v>
      </c>
      <c r="AO137" s="82" t="s">
        <v>1172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297</v>
      </c>
      <c r="B138" s="64" t="s">
        <v>339</v>
      </c>
      <c r="C138" s="65" t="s">
        <v>3516</v>
      </c>
      <c r="D138" s="66">
        <v>3</v>
      </c>
      <c r="E138" s="67" t="s">
        <v>132</v>
      </c>
      <c r="F138" s="68">
        <v>32</v>
      </c>
      <c r="G138" s="65"/>
      <c r="H138" s="69"/>
      <c r="I138" s="70"/>
      <c r="J138" s="70"/>
      <c r="K138" s="34" t="s">
        <v>65</v>
      </c>
      <c r="L138" s="77">
        <v>138</v>
      </c>
      <c r="M138" s="77"/>
      <c r="N138" s="72"/>
      <c r="O138" s="79" t="s">
        <v>423</v>
      </c>
      <c r="P138" s="81">
        <v>43484.75162037037</v>
      </c>
      <c r="Q138" s="79" t="s">
        <v>463</v>
      </c>
      <c r="R138" s="79"/>
      <c r="S138" s="79"/>
      <c r="T138" s="79" t="s">
        <v>568</v>
      </c>
      <c r="U138" s="79"/>
      <c r="V138" s="83" t="s">
        <v>705</v>
      </c>
      <c r="W138" s="81">
        <v>43484.75162037037</v>
      </c>
      <c r="X138" s="83" t="s">
        <v>860</v>
      </c>
      <c r="Y138" s="79"/>
      <c r="Z138" s="79"/>
      <c r="AA138" s="82" t="s">
        <v>1112</v>
      </c>
      <c r="AB138" s="79"/>
      <c r="AC138" s="79" t="b">
        <v>0</v>
      </c>
      <c r="AD138" s="79">
        <v>0</v>
      </c>
      <c r="AE138" s="82" t="s">
        <v>1270</v>
      </c>
      <c r="AF138" s="79" t="b">
        <v>0</v>
      </c>
      <c r="AG138" s="79" t="s">
        <v>1272</v>
      </c>
      <c r="AH138" s="79"/>
      <c r="AI138" s="82" t="s">
        <v>1270</v>
      </c>
      <c r="AJ138" s="79" t="b">
        <v>0</v>
      </c>
      <c r="AK138" s="79">
        <v>13</v>
      </c>
      <c r="AL138" s="82" t="s">
        <v>1172</v>
      </c>
      <c r="AM138" s="79" t="s">
        <v>1278</v>
      </c>
      <c r="AN138" s="79" t="b">
        <v>0</v>
      </c>
      <c r="AO138" s="82" t="s">
        <v>1172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15</v>
      </c>
      <c r="BK138" s="49">
        <v>100</v>
      </c>
      <c r="BL138" s="48">
        <v>15</v>
      </c>
    </row>
    <row r="139" spans="1:64" ht="15">
      <c r="A139" s="64" t="s">
        <v>298</v>
      </c>
      <c r="B139" s="64" t="s">
        <v>412</v>
      </c>
      <c r="C139" s="65" t="s">
        <v>3516</v>
      </c>
      <c r="D139" s="66">
        <v>3</v>
      </c>
      <c r="E139" s="67" t="s">
        <v>132</v>
      </c>
      <c r="F139" s="68">
        <v>32</v>
      </c>
      <c r="G139" s="65"/>
      <c r="H139" s="69"/>
      <c r="I139" s="70"/>
      <c r="J139" s="70"/>
      <c r="K139" s="34" t="s">
        <v>65</v>
      </c>
      <c r="L139" s="77">
        <v>139</v>
      </c>
      <c r="M139" s="77"/>
      <c r="N139" s="72"/>
      <c r="O139" s="79" t="s">
        <v>423</v>
      </c>
      <c r="P139" s="81">
        <v>43484.51834490741</v>
      </c>
      <c r="Q139" s="79" t="s">
        <v>464</v>
      </c>
      <c r="R139" s="79"/>
      <c r="S139" s="79"/>
      <c r="T139" s="79" t="s">
        <v>580</v>
      </c>
      <c r="U139" s="83" t="s">
        <v>626</v>
      </c>
      <c r="V139" s="83" t="s">
        <v>626</v>
      </c>
      <c r="W139" s="81">
        <v>43484.51834490741</v>
      </c>
      <c r="X139" s="83" t="s">
        <v>861</v>
      </c>
      <c r="Y139" s="79"/>
      <c r="Z139" s="79"/>
      <c r="AA139" s="82" t="s">
        <v>1113</v>
      </c>
      <c r="AB139" s="79"/>
      <c r="AC139" s="79" t="b">
        <v>0</v>
      </c>
      <c r="AD139" s="79">
        <v>6</v>
      </c>
      <c r="AE139" s="82" t="s">
        <v>1270</v>
      </c>
      <c r="AF139" s="79" t="b">
        <v>0</v>
      </c>
      <c r="AG139" s="79" t="s">
        <v>1272</v>
      </c>
      <c r="AH139" s="79"/>
      <c r="AI139" s="82" t="s">
        <v>1270</v>
      </c>
      <c r="AJ139" s="79" t="b">
        <v>0</v>
      </c>
      <c r="AK139" s="79">
        <v>2</v>
      </c>
      <c r="AL139" s="82" t="s">
        <v>1270</v>
      </c>
      <c r="AM139" s="79" t="s">
        <v>1281</v>
      </c>
      <c r="AN139" s="79" t="b">
        <v>0</v>
      </c>
      <c r="AO139" s="82" t="s">
        <v>1113</v>
      </c>
      <c r="AP139" s="79" t="s">
        <v>1285</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c r="BE139" s="49"/>
      <c r="BF139" s="48"/>
      <c r="BG139" s="49"/>
      <c r="BH139" s="48"/>
      <c r="BI139" s="49"/>
      <c r="BJ139" s="48"/>
      <c r="BK139" s="49"/>
      <c r="BL139" s="48"/>
    </row>
    <row r="140" spans="1:64" ht="15">
      <c r="A140" s="64" t="s">
        <v>299</v>
      </c>
      <c r="B140" s="64" t="s">
        <v>412</v>
      </c>
      <c r="C140" s="65" t="s">
        <v>3516</v>
      </c>
      <c r="D140" s="66">
        <v>3</v>
      </c>
      <c r="E140" s="67" t="s">
        <v>132</v>
      </c>
      <c r="F140" s="68">
        <v>32</v>
      </c>
      <c r="G140" s="65"/>
      <c r="H140" s="69"/>
      <c r="I140" s="70"/>
      <c r="J140" s="70"/>
      <c r="K140" s="34" t="s">
        <v>65</v>
      </c>
      <c r="L140" s="77">
        <v>140</v>
      </c>
      <c r="M140" s="77"/>
      <c r="N140" s="72"/>
      <c r="O140" s="79" t="s">
        <v>423</v>
      </c>
      <c r="P140" s="81">
        <v>43484.75164351852</v>
      </c>
      <c r="Q140" s="79" t="s">
        <v>465</v>
      </c>
      <c r="R140" s="79"/>
      <c r="S140" s="79"/>
      <c r="T140" s="79" t="s">
        <v>567</v>
      </c>
      <c r="U140" s="79"/>
      <c r="V140" s="83" t="s">
        <v>706</v>
      </c>
      <c r="W140" s="81">
        <v>43484.75164351852</v>
      </c>
      <c r="X140" s="83" t="s">
        <v>862</v>
      </c>
      <c r="Y140" s="79"/>
      <c r="Z140" s="79"/>
      <c r="AA140" s="82" t="s">
        <v>1114</v>
      </c>
      <c r="AB140" s="79"/>
      <c r="AC140" s="79" t="b">
        <v>0</v>
      </c>
      <c r="AD140" s="79">
        <v>0</v>
      </c>
      <c r="AE140" s="82" t="s">
        <v>1270</v>
      </c>
      <c r="AF140" s="79" t="b">
        <v>0</v>
      </c>
      <c r="AG140" s="79" t="s">
        <v>1272</v>
      </c>
      <c r="AH140" s="79"/>
      <c r="AI140" s="82" t="s">
        <v>1270</v>
      </c>
      <c r="AJ140" s="79" t="b">
        <v>0</v>
      </c>
      <c r="AK140" s="79">
        <v>2</v>
      </c>
      <c r="AL140" s="82" t="s">
        <v>1113</v>
      </c>
      <c r="AM140" s="79" t="s">
        <v>1278</v>
      </c>
      <c r="AN140" s="79" t="b">
        <v>0</v>
      </c>
      <c r="AO140" s="82" t="s">
        <v>1113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c r="BE140" s="49"/>
      <c r="BF140" s="48"/>
      <c r="BG140" s="49"/>
      <c r="BH140" s="48"/>
      <c r="BI140" s="49"/>
      <c r="BJ140" s="48"/>
      <c r="BK140" s="49"/>
      <c r="BL140" s="48"/>
    </row>
    <row r="141" spans="1:64" ht="15">
      <c r="A141" s="64" t="s">
        <v>298</v>
      </c>
      <c r="B141" s="64" t="s">
        <v>298</v>
      </c>
      <c r="C141" s="65" t="s">
        <v>3516</v>
      </c>
      <c r="D141" s="66">
        <v>3</v>
      </c>
      <c r="E141" s="67" t="s">
        <v>132</v>
      </c>
      <c r="F141" s="68">
        <v>32</v>
      </c>
      <c r="G141" s="65"/>
      <c r="H141" s="69"/>
      <c r="I141" s="70"/>
      <c r="J141" s="70"/>
      <c r="K141" s="34" t="s">
        <v>65</v>
      </c>
      <c r="L141" s="77">
        <v>141</v>
      </c>
      <c r="M141" s="77"/>
      <c r="N141" s="72"/>
      <c r="O141" s="79" t="s">
        <v>176</v>
      </c>
      <c r="P141" s="81">
        <v>43484.52212962963</v>
      </c>
      <c r="Q141" s="79" t="s">
        <v>466</v>
      </c>
      <c r="R141" s="79"/>
      <c r="S141" s="79"/>
      <c r="T141" s="79" t="s">
        <v>581</v>
      </c>
      <c r="U141" s="83" t="s">
        <v>627</v>
      </c>
      <c r="V141" s="83" t="s">
        <v>627</v>
      </c>
      <c r="W141" s="81">
        <v>43484.52212962963</v>
      </c>
      <c r="X141" s="83" t="s">
        <v>863</v>
      </c>
      <c r="Y141" s="79"/>
      <c r="Z141" s="79"/>
      <c r="AA141" s="82" t="s">
        <v>1115</v>
      </c>
      <c r="AB141" s="79"/>
      <c r="AC141" s="79" t="b">
        <v>0</v>
      </c>
      <c r="AD141" s="79">
        <v>31</v>
      </c>
      <c r="AE141" s="82" t="s">
        <v>1270</v>
      </c>
      <c r="AF141" s="79" t="b">
        <v>0</v>
      </c>
      <c r="AG141" s="79" t="s">
        <v>1272</v>
      </c>
      <c r="AH141" s="79"/>
      <c r="AI141" s="82" t="s">
        <v>1270</v>
      </c>
      <c r="AJ141" s="79" t="b">
        <v>0</v>
      </c>
      <c r="AK141" s="79">
        <v>11</v>
      </c>
      <c r="AL141" s="82" t="s">
        <v>1270</v>
      </c>
      <c r="AM141" s="79" t="s">
        <v>1281</v>
      </c>
      <c r="AN141" s="79" t="b">
        <v>0</v>
      </c>
      <c r="AO141" s="82" t="s">
        <v>1115</v>
      </c>
      <c r="AP141" s="79" t="s">
        <v>1285</v>
      </c>
      <c r="AQ141" s="79">
        <v>0</v>
      </c>
      <c r="AR141" s="79">
        <v>0</v>
      </c>
      <c r="AS141" s="79"/>
      <c r="AT141" s="79"/>
      <c r="AU141" s="79"/>
      <c r="AV141" s="79"/>
      <c r="AW141" s="79"/>
      <c r="AX141" s="79"/>
      <c r="AY141" s="79"/>
      <c r="AZ141" s="79"/>
      <c r="BA141">
        <v>1</v>
      </c>
      <c r="BB141" s="78" t="str">
        <f>REPLACE(INDEX(GroupVertices[Group],MATCH(Edges[[#This Row],[Vertex 1]],GroupVertices[Vertex],0)),1,1,"")</f>
        <v>11</v>
      </c>
      <c r="BC141" s="78" t="str">
        <f>REPLACE(INDEX(GroupVertices[Group],MATCH(Edges[[#This Row],[Vertex 2]],GroupVertices[Vertex],0)),1,1,"")</f>
        <v>11</v>
      </c>
      <c r="BD141" s="48">
        <v>0</v>
      </c>
      <c r="BE141" s="49">
        <v>0</v>
      </c>
      <c r="BF141" s="48">
        <v>0</v>
      </c>
      <c r="BG141" s="49">
        <v>0</v>
      </c>
      <c r="BH141" s="48">
        <v>0</v>
      </c>
      <c r="BI141" s="49">
        <v>0</v>
      </c>
      <c r="BJ141" s="48">
        <v>25</v>
      </c>
      <c r="BK141" s="49">
        <v>100</v>
      </c>
      <c r="BL141" s="48">
        <v>25</v>
      </c>
    </row>
    <row r="142" spans="1:64" ht="15">
      <c r="A142" s="64" t="s">
        <v>298</v>
      </c>
      <c r="B142" s="64" t="s">
        <v>299</v>
      </c>
      <c r="C142" s="65" t="s">
        <v>3516</v>
      </c>
      <c r="D142" s="66">
        <v>3</v>
      </c>
      <c r="E142" s="67" t="s">
        <v>132</v>
      </c>
      <c r="F142" s="68">
        <v>32</v>
      </c>
      <c r="G142" s="65"/>
      <c r="H142" s="69"/>
      <c r="I142" s="70"/>
      <c r="J142" s="70"/>
      <c r="K142" s="34" t="s">
        <v>66</v>
      </c>
      <c r="L142" s="77">
        <v>142</v>
      </c>
      <c r="M142" s="77"/>
      <c r="N142" s="72"/>
      <c r="O142" s="79" t="s">
        <v>423</v>
      </c>
      <c r="P142" s="81">
        <v>43484.51834490741</v>
      </c>
      <c r="Q142" s="79" t="s">
        <v>464</v>
      </c>
      <c r="R142" s="79"/>
      <c r="S142" s="79"/>
      <c r="T142" s="79" t="s">
        <v>580</v>
      </c>
      <c r="U142" s="83" t="s">
        <v>626</v>
      </c>
      <c r="V142" s="83" t="s">
        <v>626</v>
      </c>
      <c r="W142" s="81">
        <v>43484.51834490741</v>
      </c>
      <c r="X142" s="83" t="s">
        <v>861</v>
      </c>
      <c r="Y142" s="79"/>
      <c r="Z142" s="79"/>
      <c r="AA142" s="82" t="s">
        <v>1113</v>
      </c>
      <c r="AB142" s="79"/>
      <c r="AC142" s="79" t="b">
        <v>0</v>
      </c>
      <c r="AD142" s="79">
        <v>6</v>
      </c>
      <c r="AE142" s="82" t="s">
        <v>1270</v>
      </c>
      <c r="AF142" s="79" t="b">
        <v>0</v>
      </c>
      <c r="AG142" s="79" t="s">
        <v>1272</v>
      </c>
      <c r="AH142" s="79"/>
      <c r="AI142" s="82" t="s">
        <v>1270</v>
      </c>
      <c r="AJ142" s="79" t="b">
        <v>0</v>
      </c>
      <c r="AK142" s="79">
        <v>2</v>
      </c>
      <c r="AL142" s="82" t="s">
        <v>1270</v>
      </c>
      <c r="AM142" s="79" t="s">
        <v>1281</v>
      </c>
      <c r="AN142" s="79" t="b">
        <v>0</v>
      </c>
      <c r="AO142" s="82" t="s">
        <v>1113</v>
      </c>
      <c r="AP142" s="79" t="s">
        <v>1285</v>
      </c>
      <c r="AQ142" s="79">
        <v>0</v>
      </c>
      <c r="AR142" s="79">
        <v>0</v>
      </c>
      <c r="AS142" s="79"/>
      <c r="AT142" s="79"/>
      <c r="AU142" s="79"/>
      <c r="AV142" s="79"/>
      <c r="AW142" s="79"/>
      <c r="AX142" s="79"/>
      <c r="AY142" s="79"/>
      <c r="AZ142" s="79"/>
      <c r="BA142">
        <v>1</v>
      </c>
      <c r="BB142" s="78" t="str">
        <f>REPLACE(INDEX(GroupVertices[Group],MATCH(Edges[[#This Row],[Vertex 1]],GroupVertices[Vertex],0)),1,1,"")</f>
        <v>11</v>
      </c>
      <c r="BC142" s="78" t="str">
        <f>REPLACE(INDEX(GroupVertices[Group],MATCH(Edges[[#This Row],[Vertex 2]],GroupVertices[Vertex],0)),1,1,"")</f>
        <v>11</v>
      </c>
      <c r="BD142" s="48">
        <v>2</v>
      </c>
      <c r="BE142" s="49">
        <v>12.5</v>
      </c>
      <c r="BF142" s="48">
        <v>0</v>
      </c>
      <c r="BG142" s="49">
        <v>0</v>
      </c>
      <c r="BH142" s="48">
        <v>0</v>
      </c>
      <c r="BI142" s="49">
        <v>0</v>
      </c>
      <c r="BJ142" s="48">
        <v>14</v>
      </c>
      <c r="BK142" s="49">
        <v>87.5</v>
      </c>
      <c r="BL142" s="48">
        <v>16</v>
      </c>
    </row>
    <row r="143" spans="1:64" ht="15">
      <c r="A143" s="64" t="s">
        <v>299</v>
      </c>
      <c r="B143" s="64" t="s">
        <v>298</v>
      </c>
      <c r="C143" s="65" t="s">
        <v>3516</v>
      </c>
      <c r="D143" s="66">
        <v>3</v>
      </c>
      <c r="E143" s="67" t="s">
        <v>132</v>
      </c>
      <c r="F143" s="68">
        <v>32</v>
      </c>
      <c r="G143" s="65"/>
      <c r="H143" s="69"/>
      <c r="I143" s="70"/>
      <c r="J143" s="70"/>
      <c r="K143" s="34" t="s">
        <v>66</v>
      </c>
      <c r="L143" s="77">
        <v>143</v>
      </c>
      <c r="M143" s="77"/>
      <c r="N143" s="72"/>
      <c r="O143" s="79" t="s">
        <v>423</v>
      </c>
      <c r="P143" s="81">
        <v>43484.75164351852</v>
      </c>
      <c r="Q143" s="79" t="s">
        <v>465</v>
      </c>
      <c r="R143" s="79"/>
      <c r="S143" s="79"/>
      <c r="T143" s="79" t="s">
        <v>567</v>
      </c>
      <c r="U143" s="79"/>
      <c r="V143" s="83" t="s">
        <v>706</v>
      </c>
      <c r="W143" s="81">
        <v>43484.75164351852</v>
      </c>
      <c r="X143" s="83" t="s">
        <v>862</v>
      </c>
      <c r="Y143" s="79"/>
      <c r="Z143" s="79"/>
      <c r="AA143" s="82" t="s">
        <v>1114</v>
      </c>
      <c r="AB143" s="79"/>
      <c r="AC143" s="79" t="b">
        <v>0</v>
      </c>
      <c r="AD143" s="79">
        <v>0</v>
      </c>
      <c r="AE143" s="82" t="s">
        <v>1270</v>
      </c>
      <c r="AF143" s="79" t="b">
        <v>0</v>
      </c>
      <c r="AG143" s="79" t="s">
        <v>1272</v>
      </c>
      <c r="AH143" s="79"/>
      <c r="AI143" s="82" t="s">
        <v>1270</v>
      </c>
      <c r="AJ143" s="79" t="b">
        <v>0</v>
      </c>
      <c r="AK143" s="79">
        <v>2</v>
      </c>
      <c r="AL143" s="82" t="s">
        <v>1113</v>
      </c>
      <c r="AM143" s="79" t="s">
        <v>1278</v>
      </c>
      <c r="AN143" s="79" t="b">
        <v>0</v>
      </c>
      <c r="AO143" s="82" t="s">
        <v>1113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v>2</v>
      </c>
      <c r="BE143" s="49">
        <v>11.764705882352942</v>
      </c>
      <c r="BF143" s="48">
        <v>0</v>
      </c>
      <c r="BG143" s="49">
        <v>0</v>
      </c>
      <c r="BH143" s="48">
        <v>0</v>
      </c>
      <c r="BI143" s="49">
        <v>0</v>
      </c>
      <c r="BJ143" s="48">
        <v>15</v>
      </c>
      <c r="BK143" s="49">
        <v>88.23529411764706</v>
      </c>
      <c r="BL143" s="48">
        <v>17</v>
      </c>
    </row>
    <row r="144" spans="1:64" ht="15">
      <c r="A144" s="64" t="s">
        <v>300</v>
      </c>
      <c r="B144" s="64" t="s">
        <v>392</v>
      </c>
      <c r="C144" s="65" t="s">
        <v>3516</v>
      </c>
      <c r="D144" s="66">
        <v>3</v>
      </c>
      <c r="E144" s="67" t="s">
        <v>132</v>
      </c>
      <c r="F144" s="68">
        <v>32</v>
      </c>
      <c r="G144" s="65"/>
      <c r="H144" s="69"/>
      <c r="I144" s="70"/>
      <c r="J144" s="70"/>
      <c r="K144" s="34" t="s">
        <v>65</v>
      </c>
      <c r="L144" s="77">
        <v>144</v>
      </c>
      <c r="M144" s="77"/>
      <c r="N144" s="72"/>
      <c r="O144" s="79" t="s">
        <v>423</v>
      </c>
      <c r="P144" s="81">
        <v>43484.75164351852</v>
      </c>
      <c r="Q144" s="79" t="s">
        <v>427</v>
      </c>
      <c r="R144" s="79"/>
      <c r="S144" s="79"/>
      <c r="T144" s="79"/>
      <c r="U144" s="79"/>
      <c r="V144" s="83" t="s">
        <v>707</v>
      </c>
      <c r="W144" s="81">
        <v>43484.75164351852</v>
      </c>
      <c r="X144" s="83" t="s">
        <v>864</v>
      </c>
      <c r="Y144" s="79"/>
      <c r="Z144" s="79"/>
      <c r="AA144" s="82" t="s">
        <v>1116</v>
      </c>
      <c r="AB144" s="79"/>
      <c r="AC144" s="79" t="b">
        <v>0</v>
      </c>
      <c r="AD144" s="79">
        <v>0</v>
      </c>
      <c r="AE144" s="82" t="s">
        <v>1270</v>
      </c>
      <c r="AF144" s="79" t="b">
        <v>0</v>
      </c>
      <c r="AG144" s="79" t="s">
        <v>1272</v>
      </c>
      <c r="AH144" s="79"/>
      <c r="AI144" s="82" t="s">
        <v>1270</v>
      </c>
      <c r="AJ144" s="79" t="b">
        <v>0</v>
      </c>
      <c r="AK144" s="79">
        <v>129</v>
      </c>
      <c r="AL144" s="82" t="s">
        <v>1263</v>
      </c>
      <c r="AM144" s="79" t="s">
        <v>1278</v>
      </c>
      <c r="AN144" s="79" t="b">
        <v>0</v>
      </c>
      <c r="AO144" s="82" t="s">
        <v>1263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8.695652173913043</v>
      </c>
      <c r="BF144" s="48">
        <v>0</v>
      </c>
      <c r="BG144" s="49">
        <v>0</v>
      </c>
      <c r="BH144" s="48">
        <v>0</v>
      </c>
      <c r="BI144" s="49">
        <v>0</v>
      </c>
      <c r="BJ144" s="48">
        <v>21</v>
      </c>
      <c r="BK144" s="49">
        <v>91.30434782608695</v>
      </c>
      <c r="BL144" s="48">
        <v>23</v>
      </c>
    </row>
    <row r="145" spans="1:64" ht="15">
      <c r="A145" s="64" t="s">
        <v>301</v>
      </c>
      <c r="B145" s="64" t="s">
        <v>392</v>
      </c>
      <c r="C145" s="65" t="s">
        <v>3516</v>
      </c>
      <c r="D145" s="66">
        <v>3</v>
      </c>
      <c r="E145" s="67" t="s">
        <v>132</v>
      </c>
      <c r="F145" s="68">
        <v>32</v>
      </c>
      <c r="G145" s="65"/>
      <c r="H145" s="69"/>
      <c r="I145" s="70"/>
      <c r="J145" s="70"/>
      <c r="K145" s="34" t="s">
        <v>65</v>
      </c>
      <c r="L145" s="77">
        <v>145</v>
      </c>
      <c r="M145" s="77"/>
      <c r="N145" s="72"/>
      <c r="O145" s="79" t="s">
        <v>423</v>
      </c>
      <c r="P145" s="81">
        <v>43484.75269675926</v>
      </c>
      <c r="Q145" s="79" t="s">
        <v>427</v>
      </c>
      <c r="R145" s="79"/>
      <c r="S145" s="79"/>
      <c r="T145" s="79"/>
      <c r="U145" s="79"/>
      <c r="V145" s="83" t="s">
        <v>708</v>
      </c>
      <c r="W145" s="81">
        <v>43484.75269675926</v>
      </c>
      <c r="X145" s="83" t="s">
        <v>865</v>
      </c>
      <c r="Y145" s="79"/>
      <c r="Z145" s="79"/>
      <c r="AA145" s="82" t="s">
        <v>1117</v>
      </c>
      <c r="AB145" s="79"/>
      <c r="AC145" s="79" t="b">
        <v>0</v>
      </c>
      <c r="AD145" s="79">
        <v>0</v>
      </c>
      <c r="AE145" s="82" t="s">
        <v>1270</v>
      </c>
      <c r="AF145" s="79" t="b">
        <v>0</v>
      </c>
      <c r="AG145" s="79" t="s">
        <v>1272</v>
      </c>
      <c r="AH145" s="79"/>
      <c r="AI145" s="82" t="s">
        <v>1270</v>
      </c>
      <c r="AJ145" s="79" t="b">
        <v>0</v>
      </c>
      <c r="AK145" s="79">
        <v>129</v>
      </c>
      <c r="AL145" s="82" t="s">
        <v>1263</v>
      </c>
      <c r="AM145" s="79" t="s">
        <v>1278</v>
      </c>
      <c r="AN145" s="79" t="b">
        <v>0</v>
      </c>
      <c r="AO145" s="82" t="s">
        <v>1263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2</v>
      </c>
      <c r="BE145" s="49">
        <v>8.695652173913043</v>
      </c>
      <c r="BF145" s="48">
        <v>0</v>
      </c>
      <c r="BG145" s="49">
        <v>0</v>
      </c>
      <c r="BH145" s="48">
        <v>0</v>
      </c>
      <c r="BI145" s="49">
        <v>0</v>
      </c>
      <c r="BJ145" s="48">
        <v>21</v>
      </c>
      <c r="BK145" s="49">
        <v>91.30434782608695</v>
      </c>
      <c r="BL145" s="48">
        <v>23</v>
      </c>
    </row>
    <row r="146" spans="1:64" ht="15">
      <c r="A146" s="64" t="s">
        <v>302</v>
      </c>
      <c r="B146" s="64" t="s">
        <v>387</v>
      </c>
      <c r="C146" s="65" t="s">
        <v>3516</v>
      </c>
      <c r="D146" s="66">
        <v>3</v>
      </c>
      <c r="E146" s="67" t="s">
        <v>132</v>
      </c>
      <c r="F146" s="68">
        <v>32</v>
      </c>
      <c r="G146" s="65"/>
      <c r="H146" s="69"/>
      <c r="I146" s="70"/>
      <c r="J146" s="70"/>
      <c r="K146" s="34" t="s">
        <v>65</v>
      </c>
      <c r="L146" s="77">
        <v>146</v>
      </c>
      <c r="M146" s="77"/>
      <c r="N146" s="72"/>
      <c r="O146" s="79" t="s">
        <v>423</v>
      </c>
      <c r="P146" s="81">
        <v>43484.752858796295</v>
      </c>
      <c r="Q146" s="79" t="s">
        <v>426</v>
      </c>
      <c r="R146" s="79"/>
      <c r="S146" s="79"/>
      <c r="T146" s="79" t="s">
        <v>561</v>
      </c>
      <c r="U146" s="83" t="s">
        <v>612</v>
      </c>
      <c r="V146" s="83" t="s">
        <v>612</v>
      </c>
      <c r="W146" s="81">
        <v>43484.752858796295</v>
      </c>
      <c r="X146" s="83" t="s">
        <v>866</v>
      </c>
      <c r="Y146" s="79"/>
      <c r="Z146" s="79"/>
      <c r="AA146" s="82" t="s">
        <v>1118</v>
      </c>
      <c r="AB146" s="79"/>
      <c r="AC146" s="79" t="b">
        <v>0</v>
      </c>
      <c r="AD146" s="79">
        <v>0</v>
      </c>
      <c r="AE146" s="82" t="s">
        <v>1270</v>
      </c>
      <c r="AF146" s="79" t="b">
        <v>0</v>
      </c>
      <c r="AG146" s="79" t="s">
        <v>1272</v>
      </c>
      <c r="AH146" s="79"/>
      <c r="AI146" s="82" t="s">
        <v>1270</v>
      </c>
      <c r="AJ146" s="79" t="b">
        <v>0</v>
      </c>
      <c r="AK146" s="79">
        <v>138</v>
      </c>
      <c r="AL146" s="82" t="s">
        <v>1255</v>
      </c>
      <c r="AM146" s="79" t="s">
        <v>1278</v>
      </c>
      <c r="AN146" s="79" t="b">
        <v>0</v>
      </c>
      <c r="AO146" s="82" t="s">
        <v>1255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1</v>
      </c>
      <c r="BE146" s="49">
        <v>11.11111111111111</v>
      </c>
      <c r="BF146" s="48">
        <v>0</v>
      </c>
      <c r="BG146" s="49">
        <v>0</v>
      </c>
      <c r="BH146" s="48">
        <v>0</v>
      </c>
      <c r="BI146" s="49">
        <v>0</v>
      </c>
      <c r="BJ146" s="48">
        <v>8</v>
      </c>
      <c r="BK146" s="49">
        <v>88.88888888888889</v>
      </c>
      <c r="BL146" s="48">
        <v>9</v>
      </c>
    </row>
    <row r="147" spans="1:64" ht="15">
      <c r="A147" s="64" t="s">
        <v>303</v>
      </c>
      <c r="B147" s="64" t="s">
        <v>392</v>
      </c>
      <c r="C147" s="65" t="s">
        <v>3516</v>
      </c>
      <c r="D147" s="66">
        <v>3</v>
      </c>
      <c r="E147" s="67" t="s">
        <v>132</v>
      </c>
      <c r="F147" s="68">
        <v>32</v>
      </c>
      <c r="G147" s="65"/>
      <c r="H147" s="69"/>
      <c r="I147" s="70"/>
      <c r="J147" s="70"/>
      <c r="K147" s="34" t="s">
        <v>65</v>
      </c>
      <c r="L147" s="77">
        <v>147</v>
      </c>
      <c r="M147" s="77"/>
      <c r="N147" s="72"/>
      <c r="O147" s="79" t="s">
        <v>423</v>
      </c>
      <c r="P147" s="81">
        <v>43484.75295138889</v>
      </c>
      <c r="Q147" s="79" t="s">
        <v>427</v>
      </c>
      <c r="R147" s="79"/>
      <c r="S147" s="79"/>
      <c r="T147" s="79"/>
      <c r="U147" s="79"/>
      <c r="V147" s="83" t="s">
        <v>709</v>
      </c>
      <c r="W147" s="81">
        <v>43484.75295138889</v>
      </c>
      <c r="X147" s="83" t="s">
        <v>867</v>
      </c>
      <c r="Y147" s="79"/>
      <c r="Z147" s="79"/>
      <c r="AA147" s="82" t="s">
        <v>1119</v>
      </c>
      <c r="AB147" s="79"/>
      <c r="AC147" s="79" t="b">
        <v>0</v>
      </c>
      <c r="AD147" s="79">
        <v>0</v>
      </c>
      <c r="AE147" s="82" t="s">
        <v>1270</v>
      </c>
      <c r="AF147" s="79" t="b">
        <v>0</v>
      </c>
      <c r="AG147" s="79" t="s">
        <v>1272</v>
      </c>
      <c r="AH147" s="79"/>
      <c r="AI147" s="82" t="s">
        <v>1270</v>
      </c>
      <c r="AJ147" s="79" t="b">
        <v>0</v>
      </c>
      <c r="AK147" s="79">
        <v>129</v>
      </c>
      <c r="AL147" s="82" t="s">
        <v>1263</v>
      </c>
      <c r="AM147" s="79" t="s">
        <v>1280</v>
      </c>
      <c r="AN147" s="79" t="b">
        <v>0</v>
      </c>
      <c r="AO147" s="82" t="s">
        <v>1263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2</v>
      </c>
      <c r="BE147" s="49">
        <v>8.695652173913043</v>
      </c>
      <c r="BF147" s="48">
        <v>0</v>
      </c>
      <c r="BG147" s="49">
        <v>0</v>
      </c>
      <c r="BH147" s="48">
        <v>0</v>
      </c>
      <c r="BI147" s="49">
        <v>0</v>
      </c>
      <c r="BJ147" s="48">
        <v>21</v>
      </c>
      <c r="BK147" s="49">
        <v>91.30434782608695</v>
      </c>
      <c r="BL147" s="48">
        <v>23</v>
      </c>
    </row>
    <row r="148" spans="1:64" ht="15">
      <c r="A148" s="64" t="s">
        <v>304</v>
      </c>
      <c r="B148" s="64" t="s">
        <v>304</v>
      </c>
      <c r="C148" s="65" t="s">
        <v>3516</v>
      </c>
      <c r="D148" s="66">
        <v>3</v>
      </c>
      <c r="E148" s="67" t="s">
        <v>132</v>
      </c>
      <c r="F148" s="68">
        <v>32</v>
      </c>
      <c r="G148" s="65"/>
      <c r="H148" s="69"/>
      <c r="I148" s="70"/>
      <c r="J148" s="70"/>
      <c r="K148" s="34" t="s">
        <v>65</v>
      </c>
      <c r="L148" s="77">
        <v>148</v>
      </c>
      <c r="M148" s="77"/>
      <c r="N148" s="72"/>
      <c r="O148" s="79" t="s">
        <v>176</v>
      </c>
      <c r="P148" s="81">
        <v>43484.727685185186</v>
      </c>
      <c r="Q148" s="79" t="s">
        <v>467</v>
      </c>
      <c r="R148" s="83" t="s">
        <v>549</v>
      </c>
      <c r="S148" s="79" t="s">
        <v>555</v>
      </c>
      <c r="T148" s="79" t="s">
        <v>582</v>
      </c>
      <c r="U148" s="79"/>
      <c r="V148" s="83" t="s">
        <v>710</v>
      </c>
      <c r="W148" s="81">
        <v>43484.727685185186</v>
      </c>
      <c r="X148" s="83" t="s">
        <v>868</v>
      </c>
      <c r="Y148" s="79"/>
      <c r="Z148" s="79"/>
      <c r="AA148" s="82" t="s">
        <v>1120</v>
      </c>
      <c r="AB148" s="79"/>
      <c r="AC148" s="79" t="b">
        <v>0</v>
      </c>
      <c r="AD148" s="79">
        <v>4</v>
      </c>
      <c r="AE148" s="82" t="s">
        <v>1270</v>
      </c>
      <c r="AF148" s="79" t="b">
        <v>0</v>
      </c>
      <c r="AG148" s="79" t="s">
        <v>1272</v>
      </c>
      <c r="AH148" s="79"/>
      <c r="AI148" s="82" t="s">
        <v>1270</v>
      </c>
      <c r="AJ148" s="79" t="b">
        <v>0</v>
      </c>
      <c r="AK148" s="79">
        <v>1</v>
      </c>
      <c r="AL148" s="82" t="s">
        <v>1270</v>
      </c>
      <c r="AM148" s="79" t="s">
        <v>1283</v>
      </c>
      <c r="AN148" s="79" t="b">
        <v>0</v>
      </c>
      <c r="AO148" s="82" t="s">
        <v>1120</v>
      </c>
      <c r="AP148" s="79" t="s">
        <v>1285</v>
      </c>
      <c r="AQ148" s="79">
        <v>0</v>
      </c>
      <c r="AR148" s="79">
        <v>0</v>
      </c>
      <c r="AS148" s="79"/>
      <c r="AT148" s="79"/>
      <c r="AU148" s="79"/>
      <c r="AV148" s="79"/>
      <c r="AW148" s="79"/>
      <c r="AX148" s="79"/>
      <c r="AY148" s="79"/>
      <c r="AZ148" s="79"/>
      <c r="BA148">
        <v>1</v>
      </c>
      <c r="BB148" s="78" t="str">
        <f>REPLACE(INDEX(GroupVertices[Group],MATCH(Edges[[#This Row],[Vertex 1]],GroupVertices[Vertex],0)),1,1,"")</f>
        <v>10</v>
      </c>
      <c r="BC148" s="78" t="str">
        <f>REPLACE(INDEX(GroupVertices[Group],MATCH(Edges[[#This Row],[Vertex 2]],GroupVertices[Vertex],0)),1,1,"")</f>
        <v>10</v>
      </c>
      <c r="BD148" s="48">
        <v>1</v>
      </c>
      <c r="BE148" s="49">
        <v>7.6923076923076925</v>
      </c>
      <c r="BF148" s="48">
        <v>0</v>
      </c>
      <c r="BG148" s="49">
        <v>0</v>
      </c>
      <c r="BH148" s="48">
        <v>0</v>
      </c>
      <c r="BI148" s="49">
        <v>0</v>
      </c>
      <c r="BJ148" s="48">
        <v>12</v>
      </c>
      <c r="BK148" s="49">
        <v>92.3076923076923</v>
      </c>
      <c r="BL148" s="48">
        <v>13</v>
      </c>
    </row>
    <row r="149" spans="1:64" ht="15">
      <c r="A149" s="64" t="s">
        <v>305</v>
      </c>
      <c r="B149" s="64" t="s">
        <v>304</v>
      </c>
      <c r="C149" s="65" t="s">
        <v>3516</v>
      </c>
      <c r="D149" s="66">
        <v>3</v>
      </c>
      <c r="E149" s="67" t="s">
        <v>132</v>
      </c>
      <c r="F149" s="68">
        <v>32</v>
      </c>
      <c r="G149" s="65"/>
      <c r="H149" s="69"/>
      <c r="I149" s="70"/>
      <c r="J149" s="70"/>
      <c r="K149" s="34" t="s">
        <v>65</v>
      </c>
      <c r="L149" s="77">
        <v>149</v>
      </c>
      <c r="M149" s="77"/>
      <c r="N149" s="72"/>
      <c r="O149" s="79" t="s">
        <v>423</v>
      </c>
      <c r="P149" s="81">
        <v>43484.753703703704</v>
      </c>
      <c r="Q149" s="79" t="s">
        <v>468</v>
      </c>
      <c r="R149" s="83" t="s">
        <v>549</v>
      </c>
      <c r="S149" s="79" t="s">
        <v>555</v>
      </c>
      <c r="T149" s="79" t="s">
        <v>567</v>
      </c>
      <c r="U149" s="79"/>
      <c r="V149" s="83" t="s">
        <v>711</v>
      </c>
      <c r="W149" s="81">
        <v>43484.753703703704</v>
      </c>
      <c r="X149" s="83" t="s">
        <v>869</v>
      </c>
      <c r="Y149" s="79"/>
      <c r="Z149" s="79"/>
      <c r="AA149" s="82" t="s">
        <v>1121</v>
      </c>
      <c r="AB149" s="79"/>
      <c r="AC149" s="79" t="b">
        <v>0</v>
      </c>
      <c r="AD149" s="79">
        <v>0</v>
      </c>
      <c r="AE149" s="82" t="s">
        <v>1270</v>
      </c>
      <c r="AF149" s="79" t="b">
        <v>0</v>
      </c>
      <c r="AG149" s="79" t="s">
        <v>1272</v>
      </c>
      <c r="AH149" s="79"/>
      <c r="AI149" s="82" t="s">
        <v>1270</v>
      </c>
      <c r="AJ149" s="79" t="b">
        <v>0</v>
      </c>
      <c r="AK149" s="79">
        <v>1</v>
      </c>
      <c r="AL149" s="82" t="s">
        <v>1120</v>
      </c>
      <c r="AM149" s="79" t="s">
        <v>1277</v>
      </c>
      <c r="AN149" s="79" t="b">
        <v>0</v>
      </c>
      <c r="AO149" s="82" t="s">
        <v>1120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10</v>
      </c>
      <c r="BC149" s="78" t="str">
        <f>REPLACE(INDEX(GroupVertices[Group],MATCH(Edges[[#This Row],[Vertex 2]],GroupVertices[Vertex],0)),1,1,"")</f>
        <v>10</v>
      </c>
      <c r="BD149" s="48">
        <v>1</v>
      </c>
      <c r="BE149" s="49">
        <v>6.666666666666667</v>
      </c>
      <c r="BF149" s="48">
        <v>0</v>
      </c>
      <c r="BG149" s="49">
        <v>0</v>
      </c>
      <c r="BH149" s="48">
        <v>0</v>
      </c>
      <c r="BI149" s="49">
        <v>0</v>
      </c>
      <c r="BJ149" s="48">
        <v>14</v>
      </c>
      <c r="BK149" s="49">
        <v>93.33333333333333</v>
      </c>
      <c r="BL149" s="48">
        <v>15</v>
      </c>
    </row>
    <row r="150" spans="1:64" ht="15">
      <c r="A150" s="64" t="s">
        <v>306</v>
      </c>
      <c r="B150" s="64" t="s">
        <v>325</v>
      </c>
      <c r="C150" s="65" t="s">
        <v>3516</v>
      </c>
      <c r="D150" s="66">
        <v>3</v>
      </c>
      <c r="E150" s="67" t="s">
        <v>132</v>
      </c>
      <c r="F150" s="68">
        <v>32</v>
      </c>
      <c r="G150" s="65"/>
      <c r="H150" s="69"/>
      <c r="I150" s="70"/>
      <c r="J150" s="70"/>
      <c r="K150" s="34" t="s">
        <v>65</v>
      </c>
      <c r="L150" s="77">
        <v>150</v>
      </c>
      <c r="M150" s="77"/>
      <c r="N150" s="72"/>
      <c r="O150" s="79" t="s">
        <v>423</v>
      </c>
      <c r="P150" s="81">
        <v>43484.72008101852</v>
      </c>
      <c r="Q150" s="79" t="s">
        <v>469</v>
      </c>
      <c r="R150" s="79"/>
      <c r="S150" s="79"/>
      <c r="T150" s="79" t="s">
        <v>564</v>
      </c>
      <c r="U150" s="83" t="s">
        <v>628</v>
      </c>
      <c r="V150" s="83" t="s">
        <v>628</v>
      </c>
      <c r="W150" s="81">
        <v>43484.72008101852</v>
      </c>
      <c r="X150" s="83" t="s">
        <v>870</v>
      </c>
      <c r="Y150" s="79"/>
      <c r="Z150" s="79"/>
      <c r="AA150" s="82" t="s">
        <v>1122</v>
      </c>
      <c r="AB150" s="79"/>
      <c r="AC150" s="79" t="b">
        <v>0</v>
      </c>
      <c r="AD150" s="79">
        <v>4</v>
      </c>
      <c r="AE150" s="82" t="s">
        <v>1270</v>
      </c>
      <c r="AF150" s="79" t="b">
        <v>0</v>
      </c>
      <c r="AG150" s="79" t="s">
        <v>1272</v>
      </c>
      <c r="AH150" s="79"/>
      <c r="AI150" s="82" t="s">
        <v>1270</v>
      </c>
      <c r="AJ150" s="79" t="b">
        <v>0</v>
      </c>
      <c r="AK150" s="79">
        <v>1</v>
      </c>
      <c r="AL150" s="82" t="s">
        <v>1270</v>
      </c>
      <c r="AM150" s="79" t="s">
        <v>1278</v>
      </c>
      <c r="AN150" s="79" t="b">
        <v>0</v>
      </c>
      <c r="AO150" s="82" t="s">
        <v>1122</v>
      </c>
      <c r="AP150" s="79" t="s">
        <v>1285</v>
      </c>
      <c r="AQ150" s="79">
        <v>0</v>
      </c>
      <c r="AR150" s="79">
        <v>0</v>
      </c>
      <c r="AS150" s="79"/>
      <c r="AT150" s="79"/>
      <c r="AU150" s="79"/>
      <c r="AV150" s="79"/>
      <c r="AW150" s="79"/>
      <c r="AX150" s="79"/>
      <c r="AY150" s="79"/>
      <c r="AZ150" s="79"/>
      <c r="BA150">
        <v>1</v>
      </c>
      <c r="BB150" s="78" t="str">
        <f>REPLACE(INDEX(GroupVertices[Group],MATCH(Edges[[#This Row],[Vertex 1]],GroupVertices[Vertex],0)),1,1,"")</f>
        <v>10</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305</v>
      </c>
      <c r="B151" s="64" t="s">
        <v>306</v>
      </c>
      <c r="C151" s="65" t="s">
        <v>3516</v>
      </c>
      <c r="D151" s="66">
        <v>3</v>
      </c>
      <c r="E151" s="67" t="s">
        <v>132</v>
      </c>
      <c r="F151" s="68">
        <v>32</v>
      </c>
      <c r="G151" s="65"/>
      <c r="H151" s="69"/>
      <c r="I151" s="70"/>
      <c r="J151" s="70"/>
      <c r="K151" s="34" t="s">
        <v>65</v>
      </c>
      <c r="L151" s="77">
        <v>151</v>
      </c>
      <c r="M151" s="77"/>
      <c r="N151" s="72"/>
      <c r="O151" s="79" t="s">
        <v>423</v>
      </c>
      <c r="P151" s="81">
        <v>43484.75376157407</v>
      </c>
      <c r="Q151" s="79" t="s">
        <v>470</v>
      </c>
      <c r="R151" s="79"/>
      <c r="S151" s="79"/>
      <c r="T151" s="79" t="s">
        <v>564</v>
      </c>
      <c r="U151" s="83" t="s">
        <v>628</v>
      </c>
      <c r="V151" s="83" t="s">
        <v>628</v>
      </c>
      <c r="W151" s="81">
        <v>43484.75376157407</v>
      </c>
      <c r="X151" s="83" t="s">
        <v>871</v>
      </c>
      <c r="Y151" s="79"/>
      <c r="Z151" s="79"/>
      <c r="AA151" s="82" t="s">
        <v>1123</v>
      </c>
      <c r="AB151" s="79"/>
      <c r="AC151" s="79" t="b">
        <v>0</v>
      </c>
      <c r="AD151" s="79">
        <v>0</v>
      </c>
      <c r="AE151" s="82" t="s">
        <v>1270</v>
      </c>
      <c r="AF151" s="79" t="b">
        <v>0</v>
      </c>
      <c r="AG151" s="79" t="s">
        <v>1272</v>
      </c>
      <c r="AH151" s="79"/>
      <c r="AI151" s="82" t="s">
        <v>1270</v>
      </c>
      <c r="AJ151" s="79" t="b">
        <v>0</v>
      </c>
      <c r="AK151" s="79">
        <v>1</v>
      </c>
      <c r="AL151" s="82" t="s">
        <v>1122</v>
      </c>
      <c r="AM151" s="79" t="s">
        <v>1277</v>
      </c>
      <c r="AN151" s="79" t="b">
        <v>0</v>
      </c>
      <c r="AO151" s="82" t="s">
        <v>1122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10</v>
      </c>
      <c r="BC151" s="78" t="str">
        <f>REPLACE(INDEX(GroupVertices[Group],MATCH(Edges[[#This Row],[Vertex 2]],GroupVertices[Vertex],0)),1,1,"")</f>
        <v>10</v>
      </c>
      <c r="BD151" s="48">
        <v>0</v>
      </c>
      <c r="BE151" s="49">
        <v>0</v>
      </c>
      <c r="BF151" s="48">
        <v>0</v>
      </c>
      <c r="BG151" s="49">
        <v>0</v>
      </c>
      <c r="BH151" s="48">
        <v>0</v>
      </c>
      <c r="BI151" s="49">
        <v>0</v>
      </c>
      <c r="BJ151" s="48">
        <v>10</v>
      </c>
      <c r="BK151" s="49">
        <v>100</v>
      </c>
      <c r="BL151" s="48">
        <v>10</v>
      </c>
    </row>
    <row r="152" spans="1:64" ht="15">
      <c r="A152" s="64" t="s">
        <v>307</v>
      </c>
      <c r="B152" s="64" t="s">
        <v>307</v>
      </c>
      <c r="C152" s="65" t="s">
        <v>3516</v>
      </c>
      <c r="D152" s="66">
        <v>3</v>
      </c>
      <c r="E152" s="67" t="s">
        <v>132</v>
      </c>
      <c r="F152" s="68">
        <v>32</v>
      </c>
      <c r="G152" s="65"/>
      <c r="H152" s="69"/>
      <c r="I152" s="70"/>
      <c r="J152" s="70"/>
      <c r="K152" s="34" t="s">
        <v>65</v>
      </c>
      <c r="L152" s="77">
        <v>152</v>
      </c>
      <c r="M152" s="77"/>
      <c r="N152" s="72"/>
      <c r="O152" s="79" t="s">
        <v>176</v>
      </c>
      <c r="P152" s="81">
        <v>43484.71907407408</v>
      </c>
      <c r="Q152" s="79" t="s">
        <v>471</v>
      </c>
      <c r="R152" s="79"/>
      <c r="S152" s="79"/>
      <c r="T152" s="79" t="s">
        <v>583</v>
      </c>
      <c r="U152" s="83" t="s">
        <v>629</v>
      </c>
      <c r="V152" s="83" t="s">
        <v>629</v>
      </c>
      <c r="W152" s="81">
        <v>43484.71907407408</v>
      </c>
      <c r="X152" s="83" t="s">
        <v>872</v>
      </c>
      <c r="Y152" s="79"/>
      <c r="Z152" s="79"/>
      <c r="AA152" s="82" t="s">
        <v>1124</v>
      </c>
      <c r="AB152" s="79"/>
      <c r="AC152" s="79" t="b">
        <v>0</v>
      </c>
      <c r="AD152" s="79">
        <v>6</v>
      </c>
      <c r="AE152" s="82" t="s">
        <v>1270</v>
      </c>
      <c r="AF152" s="79" t="b">
        <v>0</v>
      </c>
      <c r="AG152" s="79" t="s">
        <v>1273</v>
      </c>
      <c r="AH152" s="79"/>
      <c r="AI152" s="82" t="s">
        <v>1270</v>
      </c>
      <c r="AJ152" s="79" t="b">
        <v>0</v>
      </c>
      <c r="AK152" s="79">
        <v>1</v>
      </c>
      <c r="AL152" s="82" t="s">
        <v>1270</v>
      </c>
      <c r="AM152" s="79" t="s">
        <v>1278</v>
      </c>
      <c r="AN152" s="79" t="b">
        <v>0</v>
      </c>
      <c r="AO152" s="82" t="s">
        <v>1124</v>
      </c>
      <c r="AP152" s="79" t="s">
        <v>1285</v>
      </c>
      <c r="AQ152" s="79">
        <v>0</v>
      </c>
      <c r="AR152" s="79">
        <v>0</v>
      </c>
      <c r="AS152" s="79"/>
      <c r="AT152" s="79"/>
      <c r="AU152" s="79"/>
      <c r="AV152" s="79"/>
      <c r="AW152" s="79"/>
      <c r="AX152" s="79"/>
      <c r="AY152" s="79"/>
      <c r="AZ152" s="79"/>
      <c r="BA152">
        <v>1</v>
      </c>
      <c r="BB152" s="78" t="str">
        <f>REPLACE(INDEX(GroupVertices[Group],MATCH(Edges[[#This Row],[Vertex 1]],GroupVertices[Vertex],0)),1,1,"")</f>
        <v>10</v>
      </c>
      <c r="BC152" s="78" t="str">
        <f>REPLACE(INDEX(GroupVertices[Group],MATCH(Edges[[#This Row],[Vertex 2]],GroupVertices[Vertex],0)),1,1,"")</f>
        <v>10</v>
      </c>
      <c r="BD152" s="48">
        <v>0</v>
      </c>
      <c r="BE152" s="49">
        <v>0</v>
      </c>
      <c r="BF152" s="48">
        <v>0</v>
      </c>
      <c r="BG152" s="49">
        <v>0</v>
      </c>
      <c r="BH152" s="48">
        <v>0</v>
      </c>
      <c r="BI152" s="49">
        <v>0</v>
      </c>
      <c r="BJ152" s="48">
        <v>2</v>
      </c>
      <c r="BK152" s="49">
        <v>100</v>
      </c>
      <c r="BL152" s="48">
        <v>2</v>
      </c>
    </row>
    <row r="153" spans="1:64" ht="15">
      <c r="A153" s="64" t="s">
        <v>305</v>
      </c>
      <c r="B153" s="64" t="s">
        <v>307</v>
      </c>
      <c r="C153" s="65" t="s">
        <v>3516</v>
      </c>
      <c r="D153" s="66">
        <v>3</v>
      </c>
      <c r="E153" s="67" t="s">
        <v>132</v>
      </c>
      <c r="F153" s="68">
        <v>32</v>
      </c>
      <c r="G153" s="65"/>
      <c r="H153" s="69"/>
      <c r="I153" s="70"/>
      <c r="J153" s="70"/>
      <c r="K153" s="34" t="s">
        <v>65</v>
      </c>
      <c r="L153" s="77">
        <v>153</v>
      </c>
      <c r="M153" s="77"/>
      <c r="N153" s="72"/>
      <c r="O153" s="79" t="s">
        <v>423</v>
      </c>
      <c r="P153" s="81">
        <v>43484.75383101852</v>
      </c>
      <c r="Q153" s="79" t="s">
        <v>472</v>
      </c>
      <c r="R153" s="79"/>
      <c r="S153" s="79"/>
      <c r="T153" s="79" t="s">
        <v>583</v>
      </c>
      <c r="U153" s="83" t="s">
        <v>629</v>
      </c>
      <c r="V153" s="83" t="s">
        <v>629</v>
      </c>
      <c r="W153" s="81">
        <v>43484.75383101852</v>
      </c>
      <c r="X153" s="83" t="s">
        <v>873</v>
      </c>
      <c r="Y153" s="79"/>
      <c r="Z153" s="79"/>
      <c r="AA153" s="82" t="s">
        <v>1125</v>
      </c>
      <c r="AB153" s="79"/>
      <c r="AC153" s="79" t="b">
        <v>0</v>
      </c>
      <c r="AD153" s="79">
        <v>0</v>
      </c>
      <c r="AE153" s="82" t="s">
        <v>1270</v>
      </c>
      <c r="AF153" s="79" t="b">
        <v>0</v>
      </c>
      <c r="AG153" s="79" t="s">
        <v>1273</v>
      </c>
      <c r="AH153" s="79"/>
      <c r="AI153" s="82" t="s">
        <v>1270</v>
      </c>
      <c r="AJ153" s="79" t="b">
        <v>0</v>
      </c>
      <c r="AK153" s="79">
        <v>1</v>
      </c>
      <c r="AL153" s="82" t="s">
        <v>1124</v>
      </c>
      <c r="AM153" s="79" t="s">
        <v>1277</v>
      </c>
      <c r="AN153" s="79" t="b">
        <v>0</v>
      </c>
      <c r="AO153" s="82" t="s">
        <v>1124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10</v>
      </c>
      <c r="BC153" s="78" t="str">
        <f>REPLACE(INDEX(GroupVertices[Group],MATCH(Edges[[#This Row],[Vertex 2]],GroupVertices[Vertex],0)),1,1,"")</f>
        <v>10</v>
      </c>
      <c r="BD153" s="48">
        <v>0</v>
      </c>
      <c r="BE153" s="49">
        <v>0</v>
      </c>
      <c r="BF153" s="48">
        <v>0</v>
      </c>
      <c r="BG153" s="49">
        <v>0</v>
      </c>
      <c r="BH153" s="48">
        <v>0</v>
      </c>
      <c r="BI153" s="49">
        <v>0</v>
      </c>
      <c r="BJ153" s="48">
        <v>4</v>
      </c>
      <c r="BK153" s="49">
        <v>100</v>
      </c>
      <c r="BL153" s="48">
        <v>4</v>
      </c>
    </row>
    <row r="154" spans="1:64" ht="15">
      <c r="A154" s="64" t="s">
        <v>305</v>
      </c>
      <c r="B154" s="64" t="s">
        <v>325</v>
      </c>
      <c r="C154" s="65" t="s">
        <v>3516</v>
      </c>
      <c r="D154" s="66">
        <v>3</v>
      </c>
      <c r="E154" s="67" t="s">
        <v>132</v>
      </c>
      <c r="F154" s="68">
        <v>32</v>
      </c>
      <c r="G154" s="65"/>
      <c r="H154" s="69"/>
      <c r="I154" s="70"/>
      <c r="J154" s="70"/>
      <c r="K154" s="34" t="s">
        <v>65</v>
      </c>
      <c r="L154" s="77">
        <v>154</v>
      </c>
      <c r="M154" s="77"/>
      <c r="N154" s="72"/>
      <c r="O154" s="79" t="s">
        <v>423</v>
      </c>
      <c r="P154" s="81">
        <v>43484.75376157407</v>
      </c>
      <c r="Q154" s="79" t="s">
        <v>470</v>
      </c>
      <c r="R154" s="79"/>
      <c r="S154" s="79"/>
      <c r="T154" s="79" t="s">
        <v>564</v>
      </c>
      <c r="U154" s="83" t="s">
        <v>628</v>
      </c>
      <c r="V154" s="83" t="s">
        <v>628</v>
      </c>
      <c r="W154" s="81">
        <v>43484.75376157407</v>
      </c>
      <c r="X154" s="83" t="s">
        <v>871</v>
      </c>
      <c r="Y154" s="79"/>
      <c r="Z154" s="79"/>
      <c r="AA154" s="82" t="s">
        <v>1123</v>
      </c>
      <c r="AB154" s="79"/>
      <c r="AC154" s="79" t="b">
        <v>0</v>
      </c>
      <c r="AD154" s="79">
        <v>0</v>
      </c>
      <c r="AE154" s="82" t="s">
        <v>1270</v>
      </c>
      <c r="AF154" s="79" t="b">
        <v>0</v>
      </c>
      <c r="AG154" s="79" t="s">
        <v>1272</v>
      </c>
      <c r="AH154" s="79"/>
      <c r="AI154" s="82" t="s">
        <v>1270</v>
      </c>
      <c r="AJ154" s="79" t="b">
        <v>0</v>
      </c>
      <c r="AK154" s="79">
        <v>1</v>
      </c>
      <c r="AL154" s="82" t="s">
        <v>1122</v>
      </c>
      <c r="AM154" s="79" t="s">
        <v>1277</v>
      </c>
      <c r="AN154" s="79" t="b">
        <v>0</v>
      </c>
      <c r="AO154" s="82" t="s">
        <v>1122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v>
      </c>
      <c r="BD154" s="48"/>
      <c r="BE154" s="49"/>
      <c r="BF154" s="48"/>
      <c r="BG154" s="49"/>
      <c r="BH154" s="48"/>
      <c r="BI154" s="49"/>
      <c r="BJ154" s="48"/>
      <c r="BK154" s="49"/>
      <c r="BL154" s="48"/>
    </row>
    <row r="155" spans="1:64" ht="15">
      <c r="A155" s="64" t="s">
        <v>308</v>
      </c>
      <c r="B155" s="64" t="s">
        <v>308</v>
      </c>
      <c r="C155" s="65" t="s">
        <v>3516</v>
      </c>
      <c r="D155" s="66">
        <v>3</v>
      </c>
      <c r="E155" s="67" t="s">
        <v>132</v>
      </c>
      <c r="F155" s="68">
        <v>32</v>
      </c>
      <c r="G155" s="65"/>
      <c r="H155" s="69"/>
      <c r="I155" s="70"/>
      <c r="J155" s="70"/>
      <c r="K155" s="34" t="s">
        <v>65</v>
      </c>
      <c r="L155" s="77">
        <v>155</v>
      </c>
      <c r="M155" s="77"/>
      <c r="N155" s="72"/>
      <c r="O155" s="79" t="s">
        <v>176</v>
      </c>
      <c r="P155" s="81">
        <v>43484.75435185185</v>
      </c>
      <c r="Q155" s="79" t="s">
        <v>473</v>
      </c>
      <c r="R155" s="79"/>
      <c r="S155" s="79"/>
      <c r="T155" s="79" t="s">
        <v>584</v>
      </c>
      <c r="U155" s="83" t="s">
        <v>630</v>
      </c>
      <c r="V155" s="83" t="s">
        <v>630</v>
      </c>
      <c r="W155" s="81">
        <v>43484.75435185185</v>
      </c>
      <c r="X155" s="83" t="s">
        <v>874</v>
      </c>
      <c r="Y155" s="79"/>
      <c r="Z155" s="79"/>
      <c r="AA155" s="82" t="s">
        <v>1126</v>
      </c>
      <c r="AB155" s="79"/>
      <c r="AC155" s="79" t="b">
        <v>0</v>
      </c>
      <c r="AD155" s="79">
        <v>1</v>
      </c>
      <c r="AE155" s="82" t="s">
        <v>1270</v>
      </c>
      <c r="AF155" s="79" t="b">
        <v>0</v>
      </c>
      <c r="AG155" s="79" t="s">
        <v>1272</v>
      </c>
      <c r="AH155" s="79"/>
      <c r="AI155" s="82" t="s">
        <v>1270</v>
      </c>
      <c r="AJ155" s="79" t="b">
        <v>0</v>
      </c>
      <c r="AK155" s="79">
        <v>0</v>
      </c>
      <c r="AL155" s="82" t="s">
        <v>1270</v>
      </c>
      <c r="AM155" s="79" t="s">
        <v>1279</v>
      </c>
      <c r="AN155" s="79" t="b">
        <v>0</v>
      </c>
      <c r="AO155" s="82" t="s">
        <v>1126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12</v>
      </c>
      <c r="BC155" s="78" t="str">
        <f>REPLACE(INDEX(GroupVertices[Group],MATCH(Edges[[#This Row],[Vertex 2]],GroupVertices[Vertex],0)),1,1,"")</f>
        <v>12</v>
      </c>
      <c r="BD155" s="48">
        <v>0</v>
      </c>
      <c r="BE155" s="49">
        <v>0</v>
      </c>
      <c r="BF155" s="48">
        <v>0</v>
      </c>
      <c r="BG155" s="49">
        <v>0</v>
      </c>
      <c r="BH155" s="48">
        <v>0</v>
      </c>
      <c r="BI155" s="49">
        <v>0</v>
      </c>
      <c r="BJ155" s="48">
        <v>6</v>
      </c>
      <c r="BK155" s="49">
        <v>100</v>
      </c>
      <c r="BL155" s="48">
        <v>6</v>
      </c>
    </row>
    <row r="156" spans="1:64" ht="15">
      <c r="A156" s="64" t="s">
        <v>309</v>
      </c>
      <c r="B156" s="64" t="s">
        <v>392</v>
      </c>
      <c r="C156" s="65" t="s">
        <v>3516</v>
      </c>
      <c r="D156" s="66">
        <v>3</v>
      </c>
      <c r="E156" s="67" t="s">
        <v>132</v>
      </c>
      <c r="F156" s="68">
        <v>32</v>
      </c>
      <c r="G156" s="65"/>
      <c r="H156" s="69"/>
      <c r="I156" s="70"/>
      <c r="J156" s="70"/>
      <c r="K156" s="34" t="s">
        <v>65</v>
      </c>
      <c r="L156" s="77">
        <v>156</v>
      </c>
      <c r="M156" s="77"/>
      <c r="N156" s="72"/>
      <c r="O156" s="79" t="s">
        <v>423</v>
      </c>
      <c r="P156" s="81">
        <v>43484.754479166666</v>
      </c>
      <c r="Q156" s="79" t="s">
        <v>427</v>
      </c>
      <c r="R156" s="79"/>
      <c r="S156" s="79"/>
      <c r="T156" s="79"/>
      <c r="U156" s="79"/>
      <c r="V156" s="83" t="s">
        <v>712</v>
      </c>
      <c r="W156" s="81">
        <v>43484.754479166666</v>
      </c>
      <c r="X156" s="83" t="s">
        <v>875</v>
      </c>
      <c r="Y156" s="79"/>
      <c r="Z156" s="79"/>
      <c r="AA156" s="82" t="s">
        <v>1127</v>
      </c>
      <c r="AB156" s="79"/>
      <c r="AC156" s="79" t="b">
        <v>0</v>
      </c>
      <c r="AD156" s="79">
        <v>0</v>
      </c>
      <c r="AE156" s="82" t="s">
        <v>1270</v>
      </c>
      <c r="AF156" s="79" t="b">
        <v>0</v>
      </c>
      <c r="AG156" s="79" t="s">
        <v>1272</v>
      </c>
      <c r="AH156" s="79"/>
      <c r="AI156" s="82" t="s">
        <v>1270</v>
      </c>
      <c r="AJ156" s="79" t="b">
        <v>0</v>
      </c>
      <c r="AK156" s="79">
        <v>129</v>
      </c>
      <c r="AL156" s="82" t="s">
        <v>1263</v>
      </c>
      <c r="AM156" s="79" t="s">
        <v>1281</v>
      </c>
      <c r="AN156" s="79" t="b">
        <v>0</v>
      </c>
      <c r="AO156" s="82" t="s">
        <v>1263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2</v>
      </c>
      <c r="BE156" s="49">
        <v>8.695652173913043</v>
      </c>
      <c r="BF156" s="48">
        <v>0</v>
      </c>
      <c r="BG156" s="49">
        <v>0</v>
      </c>
      <c r="BH156" s="48">
        <v>0</v>
      </c>
      <c r="BI156" s="49">
        <v>0</v>
      </c>
      <c r="BJ156" s="48">
        <v>21</v>
      </c>
      <c r="BK156" s="49">
        <v>91.30434782608695</v>
      </c>
      <c r="BL156" s="48">
        <v>23</v>
      </c>
    </row>
    <row r="157" spans="1:64" ht="15">
      <c r="A157" s="64" t="s">
        <v>310</v>
      </c>
      <c r="B157" s="64" t="s">
        <v>392</v>
      </c>
      <c r="C157" s="65" t="s">
        <v>3516</v>
      </c>
      <c r="D157" s="66">
        <v>3</v>
      </c>
      <c r="E157" s="67" t="s">
        <v>132</v>
      </c>
      <c r="F157" s="68">
        <v>32</v>
      </c>
      <c r="G157" s="65"/>
      <c r="H157" s="69"/>
      <c r="I157" s="70"/>
      <c r="J157" s="70"/>
      <c r="K157" s="34" t="s">
        <v>65</v>
      </c>
      <c r="L157" s="77">
        <v>157</v>
      </c>
      <c r="M157" s="77"/>
      <c r="N157" s="72"/>
      <c r="O157" s="79" t="s">
        <v>423</v>
      </c>
      <c r="P157" s="81">
        <v>43484.754895833335</v>
      </c>
      <c r="Q157" s="79" t="s">
        <v>427</v>
      </c>
      <c r="R157" s="79"/>
      <c r="S157" s="79"/>
      <c r="T157" s="79"/>
      <c r="U157" s="79"/>
      <c r="V157" s="83" t="s">
        <v>713</v>
      </c>
      <c r="W157" s="81">
        <v>43484.754895833335</v>
      </c>
      <c r="X157" s="83" t="s">
        <v>876</v>
      </c>
      <c r="Y157" s="79"/>
      <c r="Z157" s="79"/>
      <c r="AA157" s="82" t="s">
        <v>1128</v>
      </c>
      <c r="AB157" s="79"/>
      <c r="AC157" s="79" t="b">
        <v>0</v>
      </c>
      <c r="AD157" s="79">
        <v>0</v>
      </c>
      <c r="AE157" s="82" t="s">
        <v>1270</v>
      </c>
      <c r="AF157" s="79" t="b">
        <v>0</v>
      </c>
      <c r="AG157" s="79" t="s">
        <v>1272</v>
      </c>
      <c r="AH157" s="79"/>
      <c r="AI157" s="82" t="s">
        <v>1270</v>
      </c>
      <c r="AJ157" s="79" t="b">
        <v>0</v>
      </c>
      <c r="AK157" s="79">
        <v>129</v>
      </c>
      <c r="AL157" s="82" t="s">
        <v>1263</v>
      </c>
      <c r="AM157" s="79" t="s">
        <v>1277</v>
      </c>
      <c r="AN157" s="79" t="b">
        <v>0</v>
      </c>
      <c r="AO157" s="82" t="s">
        <v>1263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2</v>
      </c>
      <c r="BE157" s="49">
        <v>8.695652173913043</v>
      </c>
      <c r="BF157" s="48">
        <v>0</v>
      </c>
      <c r="BG157" s="49">
        <v>0</v>
      </c>
      <c r="BH157" s="48">
        <v>0</v>
      </c>
      <c r="BI157" s="49">
        <v>0</v>
      </c>
      <c r="BJ157" s="48">
        <v>21</v>
      </c>
      <c r="BK157" s="49">
        <v>91.30434782608695</v>
      </c>
      <c r="BL157" s="48">
        <v>23</v>
      </c>
    </row>
    <row r="158" spans="1:64" ht="15">
      <c r="A158" s="64" t="s">
        <v>311</v>
      </c>
      <c r="B158" s="64" t="s">
        <v>335</v>
      </c>
      <c r="C158" s="65" t="s">
        <v>3516</v>
      </c>
      <c r="D158" s="66">
        <v>3</v>
      </c>
      <c r="E158" s="67" t="s">
        <v>132</v>
      </c>
      <c r="F158" s="68">
        <v>32</v>
      </c>
      <c r="G158" s="65"/>
      <c r="H158" s="69"/>
      <c r="I158" s="70"/>
      <c r="J158" s="70"/>
      <c r="K158" s="34" t="s">
        <v>65</v>
      </c>
      <c r="L158" s="77">
        <v>158</v>
      </c>
      <c r="M158" s="77"/>
      <c r="N158" s="72"/>
      <c r="O158" s="79" t="s">
        <v>423</v>
      </c>
      <c r="P158" s="81">
        <v>43484.75494212963</v>
      </c>
      <c r="Q158" s="79" t="s">
        <v>474</v>
      </c>
      <c r="R158" s="79"/>
      <c r="S158" s="79"/>
      <c r="T158" s="79" t="s">
        <v>585</v>
      </c>
      <c r="U158" s="79"/>
      <c r="V158" s="83" t="s">
        <v>670</v>
      </c>
      <c r="W158" s="81">
        <v>43484.75494212963</v>
      </c>
      <c r="X158" s="83" t="s">
        <v>877</v>
      </c>
      <c r="Y158" s="79"/>
      <c r="Z158" s="79"/>
      <c r="AA158" s="82" t="s">
        <v>1129</v>
      </c>
      <c r="AB158" s="79"/>
      <c r="AC158" s="79" t="b">
        <v>0</v>
      </c>
      <c r="AD158" s="79">
        <v>0</v>
      </c>
      <c r="AE158" s="82" t="s">
        <v>1270</v>
      </c>
      <c r="AF158" s="79" t="b">
        <v>0</v>
      </c>
      <c r="AG158" s="79" t="s">
        <v>1272</v>
      </c>
      <c r="AH158" s="79"/>
      <c r="AI158" s="82" t="s">
        <v>1270</v>
      </c>
      <c r="AJ158" s="79" t="b">
        <v>0</v>
      </c>
      <c r="AK158" s="79">
        <v>4</v>
      </c>
      <c r="AL158" s="82" t="s">
        <v>1162</v>
      </c>
      <c r="AM158" s="79" t="s">
        <v>1281</v>
      </c>
      <c r="AN158" s="79" t="b">
        <v>0</v>
      </c>
      <c r="AO158" s="82" t="s">
        <v>1162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v>1</v>
      </c>
      <c r="BE158" s="49">
        <v>4.761904761904762</v>
      </c>
      <c r="BF158" s="48">
        <v>0</v>
      </c>
      <c r="BG158" s="49">
        <v>0</v>
      </c>
      <c r="BH158" s="48">
        <v>0</v>
      </c>
      <c r="BI158" s="49">
        <v>0</v>
      </c>
      <c r="BJ158" s="48">
        <v>20</v>
      </c>
      <c r="BK158" s="49">
        <v>95.23809523809524</v>
      </c>
      <c r="BL158" s="48">
        <v>21</v>
      </c>
    </row>
    <row r="159" spans="1:64" ht="15">
      <c r="A159" s="64" t="s">
        <v>312</v>
      </c>
      <c r="B159" s="64" t="s">
        <v>392</v>
      </c>
      <c r="C159" s="65" t="s">
        <v>3516</v>
      </c>
      <c r="D159" s="66">
        <v>3</v>
      </c>
      <c r="E159" s="67" t="s">
        <v>132</v>
      </c>
      <c r="F159" s="68">
        <v>32</v>
      </c>
      <c r="G159" s="65"/>
      <c r="H159" s="69"/>
      <c r="I159" s="70"/>
      <c r="J159" s="70"/>
      <c r="K159" s="34" t="s">
        <v>65</v>
      </c>
      <c r="L159" s="77">
        <v>159</v>
      </c>
      <c r="M159" s="77"/>
      <c r="N159" s="72"/>
      <c r="O159" s="79" t="s">
        <v>423</v>
      </c>
      <c r="P159" s="81">
        <v>43484.755474537036</v>
      </c>
      <c r="Q159" s="79" t="s">
        <v>427</v>
      </c>
      <c r="R159" s="79"/>
      <c r="S159" s="79"/>
      <c r="T159" s="79"/>
      <c r="U159" s="79"/>
      <c r="V159" s="83" t="s">
        <v>714</v>
      </c>
      <c r="W159" s="81">
        <v>43484.755474537036</v>
      </c>
      <c r="X159" s="83" t="s">
        <v>878</v>
      </c>
      <c r="Y159" s="79"/>
      <c r="Z159" s="79"/>
      <c r="AA159" s="82" t="s">
        <v>1130</v>
      </c>
      <c r="AB159" s="79"/>
      <c r="AC159" s="79" t="b">
        <v>0</v>
      </c>
      <c r="AD159" s="79">
        <v>0</v>
      </c>
      <c r="AE159" s="82" t="s">
        <v>1270</v>
      </c>
      <c r="AF159" s="79" t="b">
        <v>0</v>
      </c>
      <c r="AG159" s="79" t="s">
        <v>1272</v>
      </c>
      <c r="AH159" s="79"/>
      <c r="AI159" s="82" t="s">
        <v>1270</v>
      </c>
      <c r="AJ159" s="79" t="b">
        <v>0</v>
      </c>
      <c r="AK159" s="79">
        <v>129</v>
      </c>
      <c r="AL159" s="82" t="s">
        <v>1263</v>
      </c>
      <c r="AM159" s="79" t="s">
        <v>1278</v>
      </c>
      <c r="AN159" s="79" t="b">
        <v>0</v>
      </c>
      <c r="AO159" s="82" t="s">
        <v>1263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2</v>
      </c>
      <c r="BE159" s="49">
        <v>8.695652173913043</v>
      </c>
      <c r="BF159" s="48">
        <v>0</v>
      </c>
      <c r="BG159" s="49">
        <v>0</v>
      </c>
      <c r="BH159" s="48">
        <v>0</v>
      </c>
      <c r="BI159" s="49">
        <v>0</v>
      </c>
      <c r="BJ159" s="48">
        <v>21</v>
      </c>
      <c r="BK159" s="49">
        <v>91.30434782608695</v>
      </c>
      <c r="BL159" s="48">
        <v>23</v>
      </c>
    </row>
    <row r="160" spans="1:64" ht="15">
      <c r="A160" s="64" t="s">
        <v>313</v>
      </c>
      <c r="B160" s="64" t="s">
        <v>378</v>
      </c>
      <c r="C160" s="65" t="s">
        <v>3516</v>
      </c>
      <c r="D160" s="66">
        <v>3</v>
      </c>
      <c r="E160" s="67" t="s">
        <v>132</v>
      </c>
      <c r="F160" s="68">
        <v>32</v>
      </c>
      <c r="G160" s="65"/>
      <c r="H160" s="69"/>
      <c r="I160" s="70"/>
      <c r="J160" s="70"/>
      <c r="K160" s="34" t="s">
        <v>65</v>
      </c>
      <c r="L160" s="77">
        <v>160</v>
      </c>
      <c r="M160" s="77"/>
      <c r="N160" s="72"/>
      <c r="O160" s="79" t="s">
        <v>423</v>
      </c>
      <c r="P160" s="81">
        <v>43484.755891203706</v>
      </c>
      <c r="Q160" s="79" t="s">
        <v>475</v>
      </c>
      <c r="R160" s="79"/>
      <c r="S160" s="79"/>
      <c r="T160" s="79" t="s">
        <v>564</v>
      </c>
      <c r="U160" s="83" t="s">
        <v>631</v>
      </c>
      <c r="V160" s="83" t="s">
        <v>631</v>
      </c>
      <c r="W160" s="81">
        <v>43484.755891203706</v>
      </c>
      <c r="X160" s="83" t="s">
        <v>879</v>
      </c>
      <c r="Y160" s="79"/>
      <c r="Z160" s="79"/>
      <c r="AA160" s="82" t="s">
        <v>1131</v>
      </c>
      <c r="AB160" s="79"/>
      <c r="AC160" s="79" t="b">
        <v>0</v>
      </c>
      <c r="AD160" s="79">
        <v>0</v>
      </c>
      <c r="AE160" s="82" t="s">
        <v>1270</v>
      </c>
      <c r="AF160" s="79" t="b">
        <v>0</v>
      </c>
      <c r="AG160" s="79" t="s">
        <v>1272</v>
      </c>
      <c r="AH160" s="79"/>
      <c r="AI160" s="82" t="s">
        <v>1270</v>
      </c>
      <c r="AJ160" s="79" t="b">
        <v>0</v>
      </c>
      <c r="AK160" s="79">
        <v>11</v>
      </c>
      <c r="AL160" s="82" t="s">
        <v>1237</v>
      </c>
      <c r="AM160" s="79" t="s">
        <v>1278</v>
      </c>
      <c r="AN160" s="79" t="b">
        <v>0</v>
      </c>
      <c r="AO160" s="82" t="s">
        <v>1237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6</v>
      </c>
      <c r="BK160" s="49">
        <v>100</v>
      </c>
      <c r="BL160" s="48">
        <v>6</v>
      </c>
    </row>
    <row r="161" spans="1:64" ht="15">
      <c r="A161" s="64" t="s">
        <v>314</v>
      </c>
      <c r="B161" s="64" t="s">
        <v>387</v>
      </c>
      <c r="C161" s="65" t="s">
        <v>3516</v>
      </c>
      <c r="D161" s="66">
        <v>3</v>
      </c>
      <c r="E161" s="67" t="s">
        <v>132</v>
      </c>
      <c r="F161" s="68">
        <v>32</v>
      </c>
      <c r="G161" s="65"/>
      <c r="H161" s="69"/>
      <c r="I161" s="70"/>
      <c r="J161" s="70"/>
      <c r="K161" s="34" t="s">
        <v>65</v>
      </c>
      <c r="L161" s="77">
        <v>161</v>
      </c>
      <c r="M161" s="77"/>
      <c r="N161" s="72"/>
      <c r="O161" s="79" t="s">
        <v>423</v>
      </c>
      <c r="P161" s="81">
        <v>43484.756215277775</v>
      </c>
      <c r="Q161" s="79" t="s">
        <v>426</v>
      </c>
      <c r="R161" s="79"/>
      <c r="S161" s="79"/>
      <c r="T161" s="79" t="s">
        <v>561</v>
      </c>
      <c r="U161" s="83" t="s">
        <v>612</v>
      </c>
      <c r="V161" s="83" t="s">
        <v>612</v>
      </c>
      <c r="W161" s="81">
        <v>43484.756215277775</v>
      </c>
      <c r="X161" s="83" t="s">
        <v>880</v>
      </c>
      <c r="Y161" s="79"/>
      <c r="Z161" s="79"/>
      <c r="AA161" s="82" t="s">
        <v>1132</v>
      </c>
      <c r="AB161" s="79"/>
      <c r="AC161" s="79" t="b">
        <v>0</v>
      </c>
      <c r="AD161" s="79">
        <v>0</v>
      </c>
      <c r="AE161" s="82" t="s">
        <v>1270</v>
      </c>
      <c r="AF161" s="79" t="b">
        <v>0</v>
      </c>
      <c r="AG161" s="79" t="s">
        <v>1272</v>
      </c>
      <c r="AH161" s="79"/>
      <c r="AI161" s="82" t="s">
        <v>1270</v>
      </c>
      <c r="AJ161" s="79" t="b">
        <v>0</v>
      </c>
      <c r="AK161" s="79">
        <v>138</v>
      </c>
      <c r="AL161" s="82" t="s">
        <v>1255</v>
      </c>
      <c r="AM161" s="79" t="s">
        <v>1278</v>
      </c>
      <c r="AN161" s="79" t="b">
        <v>0</v>
      </c>
      <c r="AO161" s="82" t="s">
        <v>1255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1</v>
      </c>
      <c r="BE161" s="49">
        <v>11.11111111111111</v>
      </c>
      <c r="BF161" s="48">
        <v>0</v>
      </c>
      <c r="BG161" s="49">
        <v>0</v>
      </c>
      <c r="BH161" s="48">
        <v>0</v>
      </c>
      <c r="BI161" s="49">
        <v>0</v>
      </c>
      <c r="BJ161" s="48">
        <v>8</v>
      </c>
      <c r="BK161" s="49">
        <v>88.88888888888889</v>
      </c>
      <c r="BL161" s="48">
        <v>9</v>
      </c>
    </row>
    <row r="162" spans="1:64" ht="15">
      <c r="A162" s="64" t="s">
        <v>315</v>
      </c>
      <c r="B162" s="64" t="s">
        <v>318</v>
      </c>
      <c r="C162" s="65" t="s">
        <v>3517</v>
      </c>
      <c r="D162" s="66">
        <v>10</v>
      </c>
      <c r="E162" s="67" t="s">
        <v>136</v>
      </c>
      <c r="F162" s="68">
        <v>27.666666666666668</v>
      </c>
      <c r="G162" s="65"/>
      <c r="H162" s="69"/>
      <c r="I162" s="70"/>
      <c r="J162" s="70"/>
      <c r="K162" s="34" t="s">
        <v>65</v>
      </c>
      <c r="L162" s="77">
        <v>162</v>
      </c>
      <c r="M162" s="77"/>
      <c r="N162" s="72"/>
      <c r="O162" s="79" t="s">
        <v>423</v>
      </c>
      <c r="P162" s="81">
        <v>43484.517164351855</v>
      </c>
      <c r="Q162" s="79" t="s">
        <v>476</v>
      </c>
      <c r="R162" s="79"/>
      <c r="S162" s="79"/>
      <c r="T162" s="79" t="s">
        <v>564</v>
      </c>
      <c r="U162" s="83" t="s">
        <v>632</v>
      </c>
      <c r="V162" s="83" t="s">
        <v>632</v>
      </c>
      <c r="W162" s="81">
        <v>43484.517164351855</v>
      </c>
      <c r="X162" s="83" t="s">
        <v>881</v>
      </c>
      <c r="Y162" s="79"/>
      <c r="Z162" s="79"/>
      <c r="AA162" s="82" t="s">
        <v>1133</v>
      </c>
      <c r="AB162" s="79"/>
      <c r="AC162" s="79" t="b">
        <v>0</v>
      </c>
      <c r="AD162" s="79">
        <v>7</v>
      </c>
      <c r="AE162" s="82" t="s">
        <v>1270</v>
      </c>
      <c r="AF162" s="79" t="b">
        <v>0</v>
      </c>
      <c r="AG162" s="79" t="s">
        <v>1273</v>
      </c>
      <c r="AH162" s="79"/>
      <c r="AI162" s="82" t="s">
        <v>1270</v>
      </c>
      <c r="AJ162" s="79" t="b">
        <v>0</v>
      </c>
      <c r="AK162" s="79">
        <v>3</v>
      </c>
      <c r="AL162" s="82" t="s">
        <v>1270</v>
      </c>
      <c r="AM162" s="79" t="s">
        <v>1278</v>
      </c>
      <c r="AN162" s="79" t="b">
        <v>0</v>
      </c>
      <c r="AO162" s="82" t="s">
        <v>1133</v>
      </c>
      <c r="AP162" s="79" t="s">
        <v>1285</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315</v>
      </c>
      <c r="B163" s="64" t="s">
        <v>325</v>
      </c>
      <c r="C163" s="65" t="s">
        <v>3517</v>
      </c>
      <c r="D163" s="66">
        <v>10</v>
      </c>
      <c r="E163" s="67" t="s">
        <v>136</v>
      </c>
      <c r="F163" s="68">
        <v>27.666666666666668</v>
      </c>
      <c r="G163" s="65"/>
      <c r="H163" s="69"/>
      <c r="I163" s="70"/>
      <c r="J163" s="70"/>
      <c r="K163" s="34" t="s">
        <v>65</v>
      </c>
      <c r="L163" s="77">
        <v>163</v>
      </c>
      <c r="M163" s="77"/>
      <c r="N163" s="72"/>
      <c r="O163" s="79" t="s">
        <v>423</v>
      </c>
      <c r="P163" s="81">
        <v>43484.517164351855</v>
      </c>
      <c r="Q163" s="79" t="s">
        <v>476</v>
      </c>
      <c r="R163" s="79"/>
      <c r="S163" s="79"/>
      <c r="T163" s="79" t="s">
        <v>564</v>
      </c>
      <c r="U163" s="83" t="s">
        <v>632</v>
      </c>
      <c r="V163" s="83" t="s">
        <v>632</v>
      </c>
      <c r="W163" s="81">
        <v>43484.517164351855</v>
      </c>
      <c r="X163" s="83" t="s">
        <v>881</v>
      </c>
      <c r="Y163" s="79"/>
      <c r="Z163" s="79"/>
      <c r="AA163" s="82" t="s">
        <v>1133</v>
      </c>
      <c r="AB163" s="79"/>
      <c r="AC163" s="79" t="b">
        <v>0</v>
      </c>
      <c r="AD163" s="79">
        <v>7</v>
      </c>
      <c r="AE163" s="82" t="s">
        <v>1270</v>
      </c>
      <c r="AF163" s="79" t="b">
        <v>0</v>
      </c>
      <c r="AG163" s="79" t="s">
        <v>1273</v>
      </c>
      <c r="AH163" s="79"/>
      <c r="AI163" s="82" t="s">
        <v>1270</v>
      </c>
      <c r="AJ163" s="79" t="b">
        <v>0</v>
      </c>
      <c r="AK163" s="79">
        <v>3</v>
      </c>
      <c r="AL163" s="82" t="s">
        <v>1270</v>
      </c>
      <c r="AM163" s="79" t="s">
        <v>1278</v>
      </c>
      <c r="AN163" s="79" t="b">
        <v>0</v>
      </c>
      <c r="AO163" s="82" t="s">
        <v>1133</v>
      </c>
      <c r="AP163" s="79" t="s">
        <v>1285</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3</v>
      </c>
      <c r="BK163" s="49">
        <v>100</v>
      </c>
      <c r="BL163" s="48">
        <v>3</v>
      </c>
    </row>
    <row r="164" spans="1:64" ht="15">
      <c r="A164" s="64" t="s">
        <v>315</v>
      </c>
      <c r="B164" s="64" t="s">
        <v>318</v>
      </c>
      <c r="C164" s="65" t="s">
        <v>3517</v>
      </c>
      <c r="D164" s="66">
        <v>10</v>
      </c>
      <c r="E164" s="67" t="s">
        <v>136</v>
      </c>
      <c r="F164" s="68">
        <v>27.666666666666668</v>
      </c>
      <c r="G164" s="65"/>
      <c r="H164" s="69"/>
      <c r="I164" s="70"/>
      <c r="J164" s="70"/>
      <c r="K164" s="34" t="s">
        <v>65</v>
      </c>
      <c r="L164" s="77">
        <v>164</v>
      </c>
      <c r="M164" s="77"/>
      <c r="N164" s="72"/>
      <c r="O164" s="79" t="s">
        <v>423</v>
      </c>
      <c r="P164" s="81">
        <v>43484.75682870371</v>
      </c>
      <c r="Q164" s="79" t="s">
        <v>477</v>
      </c>
      <c r="R164" s="79"/>
      <c r="S164" s="79"/>
      <c r="T164" s="79" t="s">
        <v>564</v>
      </c>
      <c r="U164" s="83" t="s">
        <v>632</v>
      </c>
      <c r="V164" s="83" t="s">
        <v>632</v>
      </c>
      <c r="W164" s="81">
        <v>43484.75682870371</v>
      </c>
      <c r="X164" s="83" t="s">
        <v>882</v>
      </c>
      <c r="Y164" s="79"/>
      <c r="Z164" s="79"/>
      <c r="AA164" s="82" t="s">
        <v>1134</v>
      </c>
      <c r="AB164" s="79"/>
      <c r="AC164" s="79" t="b">
        <v>0</v>
      </c>
      <c r="AD164" s="79">
        <v>0</v>
      </c>
      <c r="AE164" s="82" t="s">
        <v>1270</v>
      </c>
      <c r="AF164" s="79" t="b">
        <v>0</v>
      </c>
      <c r="AG164" s="79" t="s">
        <v>1273</v>
      </c>
      <c r="AH164" s="79"/>
      <c r="AI164" s="82" t="s">
        <v>1270</v>
      </c>
      <c r="AJ164" s="79" t="b">
        <v>0</v>
      </c>
      <c r="AK164" s="79">
        <v>3</v>
      </c>
      <c r="AL164" s="82" t="s">
        <v>1133</v>
      </c>
      <c r="AM164" s="79" t="s">
        <v>1278</v>
      </c>
      <c r="AN164" s="79" t="b">
        <v>0</v>
      </c>
      <c r="AO164" s="82" t="s">
        <v>1133</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315</v>
      </c>
      <c r="B165" s="64" t="s">
        <v>325</v>
      </c>
      <c r="C165" s="65" t="s">
        <v>3517</v>
      </c>
      <c r="D165" s="66">
        <v>10</v>
      </c>
      <c r="E165" s="67" t="s">
        <v>136</v>
      </c>
      <c r="F165" s="68">
        <v>27.666666666666668</v>
      </c>
      <c r="G165" s="65"/>
      <c r="H165" s="69"/>
      <c r="I165" s="70"/>
      <c r="J165" s="70"/>
      <c r="K165" s="34" t="s">
        <v>65</v>
      </c>
      <c r="L165" s="77">
        <v>165</v>
      </c>
      <c r="M165" s="77"/>
      <c r="N165" s="72"/>
      <c r="O165" s="79" t="s">
        <v>423</v>
      </c>
      <c r="P165" s="81">
        <v>43484.75682870371</v>
      </c>
      <c r="Q165" s="79" t="s">
        <v>477</v>
      </c>
      <c r="R165" s="79"/>
      <c r="S165" s="79"/>
      <c r="T165" s="79" t="s">
        <v>564</v>
      </c>
      <c r="U165" s="83" t="s">
        <v>632</v>
      </c>
      <c r="V165" s="83" t="s">
        <v>632</v>
      </c>
      <c r="W165" s="81">
        <v>43484.75682870371</v>
      </c>
      <c r="X165" s="83" t="s">
        <v>882</v>
      </c>
      <c r="Y165" s="79"/>
      <c r="Z165" s="79"/>
      <c r="AA165" s="82" t="s">
        <v>1134</v>
      </c>
      <c r="AB165" s="79"/>
      <c r="AC165" s="79" t="b">
        <v>0</v>
      </c>
      <c r="AD165" s="79">
        <v>0</v>
      </c>
      <c r="AE165" s="82" t="s">
        <v>1270</v>
      </c>
      <c r="AF165" s="79" t="b">
        <v>0</v>
      </c>
      <c r="AG165" s="79" t="s">
        <v>1273</v>
      </c>
      <c r="AH165" s="79"/>
      <c r="AI165" s="82" t="s">
        <v>1270</v>
      </c>
      <c r="AJ165" s="79" t="b">
        <v>0</v>
      </c>
      <c r="AK165" s="79">
        <v>3</v>
      </c>
      <c r="AL165" s="82" t="s">
        <v>1133</v>
      </c>
      <c r="AM165" s="79" t="s">
        <v>1278</v>
      </c>
      <c r="AN165" s="79" t="b">
        <v>0</v>
      </c>
      <c r="AO165" s="82" t="s">
        <v>1133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5</v>
      </c>
      <c r="BK165" s="49">
        <v>100</v>
      </c>
      <c r="BL165" s="48">
        <v>5</v>
      </c>
    </row>
    <row r="166" spans="1:64" ht="15">
      <c r="A166" s="64" t="s">
        <v>316</v>
      </c>
      <c r="B166" s="64" t="s">
        <v>325</v>
      </c>
      <c r="C166" s="65" t="s">
        <v>3516</v>
      </c>
      <c r="D166" s="66">
        <v>3</v>
      </c>
      <c r="E166" s="67" t="s">
        <v>132</v>
      </c>
      <c r="F166" s="68">
        <v>32</v>
      </c>
      <c r="G166" s="65"/>
      <c r="H166" s="69"/>
      <c r="I166" s="70"/>
      <c r="J166" s="70"/>
      <c r="K166" s="34" t="s">
        <v>65</v>
      </c>
      <c r="L166" s="77">
        <v>166</v>
      </c>
      <c r="M166" s="77"/>
      <c r="N166" s="72"/>
      <c r="O166" s="79" t="s">
        <v>423</v>
      </c>
      <c r="P166" s="81">
        <v>43484.757372685184</v>
      </c>
      <c r="Q166" s="79" t="s">
        <v>448</v>
      </c>
      <c r="R166" s="79"/>
      <c r="S166" s="79"/>
      <c r="T166" s="79" t="s">
        <v>567</v>
      </c>
      <c r="U166" s="79"/>
      <c r="V166" s="83" t="s">
        <v>670</v>
      </c>
      <c r="W166" s="81">
        <v>43484.757372685184</v>
      </c>
      <c r="X166" s="83" t="s">
        <v>883</v>
      </c>
      <c r="Y166" s="79"/>
      <c r="Z166" s="79"/>
      <c r="AA166" s="82" t="s">
        <v>1135</v>
      </c>
      <c r="AB166" s="79"/>
      <c r="AC166" s="79" t="b">
        <v>0</v>
      </c>
      <c r="AD166" s="79">
        <v>0</v>
      </c>
      <c r="AE166" s="82" t="s">
        <v>1270</v>
      </c>
      <c r="AF166" s="79" t="b">
        <v>1</v>
      </c>
      <c r="AG166" s="79" t="s">
        <v>1272</v>
      </c>
      <c r="AH166" s="79"/>
      <c r="AI166" s="82" t="s">
        <v>1275</v>
      </c>
      <c r="AJ166" s="79" t="b">
        <v>0</v>
      </c>
      <c r="AK166" s="79">
        <v>48</v>
      </c>
      <c r="AL166" s="82" t="s">
        <v>1265</v>
      </c>
      <c r="AM166" s="79" t="s">
        <v>1278</v>
      </c>
      <c r="AN166" s="79" t="b">
        <v>0</v>
      </c>
      <c r="AO166" s="82" t="s">
        <v>1265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316</v>
      </c>
      <c r="B167" s="64" t="s">
        <v>394</v>
      </c>
      <c r="C167" s="65" t="s">
        <v>3516</v>
      </c>
      <c r="D167" s="66">
        <v>3</v>
      </c>
      <c r="E167" s="67" t="s">
        <v>132</v>
      </c>
      <c r="F167" s="68">
        <v>32</v>
      </c>
      <c r="G167" s="65"/>
      <c r="H167" s="69"/>
      <c r="I167" s="70"/>
      <c r="J167" s="70"/>
      <c r="K167" s="34" t="s">
        <v>65</v>
      </c>
      <c r="L167" s="77">
        <v>167</v>
      </c>
      <c r="M167" s="77"/>
      <c r="N167" s="72"/>
      <c r="O167" s="79" t="s">
        <v>423</v>
      </c>
      <c r="P167" s="81">
        <v>43484.757372685184</v>
      </c>
      <c r="Q167" s="79" t="s">
        <v>448</v>
      </c>
      <c r="R167" s="79"/>
      <c r="S167" s="79"/>
      <c r="T167" s="79" t="s">
        <v>567</v>
      </c>
      <c r="U167" s="79"/>
      <c r="V167" s="83" t="s">
        <v>670</v>
      </c>
      <c r="W167" s="81">
        <v>43484.757372685184</v>
      </c>
      <c r="X167" s="83" t="s">
        <v>883</v>
      </c>
      <c r="Y167" s="79"/>
      <c r="Z167" s="79"/>
      <c r="AA167" s="82" t="s">
        <v>1135</v>
      </c>
      <c r="AB167" s="79"/>
      <c r="AC167" s="79" t="b">
        <v>0</v>
      </c>
      <c r="AD167" s="79">
        <v>0</v>
      </c>
      <c r="AE167" s="82" t="s">
        <v>1270</v>
      </c>
      <c r="AF167" s="79" t="b">
        <v>1</v>
      </c>
      <c r="AG167" s="79" t="s">
        <v>1272</v>
      </c>
      <c r="AH167" s="79"/>
      <c r="AI167" s="82" t="s">
        <v>1275</v>
      </c>
      <c r="AJ167" s="79" t="b">
        <v>0</v>
      </c>
      <c r="AK167" s="79">
        <v>48</v>
      </c>
      <c r="AL167" s="82" t="s">
        <v>1265</v>
      </c>
      <c r="AM167" s="79" t="s">
        <v>1278</v>
      </c>
      <c r="AN167" s="79" t="b">
        <v>0</v>
      </c>
      <c r="AO167" s="82" t="s">
        <v>1265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2</v>
      </c>
      <c r="BE167" s="49">
        <v>9.523809523809524</v>
      </c>
      <c r="BF167" s="48">
        <v>0</v>
      </c>
      <c r="BG167" s="49">
        <v>0</v>
      </c>
      <c r="BH167" s="48">
        <v>0</v>
      </c>
      <c r="BI167" s="49">
        <v>0</v>
      </c>
      <c r="BJ167" s="48">
        <v>19</v>
      </c>
      <c r="BK167" s="49">
        <v>90.47619047619048</v>
      </c>
      <c r="BL167" s="48">
        <v>21</v>
      </c>
    </row>
    <row r="168" spans="1:64" ht="15">
      <c r="A168" s="64" t="s">
        <v>317</v>
      </c>
      <c r="B168" s="64" t="s">
        <v>398</v>
      </c>
      <c r="C168" s="65" t="s">
        <v>3516</v>
      </c>
      <c r="D168" s="66">
        <v>3</v>
      </c>
      <c r="E168" s="67" t="s">
        <v>132</v>
      </c>
      <c r="F168" s="68">
        <v>32</v>
      </c>
      <c r="G168" s="65"/>
      <c r="H168" s="69"/>
      <c r="I168" s="70"/>
      <c r="J168" s="70"/>
      <c r="K168" s="34" t="s">
        <v>65</v>
      </c>
      <c r="L168" s="77">
        <v>168</v>
      </c>
      <c r="M168" s="77"/>
      <c r="N168" s="72"/>
      <c r="O168" s="79" t="s">
        <v>423</v>
      </c>
      <c r="P168" s="81">
        <v>43484.75760416667</v>
      </c>
      <c r="Q168" s="79" t="s">
        <v>478</v>
      </c>
      <c r="R168" s="79"/>
      <c r="S168" s="79"/>
      <c r="T168" s="79" t="s">
        <v>582</v>
      </c>
      <c r="U168" s="79"/>
      <c r="V168" s="83" t="s">
        <v>715</v>
      </c>
      <c r="W168" s="81">
        <v>43484.75760416667</v>
      </c>
      <c r="X168" s="83" t="s">
        <v>884</v>
      </c>
      <c r="Y168" s="79"/>
      <c r="Z168" s="79"/>
      <c r="AA168" s="82" t="s">
        <v>1136</v>
      </c>
      <c r="AB168" s="79"/>
      <c r="AC168" s="79" t="b">
        <v>0</v>
      </c>
      <c r="AD168" s="79">
        <v>0</v>
      </c>
      <c r="AE168" s="82" t="s">
        <v>1270</v>
      </c>
      <c r="AF168" s="79" t="b">
        <v>0</v>
      </c>
      <c r="AG168" s="79" t="s">
        <v>1272</v>
      </c>
      <c r="AH168" s="79"/>
      <c r="AI168" s="82" t="s">
        <v>1270</v>
      </c>
      <c r="AJ168" s="79" t="b">
        <v>0</v>
      </c>
      <c r="AK168" s="79">
        <v>19</v>
      </c>
      <c r="AL168" s="82" t="s">
        <v>1227</v>
      </c>
      <c r="AM168" s="79" t="s">
        <v>1277</v>
      </c>
      <c r="AN168" s="79" t="b">
        <v>0</v>
      </c>
      <c r="AO168" s="82" t="s">
        <v>1227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4</v>
      </c>
      <c r="BD168" s="48"/>
      <c r="BE168" s="49"/>
      <c r="BF168" s="48"/>
      <c r="BG168" s="49"/>
      <c r="BH168" s="48"/>
      <c r="BI168" s="49"/>
      <c r="BJ168" s="48"/>
      <c r="BK168" s="49"/>
      <c r="BL168" s="48"/>
    </row>
    <row r="169" spans="1:64" ht="15">
      <c r="A169" s="64" t="s">
        <v>317</v>
      </c>
      <c r="B169" s="64" t="s">
        <v>379</v>
      </c>
      <c r="C169" s="65" t="s">
        <v>3516</v>
      </c>
      <c r="D169" s="66">
        <v>3</v>
      </c>
      <c r="E169" s="67" t="s">
        <v>132</v>
      </c>
      <c r="F169" s="68">
        <v>32</v>
      </c>
      <c r="G169" s="65"/>
      <c r="H169" s="69"/>
      <c r="I169" s="70"/>
      <c r="J169" s="70"/>
      <c r="K169" s="34" t="s">
        <v>65</v>
      </c>
      <c r="L169" s="77">
        <v>169</v>
      </c>
      <c r="M169" s="77"/>
      <c r="N169" s="72"/>
      <c r="O169" s="79" t="s">
        <v>423</v>
      </c>
      <c r="P169" s="81">
        <v>43484.75760416667</v>
      </c>
      <c r="Q169" s="79" t="s">
        <v>478</v>
      </c>
      <c r="R169" s="79"/>
      <c r="S169" s="79"/>
      <c r="T169" s="79" t="s">
        <v>582</v>
      </c>
      <c r="U169" s="79"/>
      <c r="V169" s="83" t="s">
        <v>715</v>
      </c>
      <c r="W169" s="81">
        <v>43484.75760416667</v>
      </c>
      <c r="X169" s="83" t="s">
        <v>884</v>
      </c>
      <c r="Y169" s="79"/>
      <c r="Z169" s="79"/>
      <c r="AA169" s="82" t="s">
        <v>1136</v>
      </c>
      <c r="AB169" s="79"/>
      <c r="AC169" s="79" t="b">
        <v>0</v>
      </c>
      <c r="AD169" s="79">
        <v>0</v>
      </c>
      <c r="AE169" s="82" t="s">
        <v>1270</v>
      </c>
      <c r="AF169" s="79" t="b">
        <v>0</v>
      </c>
      <c r="AG169" s="79" t="s">
        <v>1272</v>
      </c>
      <c r="AH169" s="79"/>
      <c r="AI169" s="82" t="s">
        <v>1270</v>
      </c>
      <c r="AJ169" s="79" t="b">
        <v>0</v>
      </c>
      <c r="AK169" s="79">
        <v>19</v>
      </c>
      <c r="AL169" s="82" t="s">
        <v>1227</v>
      </c>
      <c r="AM169" s="79" t="s">
        <v>1277</v>
      </c>
      <c r="AN169" s="79" t="b">
        <v>0</v>
      </c>
      <c r="AO169" s="82" t="s">
        <v>1227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317</v>
      </c>
      <c r="B170" s="64" t="s">
        <v>378</v>
      </c>
      <c r="C170" s="65" t="s">
        <v>3516</v>
      </c>
      <c r="D170" s="66">
        <v>3</v>
      </c>
      <c r="E170" s="67" t="s">
        <v>132</v>
      </c>
      <c r="F170" s="68">
        <v>32</v>
      </c>
      <c r="G170" s="65"/>
      <c r="H170" s="69"/>
      <c r="I170" s="70"/>
      <c r="J170" s="70"/>
      <c r="K170" s="34" t="s">
        <v>65</v>
      </c>
      <c r="L170" s="77">
        <v>170</v>
      </c>
      <c r="M170" s="77"/>
      <c r="N170" s="72"/>
      <c r="O170" s="79" t="s">
        <v>423</v>
      </c>
      <c r="P170" s="81">
        <v>43484.75760416667</v>
      </c>
      <c r="Q170" s="79" t="s">
        <v>478</v>
      </c>
      <c r="R170" s="79"/>
      <c r="S170" s="79"/>
      <c r="T170" s="79" t="s">
        <v>582</v>
      </c>
      <c r="U170" s="79"/>
      <c r="V170" s="83" t="s">
        <v>715</v>
      </c>
      <c r="W170" s="81">
        <v>43484.75760416667</v>
      </c>
      <c r="X170" s="83" t="s">
        <v>884</v>
      </c>
      <c r="Y170" s="79"/>
      <c r="Z170" s="79"/>
      <c r="AA170" s="82" t="s">
        <v>1136</v>
      </c>
      <c r="AB170" s="79"/>
      <c r="AC170" s="79" t="b">
        <v>0</v>
      </c>
      <c r="AD170" s="79">
        <v>0</v>
      </c>
      <c r="AE170" s="82" t="s">
        <v>1270</v>
      </c>
      <c r="AF170" s="79" t="b">
        <v>0</v>
      </c>
      <c r="AG170" s="79" t="s">
        <v>1272</v>
      </c>
      <c r="AH170" s="79"/>
      <c r="AI170" s="82" t="s">
        <v>1270</v>
      </c>
      <c r="AJ170" s="79" t="b">
        <v>0</v>
      </c>
      <c r="AK170" s="79">
        <v>19</v>
      </c>
      <c r="AL170" s="82" t="s">
        <v>1227</v>
      </c>
      <c r="AM170" s="79" t="s">
        <v>1277</v>
      </c>
      <c r="AN170" s="79" t="b">
        <v>0</v>
      </c>
      <c r="AO170" s="82" t="s">
        <v>1227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317</v>
      </c>
      <c r="B171" s="64" t="s">
        <v>373</v>
      </c>
      <c r="C171" s="65" t="s">
        <v>3516</v>
      </c>
      <c r="D171" s="66">
        <v>3</v>
      </c>
      <c r="E171" s="67" t="s">
        <v>132</v>
      </c>
      <c r="F171" s="68">
        <v>32</v>
      </c>
      <c r="G171" s="65"/>
      <c r="H171" s="69"/>
      <c r="I171" s="70"/>
      <c r="J171" s="70"/>
      <c r="K171" s="34" t="s">
        <v>65</v>
      </c>
      <c r="L171" s="77">
        <v>171</v>
      </c>
      <c r="M171" s="77"/>
      <c r="N171" s="72"/>
      <c r="O171" s="79" t="s">
        <v>423</v>
      </c>
      <c r="P171" s="81">
        <v>43484.75760416667</v>
      </c>
      <c r="Q171" s="79" t="s">
        <v>478</v>
      </c>
      <c r="R171" s="79"/>
      <c r="S171" s="79"/>
      <c r="T171" s="79" t="s">
        <v>582</v>
      </c>
      <c r="U171" s="79"/>
      <c r="V171" s="83" t="s">
        <v>715</v>
      </c>
      <c r="W171" s="81">
        <v>43484.75760416667</v>
      </c>
      <c r="X171" s="83" t="s">
        <v>884</v>
      </c>
      <c r="Y171" s="79"/>
      <c r="Z171" s="79"/>
      <c r="AA171" s="82" t="s">
        <v>1136</v>
      </c>
      <c r="AB171" s="79"/>
      <c r="AC171" s="79" t="b">
        <v>0</v>
      </c>
      <c r="AD171" s="79">
        <v>0</v>
      </c>
      <c r="AE171" s="82" t="s">
        <v>1270</v>
      </c>
      <c r="AF171" s="79" t="b">
        <v>0</v>
      </c>
      <c r="AG171" s="79" t="s">
        <v>1272</v>
      </c>
      <c r="AH171" s="79"/>
      <c r="AI171" s="82" t="s">
        <v>1270</v>
      </c>
      <c r="AJ171" s="79" t="b">
        <v>0</v>
      </c>
      <c r="AK171" s="79">
        <v>19</v>
      </c>
      <c r="AL171" s="82" t="s">
        <v>1227</v>
      </c>
      <c r="AM171" s="79" t="s">
        <v>1277</v>
      </c>
      <c r="AN171" s="79" t="b">
        <v>0</v>
      </c>
      <c r="AO171" s="82" t="s">
        <v>1227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0</v>
      </c>
      <c r="BE171" s="49">
        <v>0</v>
      </c>
      <c r="BF171" s="48">
        <v>0</v>
      </c>
      <c r="BG171" s="49">
        <v>0</v>
      </c>
      <c r="BH171" s="48">
        <v>0</v>
      </c>
      <c r="BI171" s="49">
        <v>0</v>
      </c>
      <c r="BJ171" s="48">
        <v>15</v>
      </c>
      <c r="BK171" s="49">
        <v>100</v>
      </c>
      <c r="BL171" s="48">
        <v>15</v>
      </c>
    </row>
    <row r="172" spans="1:64" ht="15">
      <c r="A172" s="64" t="s">
        <v>318</v>
      </c>
      <c r="B172" s="64" t="s">
        <v>325</v>
      </c>
      <c r="C172" s="65" t="s">
        <v>3516</v>
      </c>
      <c r="D172" s="66">
        <v>3</v>
      </c>
      <c r="E172" s="67" t="s">
        <v>132</v>
      </c>
      <c r="F172" s="68">
        <v>32</v>
      </c>
      <c r="G172" s="65"/>
      <c r="H172" s="69"/>
      <c r="I172" s="70"/>
      <c r="J172" s="70"/>
      <c r="K172" s="34" t="s">
        <v>65</v>
      </c>
      <c r="L172" s="77">
        <v>172</v>
      </c>
      <c r="M172" s="77"/>
      <c r="N172" s="72"/>
      <c r="O172" s="79" t="s">
        <v>423</v>
      </c>
      <c r="P172" s="81">
        <v>43484.5228587963</v>
      </c>
      <c r="Q172" s="79" t="s">
        <v>479</v>
      </c>
      <c r="R172" s="79"/>
      <c r="S172" s="79"/>
      <c r="T172" s="79" t="s">
        <v>564</v>
      </c>
      <c r="U172" s="83" t="s">
        <v>620</v>
      </c>
      <c r="V172" s="83" t="s">
        <v>620</v>
      </c>
      <c r="W172" s="81">
        <v>43484.5228587963</v>
      </c>
      <c r="X172" s="83" t="s">
        <v>885</v>
      </c>
      <c r="Y172" s="79"/>
      <c r="Z172" s="79"/>
      <c r="AA172" s="82" t="s">
        <v>1137</v>
      </c>
      <c r="AB172" s="79"/>
      <c r="AC172" s="79" t="b">
        <v>0</v>
      </c>
      <c r="AD172" s="79">
        <v>12</v>
      </c>
      <c r="AE172" s="82" t="s">
        <v>1270</v>
      </c>
      <c r="AF172" s="79" t="b">
        <v>0</v>
      </c>
      <c r="AG172" s="79" t="s">
        <v>1272</v>
      </c>
      <c r="AH172" s="79"/>
      <c r="AI172" s="82" t="s">
        <v>1270</v>
      </c>
      <c r="AJ172" s="79" t="b">
        <v>0</v>
      </c>
      <c r="AK172" s="79">
        <v>5</v>
      </c>
      <c r="AL172" s="82" t="s">
        <v>1270</v>
      </c>
      <c r="AM172" s="79" t="s">
        <v>1278</v>
      </c>
      <c r="AN172" s="79" t="b">
        <v>0</v>
      </c>
      <c r="AO172" s="82" t="s">
        <v>1137</v>
      </c>
      <c r="AP172" s="79" t="s">
        <v>1285</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12.5</v>
      </c>
      <c r="BF172" s="48">
        <v>0</v>
      </c>
      <c r="BG172" s="49">
        <v>0</v>
      </c>
      <c r="BH172" s="48">
        <v>0</v>
      </c>
      <c r="BI172" s="49">
        <v>0</v>
      </c>
      <c r="BJ172" s="48">
        <v>7</v>
      </c>
      <c r="BK172" s="49">
        <v>87.5</v>
      </c>
      <c r="BL172" s="48">
        <v>8</v>
      </c>
    </row>
    <row r="173" spans="1:64" ht="15">
      <c r="A173" s="64" t="s">
        <v>319</v>
      </c>
      <c r="B173" s="64" t="s">
        <v>318</v>
      </c>
      <c r="C173" s="65" t="s">
        <v>3516</v>
      </c>
      <c r="D173" s="66">
        <v>3</v>
      </c>
      <c r="E173" s="67" t="s">
        <v>132</v>
      </c>
      <c r="F173" s="68">
        <v>32</v>
      </c>
      <c r="G173" s="65"/>
      <c r="H173" s="69"/>
      <c r="I173" s="70"/>
      <c r="J173" s="70"/>
      <c r="K173" s="34" t="s">
        <v>65</v>
      </c>
      <c r="L173" s="77">
        <v>173</v>
      </c>
      <c r="M173" s="77"/>
      <c r="N173" s="72"/>
      <c r="O173" s="79" t="s">
        <v>423</v>
      </c>
      <c r="P173" s="81">
        <v>43484.7443287037</v>
      </c>
      <c r="Q173" s="79" t="s">
        <v>449</v>
      </c>
      <c r="R173" s="79"/>
      <c r="S173" s="79"/>
      <c r="T173" s="79" t="s">
        <v>564</v>
      </c>
      <c r="U173" s="83" t="s">
        <v>620</v>
      </c>
      <c r="V173" s="83" t="s">
        <v>620</v>
      </c>
      <c r="W173" s="81">
        <v>43484.7443287037</v>
      </c>
      <c r="X173" s="83" t="s">
        <v>886</v>
      </c>
      <c r="Y173" s="79"/>
      <c r="Z173" s="79"/>
      <c r="AA173" s="82" t="s">
        <v>1138</v>
      </c>
      <c r="AB173" s="79"/>
      <c r="AC173" s="79" t="b">
        <v>0</v>
      </c>
      <c r="AD173" s="79">
        <v>0</v>
      </c>
      <c r="AE173" s="82" t="s">
        <v>1270</v>
      </c>
      <c r="AF173" s="79" t="b">
        <v>0</v>
      </c>
      <c r="AG173" s="79" t="s">
        <v>1272</v>
      </c>
      <c r="AH173" s="79"/>
      <c r="AI173" s="82" t="s">
        <v>1270</v>
      </c>
      <c r="AJ173" s="79" t="b">
        <v>0</v>
      </c>
      <c r="AK173" s="79">
        <v>5</v>
      </c>
      <c r="AL173" s="82" t="s">
        <v>1137</v>
      </c>
      <c r="AM173" s="79" t="s">
        <v>1279</v>
      </c>
      <c r="AN173" s="79" t="b">
        <v>0</v>
      </c>
      <c r="AO173" s="82" t="s">
        <v>1137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319</v>
      </c>
      <c r="B174" s="64" t="s">
        <v>325</v>
      </c>
      <c r="C174" s="65" t="s">
        <v>3517</v>
      </c>
      <c r="D174" s="66">
        <v>10</v>
      </c>
      <c r="E174" s="67" t="s">
        <v>136</v>
      </c>
      <c r="F174" s="68">
        <v>27.666666666666668</v>
      </c>
      <c r="G174" s="65"/>
      <c r="H174" s="69"/>
      <c r="I174" s="70"/>
      <c r="J174" s="70"/>
      <c r="K174" s="34" t="s">
        <v>65</v>
      </c>
      <c r="L174" s="77">
        <v>174</v>
      </c>
      <c r="M174" s="77"/>
      <c r="N174" s="72"/>
      <c r="O174" s="79" t="s">
        <v>423</v>
      </c>
      <c r="P174" s="81">
        <v>43484.7443287037</v>
      </c>
      <c r="Q174" s="79" t="s">
        <v>449</v>
      </c>
      <c r="R174" s="79"/>
      <c r="S174" s="79"/>
      <c r="T174" s="79" t="s">
        <v>564</v>
      </c>
      <c r="U174" s="83" t="s">
        <v>620</v>
      </c>
      <c r="V174" s="83" t="s">
        <v>620</v>
      </c>
      <c r="W174" s="81">
        <v>43484.7443287037</v>
      </c>
      <c r="X174" s="83" t="s">
        <v>886</v>
      </c>
      <c r="Y174" s="79"/>
      <c r="Z174" s="79"/>
      <c r="AA174" s="82" t="s">
        <v>1138</v>
      </c>
      <c r="AB174" s="79"/>
      <c r="AC174" s="79" t="b">
        <v>0</v>
      </c>
      <c r="AD174" s="79">
        <v>0</v>
      </c>
      <c r="AE174" s="82" t="s">
        <v>1270</v>
      </c>
      <c r="AF174" s="79" t="b">
        <v>0</v>
      </c>
      <c r="AG174" s="79" t="s">
        <v>1272</v>
      </c>
      <c r="AH174" s="79"/>
      <c r="AI174" s="82" t="s">
        <v>1270</v>
      </c>
      <c r="AJ174" s="79" t="b">
        <v>0</v>
      </c>
      <c r="AK174" s="79">
        <v>5</v>
      </c>
      <c r="AL174" s="82" t="s">
        <v>1137</v>
      </c>
      <c r="AM174" s="79" t="s">
        <v>1279</v>
      </c>
      <c r="AN174" s="79" t="b">
        <v>0</v>
      </c>
      <c r="AO174" s="82" t="s">
        <v>1137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1</v>
      </c>
      <c r="BE174" s="49">
        <v>10</v>
      </c>
      <c r="BF174" s="48">
        <v>0</v>
      </c>
      <c r="BG174" s="49">
        <v>0</v>
      </c>
      <c r="BH174" s="48">
        <v>0</v>
      </c>
      <c r="BI174" s="49">
        <v>0</v>
      </c>
      <c r="BJ174" s="48">
        <v>9</v>
      </c>
      <c r="BK174" s="49">
        <v>90</v>
      </c>
      <c r="BL174" s="48">
        <v>10</v>
      </c>
    </row>
    <row r="175" spans="1:64" ht="15">
      <c r="A175" s="64" t="s">
        <v>319</v>
      </c>
      <c r="B175" s="64" t="s">
        <v>325</v>
      </c>
      <c r="C175" s="65" t="s">
        <v>3517</v>
      </c>
      <c r="D175" s="66">
        <v>10</v>
      </c>
      <c r="E175" s="67" t="s">
        <v>136</v>
      </c>
      <c r="F175" s="68">
        <v>27.666666666666668</v>
      </c>
      <c r="G175" s="65"/>
      <c r="H175" s="69"/>
      <c r="I175" s="70"/>
      <c r="J175" s="70"/>
      <c r="K175" s="34" t="s">
        <v>65</v>
      </c>
      <c r="L175" s="77">
        <v>175</v>
      </c>
      <c r="M175" s="77"/>
      <c r="N175" s="72"/>
      <c r="O175" s="79" t="s">
        <v>423</v>
      </c>
      <c r="P175" s="81">
        <v>43484.757881944446</v>
      </c>
      <c r="Q175" s="79" t="s">
        <v>463</v>
      </c>
      <c r="R175" s="79"/>
      <c r="S175" s="79"/>
      <c r="T175" s="79" t="s">
        <v>568</v>
      </c>
      <c r="U175" s="79"/>
      <c r="V175" s="83" t="s">
        <v>716</v>
      </c>
      <c r="W175" s="81">
        <v>43484.757881944446</v>
      </c>
      <c r="X175" s="83" t="s">
        <v>887</v>
      </c>
      <c r="Y175" s="79"/>
      <c r="Z175" s="79"/>
      <c r="AA175" s="82" t="s">
        <v>1139</v>
      </c>
      <c r="AB175" s="79"/>
      <c r="AC175" s="79" t="b">
        <v>0</v>
      </c>
      <c r="AD175" s="79">
        <v>0</v>
      </c>
      <c r="AE175" s="82" t="s">
        <v>1270</v>
      </c>
      <c r="AF175" s="79" t="b">
        <v>0</v>
      </c>
      <c r="AG175" s="79" t="s">
        <v>1272</v>
      </c>
      <c r="AH175" s="79"/>
      <c r="AI175" s="82" t="s">
        <v>1270</v>
      </c>
      <c r="AJ175" s="79" t="b">
        <v>0</v>
      </c>
      <c r="AK175" s="79">
        <v>13</v>
      </c>
      <c r="AL175" s="82" t="s">
        <v>1172</v>
      </c>
      <c r="AM175" s="79" t="s">
        <v>1279</v>
      </c>
      <c r="AN175" s="79" t="b">
        <v>0</v>
      </c>
      <c r="AO175" s="82" t="s">
        <v>1172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319</v>
      </c>
      <c r="B176" s="64" t="s">
        <v>410</v>
      </c>
      <c r="C176" s="65" t="s">
        <v>3516</v>
      </c>
      <c r="D176" s="66">
        <v>3</v>
      </c>
      <c r="E176" s="67" t="s">
        <v>132</v>
      </c>
      <c r="F176" s="68">
        <v>32</v>
      </c>
      <c r="G176" s="65"/>
      <c r="H176" s="69"/>
      <c r="I176" s="70"/>
      <c r="J176" s="70"/>
      <c r="K176" s="34" t="s">
        <v>65</v>
      </c>
      <c r="L176" s="77">
        <v>176</v>
      </c>
      <c r="M176" s="77"/>
      <c r="N176" s="72"/>
      <c r="O176" s="79" t="s">
        <v>423</v>
      </c>
      <c r="P176" s="81">
        <v>43484.757881944446</v>
      </c>
      <c r="Q176" s="79" t="s">
        <v>463</v>
      </c>
      <c r="R176" s="79"/>
      <c r="S176" s="79"/>
      <c r="T176" s="79" t="s">
        <v>568</v>
      </c>
      <c r="U176" s="79"/>
      <c r="V176" s="83" t="s">
        <v>716</v>
      </c>
      <c r="W176" s="81">
        <v>43484.757881944446</v>
      </c>
      <c r="X176" s="83" t="s">
        <v>887</v>
      </c>
      <c r="Y176" s="79"/>
      <c r="Z176" s="79"/>
      <c r="AA176" s="82" t="s">
        <v>1139</v>
      </c>
      <c r="AB176" s="79"/>
      <c r="AC176" s="79" t="b">
        <v>0</v>
      </c>
      <c r="AD176" s="79">
        <v>0</v>
      </c>
      <c r="AE176" s="82" t="s">
        <v>1270</v>
      </c>
      <c r="AF176" s="79" t="b">
        <v>0</v>
      </c>
      <c r="AG176" s="79" t="s">
        <v>1272</v>
      </c>
      <c r="AH176" s="79"/>
      <c r="AI176" s="82" t="s">
        <v>1270</v>
      </c>
      <c r="AJ176" s="79" t="b">
        <v>0</v>
      </c>
      <c r="AK176" s="79">
        <v>13</v>
      </c>
      <c r="AL176" s="82" t="s">
        <v>1172</v>
      </c>
      <c r="AM176" s="79" t="s">
        <v>1279</v>
      </c>
      <c r="AN176" s="79" t="b">
        <v>0</v>
      </c>
      <c r="AO176" s="82" t="s">
        <v>1172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4</v>
      </c>
      <c r="BD176" s="48"/>
      <c r="BE176" s="49"/>
      <c r="BF176" s="48"/>
      <c r="BG176" s="49"/>
      <c r="BH176" s="48"/>
      <c r="BI176" s="49"/>
      <c r="BJ176" s="48"/>
      <c r="BK176" s="49"/>
      <c r="BL176" s="48"/>
    </row>
    <row r="177" spans="1:64" ht="15">
      <c r="A177" s="64" t="s">
        <v>319</v>
      </c>
      <c r="B177" s="64" t="s">
        <v>411</v>
      </c>
      <c r="C177" s="65" t="s">
        <v>3516</v>
      </c>
      <c r="D177" s="66">
        <v>3</v>
      </c>
      <c r="E177" s="67" t="s">
        <v>132</v>
      </c>
      <c r="F177" s="68">
        <v>32</v>
      </c>
      <c r="G177" s="65"/>
      <c r="H177" s="69"/>
      <c r="I177" s="70"/>
      <c r="J177" s="70"/>
      <c r="K177" s="34" t="s">
        <v>65</v>
      </c>
      <c r="L177" s="77">
        <v>177</v>
      </c>
      <c r="M177" s="77"/>
      <c r="N177" s="72"/>
      <c r="O177" s="79" t="s">
        <v>423</v>
      </c>
      <c r="P177" s="81">
        <v>43484.757881944446</v>
      </c>
      <c r="Q177" s="79" t="s">
        <v>463</v>
      </c>
      <c r="R177" s="79"/>
      <c r="S177" s="79"/>
      <c r="T177" s="79" t="s">
        <v>568</v>
      </c>
      <c r="U177" s="79"/>
      <c r="V177" s="83" t="s">
        <v>716</v>
      </c>
      <c r="W177" s="81">
        <v>43484.757881944446</v>
      </c>
      <c r="X177" s="83" t="s">
        <v>887</v>
      </c>
      <c r="Y177" s="79"/>
      <c r="Z177" s="79"/>
      <c r="AA177" s="82" t="s">
        <v>1139</v>
      </c>
      <c r="AB177" s="79"/>
      <c r="AC177" s="79" t="b">
        <v>0</v>
      </c>
      <c r="AD177" s="79">
        <v>0</v>
      </c>
      <c r="AE177" s="82" t="s">
        <v>1270</v>
      </c>
      <c r="AF177" s="79" t="b">
        <v>0</v>
      </c>
      <c r="AG177" s="79" t="s">
        <v>1272</v>
      </c>
      <c r="AH177" s="79"/>
      <c r="AI177" s="82" t="s">
        <v>1270</v>
      </c>
      <c r="AJ177" s="79" t="b">
        <v>0</v>
      </c>
      <c r="AK177" s="79">
        <v>13</v>
      </c>
      <c r="AL177" s="82" t="s">
        <v>1172</v>
      </c>
      <c r="AM177" s="79" t="s">
        <v>1279</v>
      </c>
      <c r="AN177" s="79" t="b">
        <v>0</v>
      </c>
      <c r="AO177" s="82" t="s">
        <v>1172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319</v>
      </c>
      <c r="B178" s="64" t="s">
        <v>339</v>
      </c>
      <c r="C178" s="65" t="s">
        <v>3516</v>
      </c>
      <c r="D178" s="66">
        <v>3</v>
      </c>
      <c r="E178" s="67" t="s">
        <v>132</v>
      </c>
      <c r="F178" s="68">
        <v>32</v>
      </c>
      <c r="G178" s="65"/>
      <c r="H178" s="69"/>
      <c r="I178" s="70"/>
      <c r="J178" s="70"/>
      <c r="K178" s="34" t="s">
        <v>65</v>
      </c>
      <c r="L178" s="77">
        <v>178</v>
      </c>
      <c r="M178" s="77"/>
      <c r="N178" s="72"/>
      <c r="O178" s="79" t="s">
        <v>423</v>
      </c>
      <c r="P178" s="81">
        <v>43484.757881944446</v>
      </c>
      <c r="Q178" s="79" t="s">
        <v>463</v>
      </c>
      <c r="R178" s="79"/>
      <c r="S178" s="79"/>
      <c r="T178" s="79" t="s">
        <v>568</v>
      </c>
      <c r="U178" s="79"/>
      <c r="V178" s="83" t="s">
        <v>716</v>
      </c>
      <c r="W178" s="81">
        <v>43484.757881944446</v>
      </c>
      <c r="X178" s="83" t="s">
        <v>887</v>
      </c>
      <c r="Y178" s="79"/>
      <c r="Z178" s="79"/>
      <c r="AA178" s="82" t="s">
        <v>1139</v>
      </c>
      <c r="AB178" s="79"/>
      <c r="AC178" s="79" t="b">
        <v>0</v>
      </c>
      <c r="AD178" s="79">
        <v>0</v>
      </c>
      <c r="AE178" s="82" t="s">
        <v>1270</v>
      </c>
      <c r="AF178" s="79" t="b">
        <v>0</v>
      </c>
      <c r="AG178" s="79" t="s">
        <v>1272</v>
      </c>
      <c r="AH178" s="79"/>
      <c r="AI178" s="82" t="s">
        <v>1270</v>
      </c>
      <c r="AJ178" s="79" t="b">
        <v>0</v>
      </c>
      <c r="AK178" s="79">
        <v>13</v>
      </c>
      <c r="AL178" s="82" t="s">
        <v>1172</v>
      </c>
      <c r="AM178" s="79" t="s">
        <v>1279</v>
      </c>
      <c r="AN178" s="79" t="b">
        <v>0</v>
      </c>
      <c r="AO178" s="82" t="s">
        <v>1172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15</v>
      </c>
      <c r="BK178" s="49">
        <v>100</v>
      </c>
      <c r="BL178" s="48">
        <v>15</v>
      </c>
    </row>
    <row r="179" spans="1:64" ht="15">
      <c r="A179" s="64" t="s">
        <v>320</v>
      </c>
      <c r="B179" s="64" t="s">
        <v>392</v>
      </c>
      <c r="C179" s="65" t="s">
        <v>3516</v>
      </c>
      <c r="D179" s="66">
        <v>3</v>
      </c>
      <c r="E179" s="67" t="s">
        <v>132</v>
      </c>
      <c r="F179" s="68">
        <v>32</v>
      </c>
      <c r="G179" s="65"/>
      <c r="H179" s="69"/>
      <c r="I179" s="70"/>
      <c r="J179" s="70"/>
      <c r="K179" s="34" t="s">
        <v>65</v>
      </c>
      <c r="L179" s="77">
        <v>179</v>
      </c>
      <c r="M179" s="77"/>
      <c r="N179" s="72"/>
      <c r="O179" s="79" t="s">
        <v>423</v>
      </c>
      <c r="P179" s="81">
        <v>43484.75800925926</v>
      </c>
      <c r="Q179" s="79" t="s">
        <v>427</v>
      </c>
      <c r="R179" s="79"/>
      <c r="S179" s="79"/>
      <c r="T179" s="79"/>
      <c r="U179" s="79"/>
      <c r="V179" s="83" t="s">
        <v>717</v>
      </c>
      <c r="W179" s="81">
        <v>43484.75800925926</v>
      </c>
      <c r="X179" s="83" t="s">
        <v>888</v>
      </c>
      <c r="Y179" s="79"/>
      <c r="Z179" s="79"/>
      <c r="AA179" s="82" t="s">
        <v>1140</v>
      </c>
      <c r="AB179" s="79"/>
      <c r="AC179" s="79" t="b">
        <v>0</v>
      </c>
      <c r="AD179" s="79">
        <v>0</v>
      </c>
      <c r="AE179" s="82" t="s">
        <v>1270</v>
      </c>
      <c r="AF179" s="79" t="b">
        <v>0</v>
      </c>
      <c r="AG179" s="79" t="s">
        <v>1272</v>
      </c>
      <c r="AH179" s="79"/>
      <c r="AI179" s="82" t="s">
        <v>1270</v>
      </c>
      <c r="AJ179" s="79" t="b">
        <v>0</v>
      </c>
      <c r="AK179" s="79">
        <v>129</v>
      </c>
      <c r="AL179" s="82" t="s">
        <v>1263</v>
      </c>
      <c r="AM179" s="79" t="s">
        <v>1278</v>
      </c>
      <c r="AN179" s="79" t="b">
        <v>0</v>
      </c>
      <c r="AO179" s="82" t="s">
        <v>1263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2</v>
      </c>
      <c r="BE179" s="49">
        <v>8.695652173913043</v>
      </c>
      <c r="BF179" s="48">
        <v>0</v>
      </c>
      <c r="BG179" s="49">
        <v>0</v>
      </c>
      <c r="BH179" s="48">
        <v>0</v>
      </c>
      <c r="BI179" s="49">
        <v>0</v>
      </c>
      <c r="BJ179" s="48">
        <v>21</v>
      </c>
      <c r="BK179" s="49">
        <v>91.30434782608695</v>
      </c>
      <c r="BL179" s="48">
        <v>23</v>
      </c>
    </row>
    <row r="180" spans="1:64" ht="15">
      <c r="A180" s="64" t="s">
        <v>321</v>
      </c>
      <c r="B180" s="64" t="s">
        <v>392</v>
      </c>
      <c r="C180" s="65" t="s">
        <v>3516</v>
      </c>
      <c r="D180" s="66">
        <v>3</v>
      </c>
      <c r="E180" s="67" t="s">
        <v>132</v>
      </c>
      <c r="F180" s="68">
        <v>32</v>
      </c>
      <c r="G180" s="65"/>
      <c r="H180" s="69"/>
      <c r="I180" s="70"/>
      <c r="J180" s="70"/>
      <c r="K180" s="34" t="s">
        <v>65</v>
      </c>
      <c r="L180" s="77">
        <v>180</v>
      </c>
      <c r="M180" s="77"/>
      <c r="N180" s="72"/>
      <c r="O180" s="79" t="s">
        <v>423</v>
      </c>
      <c r="P180" s="81">
        <v>43484.75914351852</v>
      </c>
      <c r="Q180" s="79" t="s">
        <v>427</v>
      </c>
      <c r="R180" s="79"/>
      <c r="S180" s="79"/>
      <c r="T180" s="79"/>
      <c r="U180" s="79"/>
      <c r="V180" s="83" t="s">
        <v>718</v>
      </c>
      <c r="W180" s="81">
        <v>43484.75914351852</v>
      </c>
      <c r="X180" s="83" t="s">
        <v>889</v>
      </c>
      <c r="Y180" s="79"/>
      <c r="Z180" s="79"/>
      <c r="AA180" s="82" t="s">
        <v>1141</v>
      </c>
      <c r="AB180" s="79"/>
      <c r="AC180" s="79" t="b">
        <v>0</v>
      </c>
      <c r="AD180" s="79">
        <v>0</v>
      </c>
      <c r="AE180" s="82" t="s">
        <v>1270</v>
      </c>
      <c r="AF180" s="79" t="b">
        <v>0</v>
      </c>
      <c r="AG180" s="79" t="s">
        <v>1272</v>
      </c>
      <c r="AH180" s="79"/>
      <c r="AI180" s="82" t="s">
        <v>1270</v>
      </c>
      <c r="AJ180" s="79" t="b">
        <v>0</v>
      </c>
      <c r="AK180" s="79">
        <v>129</v>
      </c>
      <c r="AL180" s="82" t="s">
        <v>1263</v>
      </c>
      <c r="AM180" s="79" t="s">
        <v>1278</v>
      </c>
      <c r="AN180" s="79" t="b">
        <v>0</v>
      </c>
      <c r="AO180" s="82" t="s">
        <v>1263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v>2</v>
      </c>
      <c r="BE180" s="49">
        <v>8.695652173913043</v>
      </c>
      <c r="BF180" s="48">
        <v>0</v>
      </c>
      <c r="BG180" s="49">
        <v>0</v>
      </c>
      <c r="BH180" s="48">
        <v>0</v>
      </c>
      <c r="BI180" s="49">
        <v>0</v>
      </c>
      <c r="BJ180" s="48">
        <v>21</v>
      </c>
      <c r="BK180" s="49">
        <v>91.30434782608695</v>
      </c>
      <c r="BL180" s="48">
        <v>23</v>
      </c>
    </row>
    <row r="181" spans="1:64" ht="15">
      <c r="A181" s="64" t="s">
        <v>322</v>
      </c>
      <c r="B181" s="64" t="s">
        <v>392</v>
      </c>
      <c r="C181" s="65" t="s">
        <v>3516</v>
      </c>
      <c r="D181" s="66">
        <v>3</v>
      </c>
      <c r="E181" s="67" t="s">
        <v>132</v>
      </c>
      <c r="F181" s="68">
        <v>32</v>
      </c>
      <c r="G181" s="65"/>
      <c r="H181" s="69"/>
      <c r="I181" s="70"/>
      <c r="J181" s="70"/>
      <c r="K181" s="34" t="s">
        <v>65</v>
      </c>
      <c r="L181" s="77">
        <v>181</v>
      </c>
      <c r="M181" s="77"/>
      <c r="N181" s="72"/>
      <c r="O181" s="79" t="s">
        <v>423</v>
      </c>
      <c r="P181" s="81">
        <v>43484.75923611111</v>
      </c>
      <c r="Q181" s="79" t="s">
        <v>427</v>
      </c>
      <c r="R181" s="79"/>
      <c r="S181" s="79"/>
      <c r="T181" s="79"/>
      <c r="U181" s="79"/>
      <c r="V181" s="83" t="s">
        <v>719</v>
      </c>
      <c r="W181" s="81">
        <v>43484.75923611111</v>
      </c>
      <c r="X181" s="83" t="s">
        <v>890</v>
      </c>
      <c r="Y181" s="79"/>
      <c r="Z181" s="79"/>
      <c r="AA181" s="82" t="s">
        <v>1142</v>
      </c>
      <c r="AB181" s="79"/>
      <c r="AC181" s="79" t="b">
        <v>0</v>
      </c>
      <c r="AD181" s="79">
        <v>0</v>
      </c>
      <c r="AE181" s="82" t="s">
        <v>1270</v>
      </c>
      <c r="AF181" s="79" t="b">
        <v>0</v>
      </c>
      <c r="AG181" s="79" t="s">
        <v>1272</v>
      </c>
      <c r="AH181" s="79"/>
      <c r="AI181" s="82" t="s">
        <v>1270</v>
      </c>
      <c r="AJ181" s="79" t="b">
        <v>0</v>
      </c>
      <c r="AK181" s="79">
        <v>129</v>
      </c>
      <c r="AL181" s="82" t="s">
        <v>1263</v>
      </c>
      <c r="AM181" s="79" t="s">
        <v>1279</v>
      </c>
      <c r="AN181" s="79" t="b">
        <v>0</v>
      </c>
      <c r="AO181" s="82" t="s">
        <v>1263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2</v>
      </c>
      <c r="BE181" s="49">
        <v>8.695652173913043</v>
      </c>
      <c r="BF181" s="48">
        <v>0</v>
      </c>
      <c r="BG181" s="49">
        <v>0</v>
      </c>
      <c r="BH181" s="48">
        <v>0</v>
      </c>
      <c r="BI181" s="49">
        <v>0</v>
      </c>
      <c r="BJ181" s="48">
        <v>21</v>
      </c>
      <c r="BK181" s="49">
        <v>91.30434782608695</v>
      </c>
      <c r="BL181" s="48">
        <v>23</v>
      </c>
    </row>
    <row r="182" spans="1:64" ht="15">
      <c r="A182" s="64" t="s">
        <v>323</v>
      </c>
      <c r="B182" s="64" t="s">
        <v>325</v>
      </c>
      <c r="C182" s="65" t="s">
        <v>3516</v>
      </c>
      <c r="D182" s="66">
        <v>3</v>
      </c>
      <c r="E182" s="67" t="s">
        <v>132</v>
      </c>
      <c r="F182" s="68">
        <v>32</v>
      </c>
      <c r="G182" s="65"/>
      <c r="H182" s="69"/>
      <c r="I182" s="70"/>
      <c r="J182" s="70"/>
      <c r="K182" s="34" t="s">
        <v>65</v>
      </c>
      <c r="L182" s="77">
        <v>182</v>
      </c>
      <c r="M182" s="77"/>
      <c r="N182" s="72"/>
      <c r="O182" s="79" t="s">
        <v>423</v>
      </c>
      <c r="P182" s="81">
        <v>43484.75954861111</v>
      </c>
      <c r="Q182" s="79" t="s">
        <v>480</v>
      </c>
      <c r="R182" s="79"/>
      <c r="S182" s="79"/>
      <c r="T182" s="79"/>
      <c r="U182" s="79"/>
      <c r="V182" s="83" t="s">
        <v>720</v>
      </c>
      <c r="W182" s="81">
        <v>43484.75954861111</v>
      </c>
      <c r="X182" s="83" t="s">
        <v>891</v>
      </c>
      <c r="Y182" s="79"/>
      <c r="Z182" s="79"/>
      <c r="AA182" s="82" t="s">
        <v>1143</v>
      </c>
      <c r="AB182" s="79"/>
      <c r="AC182" s="79" t="b">
        <v>0</v>
      </c>
      <c r="AD182" s="79">
        <v>0</v>
      </c>
      <c r="AE182" s="82" t="s">
        <v>1270</v>
      </c>
      <c r="AF182" s="79" t="b">
        <v>0</v>
      </c>
      <c r="AG182" s="79" t="s">
        <v>1272</v>
      </c>
      <c r="AH182" s="79"/>
      <c r="AI182" s="82" t="s">
        <v>1270</v>
      </c>
      <c r="AJ182" s="79" t="b">
        <v>0</v>
      </c>
      <c r="AK182" s="79">
        <v>6</v>
      </c>
      <c r="AL182" s="82" t="s">
        <v>1184</v>
      </c>
      <c r="AM182" s="79" t="s">
        <v>1279</v>
      </c>
      <c r="AN182" s="79" t="b">
        <v>0</v>
      </c>
      <c r="AO182" s="82" t="s">
        <v>1184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323</v>
      </c>
      <c r="B183" s="64" t="s">
        <v>413</v>
      </c>
      <c r="C183" s="65" t="s">
        <v>3516</v>
      </c>
      <c r="D183" s="66">
        <v>3</v>
      </c>
      <c r="E183" s="67" t="s">
        <v>132</v>
      </c>
      <c r="F183" s="68">
        <v>32</v>
      </c>
      <c r="G183" s="65"/>
      <c r="H183" s="69"/>
      <c r="I183" s="70"/>
      <c r="J183" s="70"/>
      <c r="K183" s="34" t="s">
        <v>65</v>
      </c>
      <c r="L183" s="77">
        <v>183</v>
      </c>
      <c r="M183" s="77"/>
      <c r="N183" s="72"/>
      <c r="O183" s="79" t="s">
        <v>423</v>
      </c>
      <c r="P183" s="81">
        <v>43484.75954861111</v>
      </c>
      <c r="Q183" s="79" t="s">
        <v>480</v>
      </c>
      <c r="R183" s="79"/>
      <c r="S183" s="79"/>
      <c r="T183" s="79"/>
      <c r="U183" s="79"/>
      <c r="V183" s="83" t="s">
        <v>720</v>
      </c>
      <c r="W183" s="81">
        <v>43484.75954861111</v>
      </c>
      <c r="X183" s="83" t="s">
        <v>891</v>
      </c>
      <c r="Y183" s="79"/>
      <c r="Z183" s="79"/>
      <c r="AA183" s="82" t="s">
        <v>1143</v>
      </c>
      <c r="AB183" s="79"/>
      <c r="AC183" s="79" t="b">
        <v>0</v>
      </c>
      <c r="AD183" s="79">
        <v>0</v>
      </c>
      <c r="AE183" s="82" t="s">
        <v>1270</v>
      </c>
      <c r="AF183" s="79" t="b">
        <v>0</v>
      </c>
      <c r="AG183" s="79" t="s">
        <v>1272</v>
      </c>
      <c r="AH183" s="79"/>
      <c r="AI183" s="82" t="s">
        <v>1270</v>
      </c>
      <c r="AJ183" s="79" t="b">
        <v>0</v>
      </c>
      <c r="AK183" s="79">
        <v>6</v>
      </c>
      <c r="AL183" s="82" t="s">
        <v>1184</v>
      </c>
      <c r="AM183" s="79" t="s">
        <v>1279</v>
      </c>
      <c r="AN183" s="79" t="b">
        <v>0</v>
      </c>
      <c r="AO183" s="82" t="s">
        <v>1184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v>1</v>
      </c>
      <c r="BE183" s="49">
        <v>5</v>
      </c>
      <c r="BF183" s="48">
        <v>0</v>
      </c>
      <c r="BG183" s="49">
        <v>0</v>
      </c>
      <c r="BH183" s="48">
        <v>0</v>
      </c>
      <c r="BI183" s="49">
        <v>0</v>
      </c>
      <c r="BJ183" s="48">
        <v>19</v>
      </c>
      <c r="BK183" s="49">
        <v>95</v>
      </c>
      <c r="BL183" s="48">
        <v>20</v>
      </c>
    </row>
    <row r="184" spans="1:64" ht="15">
      <c r="A184" s="64" t="s">
        <v>323</v>
      </c>
      <c r="B184" s="64" t="s">
        <v>235</v>
      </c>
      <c r="C184" s="65" t="s">
        <v>3516</v>
      </c>
      <c r="D184" s="66">
        <v>3</v>
      </c>
      <c r="E184" s="67" t="s">
        <v>132</v>
      </c>
      <c r="F184" s="68">
        <v>32</v>
      </c>
      <c r="G184" s="65"/>
      <c r="H184" s="69"/>
      <c r="I184" s="70"/>
      <c r="J184" s="70"/>
      <c r="K184" s="34" t="s">
        <v>65</v>
      </c>
      <c r="L184" s="77">
        <v>184</v>
      </c>
      <c r="M184" s="77"/>
      <c r="N184" s="72"/>
      <c r="O184" s="79" t="s">
        <v>423</v>
      </c>
      <c r="P184" s="81">
        <v>43484.75954861111</v>
      </c>
      <c r="Q184" s="79" t="s">
        <v>480</v>
      </c>
      <c r="R184" s="79"/>
      <c r="S184" s="79"/>
      <c r="T184" s="79"/>
      <c r="U184" s="79"/>
      <c r="V184" s="83" t="s">
        <v>720</v>
      </c>
      <c r="W184" s="81">
        <v>43484.75954861111</v>
      </c>
      <c r="X184" s="83" t="s">
        <v>891</v>
      </c>
      <c r="Y184" s="79"/>
      <c r="Z184" s="79"/>
      <c r="AA184" s="82" t="s">
        <v>1143</v>
      </c>
      <c r="AB184" s="79"/>
      <c r="AC184" s="79" t="b">
        <v>0</v>
      </c>
      <c r="AD184" s="79">
        <v>0</v>
      </c>
      <c r="AE184" s="82" t="s">
        <v>1270</v>
      </c>
      <c r="AF184" s="79" t="b">
        <v>0</v>
      </c>
      <c r="AG184" s="79" t="s">
        <v>1272</v>
      </c>
      <c r="AH184" s="79"/>
      <c r="AI184" s="82" t="s">
        <v>1270</v>
      </c>
      <c r="AJ184" s="79" t="b">
        <v>0</v>
      </c>
      <c r="AK184" s="79">
        <v>6</v>
      </c>
      <c r="AL184" s="82" t="s">
        <v>1184</v>
      </c>
      <c r="AM184" s="79" t="s">
        <v>1279</v>
      </c>
      <c r="AN184" s="79" t="b">
        <v>0</v>
      </c>
      <c r="AO184" s="82" t="s">
        <v>1184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324</v>
      </c>
      <c r="B185" s="64" t="s">
        <v>325</v>
      </c>
      <c r="C185" s="65" t="s">
        <v>3516</v>
      </c>
      <c r="D185" s="66">
        <v>3</v>
      </c>
      <c r="E185" s="67" t="s">
        <v>132</v>
      </c>
      <c r="F185" s="68">
        <v>32</v>
      </c>
      <c r="G185" s="65"/>
      <c r="H185" s="69"/>
      <c r="I185" s="70"/>
      <c r="J185" s="70"/>
      <c r="K185" s="34" t="s">
        <v>65</v>
      </c>
      <c r="L185" s="77">
        <v>185</v>
      </c>
      <c r="M185" s="77"/>
      <c r="N185" s="72"/>
      <c r="O185" s="79" t="s">
        <v>423</v>
      </c>
      <c r="P185" s="81">
        <v>43484.76105324074</v>
      </c>
      <c r="Q185" s="79" t="s">
        <v>440</v>
      </c>
      <c r="R185" s="79"/>
      <c r="S185" s="79"/>
      <c r="T185" s="79"/>
      <c r="U185" s="79"/>
      <c r="V185" s="83" t="s">
        <v>721</v>
      </c>
      <c r="W185" s="81">
        <v>43484.76105324074</v>
      </c>
      <c r="X185" s="83" t="s">
        <v>892</v>
      </c>
      <c r="Y185" s="79"/>
      <c r="Z185" s="79"/>
      <c r="AA185" s="82" t="s">
        <v>1144</v>
      </c>
      <c r="AB185" s="79"/>
      <c r="AC185" s="79" t="b">
        <v>0</v>
      </c>
      <c r="AD185" s="79">
        <v>0</v>
      </c>
      <c r="AE185" s="82" t="s">
        <v>1270</v>
      </c>
      <c r="AF185" s="79" t="b">
        <v>0</v>
      </c>
      <c r="AG185" s="79" t="s">
        <v>1272</v>
      </c>
      <c r="AH185" s="79"/>
      <c r="AI185" s="82" t="s">
        <v>1270</v>
      </c>
      <c r="AJ185" s="79" t="b">
        <v>0</v>
      </c>
      <c r="AK185" s="79">
        <v>13</v>
      </c>
      <c r="AL185" s="82" t="s">
        <v>1167</v>
      </c>
      <c r="AM185" s="79" t="s">
        <v>1278</v>
      </c>
      <c r="AN185" s="79" t="b">
        <v>0</v>
      </c>
      <c r="AO185" s="82" t="s">
        <v>1167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324</v>
      </c>
      <c r="B186" s="64" t="s">
        <v>337</v>
      </c>
      <c r="C186" s="65" t="s">
        <v>3516</v>
      </c>
      <c r="D186" s="66">
        <v>3</v>
      </c>
      <c r="E186" s="67" t="s">
        <v>132</v>
      </c>
      <c r="F186" s="68">
        <v>32</v>
      </c>
      <c r="G186" s="65"/>
      <c r="H186" s="69"/>
      <c r="I186" s="70"/>
      <c r="J186" s="70"/>
      <c r="K186" s="34" t="s">
        <v>65</v>
      </c>
      <c r="L186" s="77">
        <v>186</v>
      </c>
      <c r="M186" s="77"/>
      <c r="N186" s="72"/>
      <c r="O186" s="79" t="s">
        <v>423</v>
      </c>
      <c r="P186" s="81">
        <v>43484.76105324074</v>
      </c>
      <c r="Q186" s="79" t="s">
        <v>440</v>
      </c>
      <c r="R186" s="79"/>
      <c r="S186" s="79"/>
      <c r="T186" s="79"/>
      <c r="U186" s="79"/>
      <c r="V186" s="83" t="s">
        <v>721</v>
      </c>
      <c r="W186" s="81">
        <v>43484.76105324074</v>
      </c>
      <c r="X186" s="83" t="s">
        <v>892</v>
      </c>
      <c r="Y186" s="79"/>
      <c r="Z186" s="79"/>
      <c r="AA186" s="82" t="s">
        <v>1144</v>
      </c>
      <c r="AB186" s="79"/>
      <c r="AC186" s="79" t="b">
        <v>0</v>
      </c>
      <c r="AD186" s="79">
        <v>0</v>
      </c>
      <c r="AE186" s="82" t="s">
        <v>1270</v>
      </c>
      <c r="AF186" s="79" t="b">
        <v>0</v>
      </c>
      <c r="AG186" s="79" t="s">
        <v>1272</v>
      </c>
      <c r="AH186" s="79"/>
      <c r="AI186" s="82" t="s">
        <v>1270</v>
      </c>
      <c r="AJ186" s="79" t="b">
        <v>0</v>
      </c>
      <c r="AK186" s="79">
        <v>13</v>
      </c>
      <c r="AL186" s="82" t="s">
        <v>1167</v>
      </c>
      <c r="AM186" s="79" t="s">
        <v>1278</v>
      </c>
      <c r="AN186" s="79" t="b">
        <v>0</v>
      </c>
      <c r="AO186" s="82" t="s">
        <v>1167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3</v>
      </c>
      <c r="BE186" s="49">
        <v>12.5</v>
      </c>
      <c r="BF186" s="48">
        <v>0</v>
      </c>
      <c r="BG186" s="49">
        <v>0</v>
      </c>
      <c r="BH186" s="48">
        <v>0</v>
      </c>
      <c r="BI186" s="49">
        <v>0</v>
      </c>
      <c r="BJ186" s="48">
        <v>21</v>
      </c>
      <c r="BK186" s="49">
        <v>87.5</v>
      </c>
      <c r="BL186" s="48">
        <v>24</v>
      </c>
    </row>
    <row r="187" spans="1:64" ht="15">
      <c r="A187" s="64" t="s">
        <v>325</v>
      </c>
      <c r="B187" s="64" t="s">
        <v>414</v>
      </c>
      <c r="C187" s="65" t="s">
        <v>3516</v>
      </c>
      <c r="D187" s="66">
        <v>3</v>
      </c>
      <c r="E187" s="67" t="s">
        <v>132</v>
      </c>
      <c r="F187" s="68">
        <v>32</v>
      </c>
      <c r="G187" s="65"/>
      <c r="H187" s="69"/>
      <c r="I187" s="70"/>
      <c r="J187" s="70"/>
      <c r="K187" s="34" t="s">
        <v>65</v>
      </c>
      <c r="L187" s="77">
        <v>187</v>
      </c>
      <c r="M187" s="77"/>
      <c r="N187" s="72"/>
      <c r="O187" s="79" t="s">
        <v>423</v>
      </c>
      <c r="P187" s="81">
        <v>43483.99700231481</v>
      </c>
      <c r="Q187" s="79" t="s">
        <v>481</v>
      </c>
      <c r="R187" s="83" t="s">
        <v>550</v>
      </c>
      <c r="S187" s="79" t="s">
        <v>557</v>
      </c>
      <c r="T187" s="79" t="s">
        <v>564</v>
      </c>
      <c r="U187" s="79"/>
      <c r="V187" s="83" t="s">
        <v>722</v>
      </c>
      <c r="W187" s="81">
        <v>43483.99700231481</v>
      </c>
      <c r="X187" s="83" t="s">
        <v>893</v>
      </c>
      <c r="Y187" s="79"/>
      <c r="Z187" s="79"/>
      <c r="AA187" s="82" t="s">
        <v>1145</v>
      </c>
      <c r="AB187" s="79"/>
      <c r="AC187" s="79" t="b">
        <v>0</v>
      </c>
      <c r="AD187" s="79">
        <v>33</v>
      </c>
      <c r="AE187" s="82" t="s">
        <v>1270</v>
      </c>
      <c r="AF187" s="79" t="b">
        <v>0</v>
      </c>
      <c r="AG187" s="79" t="s">
        <v>1272</v>
      </c>
      <c r="AH187" s="79"/>
      <c r="AI187" s="82" t="s">
        <v>1270</v>
      </c>
      <c r="AJ187" s="79" t="b">
        <v>0</v>
      </c>
      <c r="AK187" s="79">
        <v>20</v>
      </c>
      <c r="AL187" s="82" t="s">
        <v>1270</v>
      </c>
      <c r="AM187" s="79" t="s">
        <v>1277</v>
      </c>
      <c r="AN187" s="79" t="b">
        <v>0</v>
      </c>
      <c r="AO187" s="82" t="s">
        <v>1145</v>
      </c>
      <c r="AP187" s="79" t="s">
        <v>1285</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325</v>
      </c>
      <c r="B188" s="64" t="s">
        <v>415</v>
      </c>
      <c r="C188" s="65" t="s">
        <v>3516</v>
      </c>
      <c r="D188" s="66">
        <v>3</v>
      </c>
      <c r="E188" s="67" t="s">
        <v>132</v>
      </c>
      <c r="F188" s="68">
        <v>32</v>
      </c>
      <c r="G188" s="65"/>
      <c r="H188" s="69"/>
      <c r="I188" s="70"/>
      <c r="J188" s="70"/>
      <c r="K188" s="34" t="s">
        <v>65</v>
      </c>
      <c r="L188" s="77">
        <v>188</v>
      </c>
      <c r="M188" s="77"/>
      <c r="N188" s="72"/>
      <c r="O188" s="79" t="s">
        <v>423</v>
      </c>
      <c r="P188" s="81">
        <v>43483.99700231481</v>
      </c>
      <c r="Q188" s="79" t="s">
        <v>481</v>
      </c>
      <c r="R188" s="83" t="s">
        <v>550</v>
      </c>
      <c r="S188" s="79" t="s">
        <v>557</v>
      </c>
      <c r="T188" s="79" t="s">
        <v>564</v>
      </c>
      <c r="U188" s="79"/>
      <c r="V188" s="83" t="s">
        <v>722</v>
      </c>
      <c r="W188" s="81">
        <v>43483.99700231481</v>
      </c>
      <c r="X188" s="83" t="s">
        <v>893</v>
      </c>
      <c r="Y188" s="79"/>
      <c r="Z188" s="79"/>
      <c r="AA188" s="82" t="s">
        <v>1145</v>
      </c>
      <c r="AB188" s="79"/>
      <c r="AC188" s="79" t="b">
        <v>0</v>
      </c>
      <c r="AD188" s="79">
        <v>33</v>
      </c>
      <c r="AE188" s="82" t="s">
        <v>1270</v>
      </c>
      <c r="AF188" s="79" t="b">
        <v>0</v>
      </c>
      <c r="AG188" s="79" t="s">
        <v>1272</v>
      </c>
      <c r="AH188" s="79"/>
      <c r="AI188" s="82" t="s">
        <v>1270</v>
      </c>
      <c r="AJ188" s="79" t="b">
        <v>0</v>
      </c>
      <c r="AK188" s="79">
        <v>20</v>
      </c>
      <c r="AL188" s="82" t="s">
        <v>1270</v>
      </c>
      <c r="AM188" s="79" t="s">
        <v>1277</v>
      </c>
      <c r="AN188" s="79" t="b">
        <v>0</v>
      </c>
      <c r="AO188" s="82" t="s">
        <v>1145</v>
      </c>
      <c r="AP188" s="79" t="s">
        <v>1285</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1</v>
      </c>
      <c r="BG188" s="49">
        <v>2.7777777777777777</v>
      </c>
      <c r="BH188" s="48">
        <v>0</v>
      </c>
      <c r="BI188" s="49">
        <v>0</v>
      </c>
      <c r="BJ188" s="48">
        <v>35</v>
      </c>
      <c r="BK188" s="49">
        <v>97.22222222222223</v>
      </c>
      <c r="BL188" s="48">
        <v>36</v>
      </c>
    </row>
    <row r="189" spans="1:64" ht="15">
      <c r="A189" s="64" t="s">
        <v>325</v>
      </c>
      <c r="B189" s="64" t="s">
        <v>409</v>
      </c>
      <c r="C189" s="65" t="s">
        <v>3516</v>
      </c>
      <c r="D189" s="66">
        <v>3</v>
      </c>
      <c r="E189" s="67" t="s">
        <v>132</v>
      </c>
      <c r="F189" s="68">
        <v>32</v>
      </c>
      <c r="G189" s="65"/>
      <c r="H189" s="69"/>
      <c r="I189" s="70"/>
      <c r="J189" s="70"/>
      <c r="K189" s="34" t="s">
        <v>65</v>
      </c>
      <c r="L189" s="77">
        <v>189</v>
      </c>
      <c r="M189" s="77"/>
      <c r="N189" s="72"/>
      <c r="O189" s="79" t="s">
        <v>423</v>
      </c>
      <c r="P189" s="81">
        <v>43483.99700231481</v>
      </c>
      <c r="Q189" s="79" t="s">
        <v>481</v>
      </c>
      <c r="R189" s="83" t="s">
        <v>550</v>
      </c>
      <c r="S189" s="79" t="s">
        <v>557</v>
      </c>
      <c r="T189" s="79" t="s">
        <v>564</v>
      </c>
      <c r="U189" s="79"/>
      <c r="V189" s="83" t="s">
        <v>722</v>
      </c>
      <c r="W189" s="81">
        <v>43483.99700231481</v>
      </c>
      <c r="X189" s="83" t="s">
        <v>893</v>
      </c>
      <c r="Y189" s="79"/>
      <c r="Z189" s="79"/>
      <c r="AA189" s="82" t="s">
        <v>1145</v>
      </c>
      <c r="AB189" s="79"/>
      <c r="AC189" s="79" t="b">
        <v>0</v>
      </c>
      <c r="AD189" s="79">
        <v>33</v>
      </c>
      <c r="AE189" s="82" t="s">
        <v>1270</v>
      </c>
      <c r="AF189" s="79" t="b">
        <v>0</v>
      </c>
      <c r="AG189" s="79" t="s">
        <v>1272</v>
      </c>
      <c r="AH189" s="79"/>
      <c r="AI189" s="82" t="s">
        <v>1270</v>
      </c>
      <c r="AJ189" s="79" t="b">
        <v>0</v>
      </c>
      <c r="AK189" s="79">
        <v>20</v>
      </c>
      <c r="AL189" s="82" t="s">
        <v>1270</v>
      </c>
      <c r="AM189" s="79" t="s">
        <v>1277</v>
      </c>
      <c r="AN189" s="79" t="b">
        <v>0</v>
      </c>
      <c r="AO189" s="82" t="s">
        <v>1145</v>
      </c>
      <c r="AP189" s="79" t="s">
        <v>1285</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326</v>
      </c>
      <c r="B190" s="64" t="s">
        <v>325</v>
      </c>
      <c r="C190" s="65" t="s">
        <v>3516</v>
      </c>
      <c r="D190" s="66">
        <v>3</v>
      </c>
      <c r="E190" s="67" t="s">
        <v>132</v>
      </c>
      <c r="F190" s="68">
        <v>32</v>
      </c>
      <c r="G190" s="65"/>
      <c r="H190" s="69"/>
      <c r="I190" s="70"/>
      <c r="J190" s="70"/>
      <c r="K190" s="34" t="s">
        <v>66</v>
      </c>
      <c r="L190" s="77">
        <v>190</v>
      </c>
      <c r="M190" s="77"/>
      <c r="N190" s="72"/>
      <c r="O190" s="79" t="s">
        <v>423</v>
      </c>
      <c r="P190" s="81">
        <v>43484.73809027778</v>
      </c>
      <c r="Q190" s="79" t="s">
        <v>482</v>
      </c>
      <c r="R190" s="79"/>
      <c r="S190" s="79"/>
      <c r="T190" s="79" t="s">
        <v>575</v>
      </c>
      <c r="U190" s="83" t="s">
        <v>623</v>
      </c>
      <c r="V190" s="83" t="s">
        <v>623</v>
      </c>
      <c r="W190" s="81">
        <v>43484.73809027778</v>
      </c>
      <c r="X190" s="83" t="s">
        <v>894</v>
      </c>
      <c r="Y190" s="79"/>
      <c r="Z190" s="79"/>
      <c r="AA190" s="82" t="s">
        <v>1146</v>
      </c>
      <c r="AB190" s="79"/>
      <c r="AC190" s="79" t="b">
        <v>0</v>
      </c>
      <c r="AD190" s="79">
        <v>11</v>
      </c>
      <c r="AE190" s="82" t="s">
        <v>1270</v>
      </c>
      <c r="AF190" s="79" t="b">
        <v>0</v>
      </c>
      <c r="AG190" s="79" t="s">
        <v>1274</v>
      </c>
      <c r="AH190" s="79"/>
      <c r="AI190" s="82" t="s">
        <v>1270</v>
      </c>
      <c r="AJ190" s="79" t="b">
        <v>0</v>
      </c>
      <c r="AK190" s="79">
        <v>2</v>
      </c>
      <c r="AL190" s="82" t="s">
        <v>1270</v>
      </c>
      <c r="AM190" s="79" t="s">
        <v>1278</v>
      </c>
      <c r="AN190" s="79" t="b">
        <v>0</v>
      </c>
      <c r="AO190" s="82" t="s">
        <v>1146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6</v>
      </c>
      <c r="BK190" s="49">
        <v>100</v>
      </c>
      <c r="BL190" s="48">
        <v>6</v>
      </c>
    </row>
    <row r="191" spans="1:64" ht="15">
      <c r="A191" s="64" t="s">
        <v>325</v>
      </c>
      <c r="B191" s="64" t="s">
        <v>326</v>
      </c>
      <c r="C191" s="65" t="s">
        <v>3516</v>
      </c>
      <c r="D191" s="66">
        <v>3</v>
      </c>
      <c r="E191" s="67" t="s">
        <v>132</v>
      </c>
      <c r="F191" s="68">
        <v>32</v>
      </c>
      <c r="G191" s="65"/>
      <c r="H191" s="69"/>
      <c r="I191" s="70"/>
      <c r="J191" s="70"/>
      <c r="K191" s="34" t="s">
        <v>66</v>
      </c>
      <c r="L191" s="77">
        <v>191</v>
      </c>
      <c r="M191" s="77"/>
      <c r="N191" s="72"/>
      <c r="O191" s="79" t="s">
        <v>423</v>
      </c>
      <c r="P191" s="81">
        <v>43484.740428240744</v>
      </c>
      <c r="Q191" s="79" t="s">
        <v>455</v>
      </c>
      <c r="R191" s="79"/>
      <c r="S191" s="79"/>
      <c r="T191" s="79" t="s">
        <v>575</v>
      </c>
      <c r="U191" s="83" t="s">
        <v>623</v>
      </c>
      <c r="V191" s="83" t="s">
        <v>623</v>
      </c>
      <c r="W191" s="81">
        <v>43484.740428240744</v>
      </c>
      <c r="X191" s="83" t="s">
        <v>895</v>
      </c>
      <c r="Y191" s="79"/>
      <c r="Z191" s="79"/>
      <c r="AA191" s="82" t="s">
        <v>1147</v>
      </c>
      <c r="AB191" s="79"/>
      <c r="AC191" s="79" t="b">
        <v>0</v>
      </c>
      <c r="AD191" s="79">
        <v>0</v>
      </c>
      <c r="AE191" s="82" t="s">
        <v>1270</v>
      </c>
      <c r="AF191" s="79" t="b">
        <v>0</v>
      </c>
      <c r="AG191" s="79" t="s">
        <v>1274</v>
      </c>
      <c r="AH191" s="79"/>
      <c r="AI191" s="82" t="s">
        <v>1270</v>
      </c>
      <c r="AJ191" s="79" t="b">
        <v>0</v>
      </c>
      <c r="AK191" s="79">
        <v>2</v>
      </c>
      <c r="AL191" s="82" t="s">
        <v>1146</v>
      </c>
      <c r="AM191" s="79" t="s">
        <v>1278</v>
      </c>
      <c r="AN191" s="79" t="b">
        <v>0</v>
      </c>
      <c r="AO191" s="82" t="s">
        <v>1146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8</v>
      </c>
      <c r="BK191" s="49">
        <v>100</v>
      </c>
      <c r="BL191" s="48">
        <v>8</v>
      </c>
    </row>
    <row r="192" spans="1:64" ht="15">
      <c r="A192" s="64" t="s">
        <v>327</v>
      </c>
      <c r="B192" s="64" t="s">
        <v>328</v>
      </c>
      <c r="C192" s="65" t="s">
        <v>3516</v>
      </c>
      <c r="D192" s="66">
        <v>3</v>
      </c>
      <c r="E192" s="67" t="s">
        <v>132</v>
      </c>
      <c r="F192" s="68">
        <v>32</v>
      </c>
      <c r="G192" s="65"/>
      <c r="H192" s="69"/>
      <c r="I192" s="70"/>
      <c r="J192" s="70"/>
      <c r="K192" s="34" t="s">
        <v>66</v>
      </c>
      <c r="L192" s="77">
        <v>192</v>
      </c>
      <c r="M192" s="77"/>
      <c r="N192" s="72"/>
      <c r="O192" s="79" t="s">
        <v>423</v>
      </c>
      <c r="P192" s="81">
        <v>43484.72896990741</v>
      </c>
      <c r="Q192" s="79" t="s">
        <v>483</v>
      </c>
      <c r="R192" s="79"/>
      <c r="S192" s="79"/>
      <c r="T192" s="79" t="s">
        <v>568</v>
      </c>
      <c r="U192" s="83" t="s">
        <v>633</v>
      </c>
      <c r="V192" s="83" t="s">
        <v>633</v>
      </c>
      <c r="W192" s="81">
        <v>43484.72896990741</v>
      </c>
      <c r="X192" s="83" t="s">
        <v>896</v>
      </c>
      <c r="Y192" s="79"/>
      <c r="Z192" s="79"/>
      <c r="AA192" s="82" t="s">
        <v>1148</v>
      </c>
      <c r="AB192" s="79"/>
      <c r="AC192" s="79" t="b">
        <v>0</v>
      </c>
      <c r="AD192" s="79">
        <v>16</v>
      </c>
      <c r="AE192" s="82" t="s">
        <v>1270</v>
      </c>
      <c r="AF192" s="79" t="b">
        <v>0</v>
      </c>
      <c r="AG192" s="79" t="s">
        <v>1272</v>
      </c>
      <c r="AH192" s="79"/>
      <c r="AI192" s="82" t="s">
        <v>1270</v>
      </c>
      <c r="AJ192" s="79" t="b">
        <v>0</v>
      </c>
      <c r="AK192" s="79">
        <v>3</v>
      </c>
      <c r="AL192" s="82" t="s">
        <v>1270</v>
      </c>
      <c r="AM192" s="79" t="s">
        <v>1279</v>
      </c>
      <c r="AN192" s="79" t="b">
        <v>0</v>
      </c>
      <c r="AO192" s="82" t="s">
        <v>1148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14</v>
      </c>
      <c r="BK192" s="49">
        <v>100</v>
      </c>
      <c r="BL192" s="48">
        <v>14</v>
      </c>
    </row>
    <row r="193" spans="1:64" ht="15">
      <c r="A193" s="64" t="s">
        <v>328</v>
      </c>
      <c r="B193" s="64" t="s">
        <v>325</v>
      </c>
      <c r="C193" s="65" t="s">
        <v>3516</v>
      </c>
      <c r="D193" s="66">
        <v>3</v>
      </c>
      <c r="E193" s="67" t="s">
        <v>132</v>
      </c>
      <c r="F193" s="68">
        <v>32</v>
      </c>
      <c r="G193" s="65"/>
      <c r="H193" s="69"/>
      <c r="I193" s="70"/>
      <c r="J193" s="70"/>
      <c r="K193" s="34" t="s">
        <v>66</v>
      </c>
      <c r="L193" s="77">
        <v>193</v>
      </c>
      <c r="M193" s="77"/>
      <c r="N193" s="72"/>
      <c r="O193" s="79" t="s">
        <v>423</v>
      </c>
      <c r="P193" s="81">
        <v>43484.734444444446</v>
      </c>
      <c r="Q193" s="79" t="s">
        <v>484</v>
      </c>
      <c r="R193" s="79"/>
      <c r="S193" s="79"/>
      <c r="T193" s="79" t="s">
        <v>568</v>
      </c>
      <c r="U193" s="79"/>
      <c r="V193" s="83" t="s">
        <v>723</v>
      </c>
      <c r="W193" s="81">
        <v>43484.734444444446</v>
      </c>
      <c r="X193" s="83" t="s">
        <v>897</v>
      </c>
      <c r="Y193" s="79"/>
      <c r="Z193" s="79"/>
      <c r="AA193" s="82" t="s">
        <v>1149</v>
      </c>
      <c r="AB193" s="79"/>
      <c r="AC193" s="79" t="b">
        <v>0</v>
      </c>
      <c r="AD193" s="79">
        <v>0</v>
      </c>
      <c r="AE193" s="82" t="s">
        <v>1270</v>
      </c>
      <c r="AF193" s="79" t="b">
        <v>0</v>
      </c>
      <c r="AG193" s="79" t="s">
        <v>1272</v>
      </c>
      <c r="AH193" s="79"/>
      <c r="AI193" s="82" t="s">
        <v>1270</v>
      </c>
      <c r="AJ193" s="79" t="b">
        <v>0</v>
      </c>
      <c r="AK193" s="79">
        <v>3</v>
      </c>
      <c r="AL193" s="82" t="s">
        <v>1148</v>
      </c>
      <c r="AM193" s="79" t="s">
        <v>1277</v>
      </c>
      <c r="AN193" s="79" t="b">
        <v>0</v>
      </c>
      <c r="AO193" s="82" t="s">
        <v>1148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328</v>
      </c>
      <c r="B194" s="64" t="s">
        <v>327</v>
      </c>
      <c r="C194" s="65" t="s">
        <v>3516</v>
      </c>
      <c r="D194" s="66">
        <v>3</v>
      </c>
      <c r="E194" s="67" t="s">
        <v>132</v>
      </c>
      <c r="F194" s="68">
        <v>32</v>
      </c>
      <c r="G194" s="65"/>
      <c r="H194" s="69"/>
      <c r="I194" s="70"/>
      <c r="J194" s="70"/>
      <c r="K194" s="34" t="s">
        <v>66</v>
      </c>
      <c r="L194" s="77">
        <v>194</v>
      </c>
      <c r="M194" s="77"/>
      <c r="N194" s="72"/>
      <c r="O194" s="79" t="s">
        <v>423</v>
      </c>
      <c r="P194" s="81">
        <v>43484.734444444446</v>
      </c>
      <c r="Q194" s="79" t="s">
        <v>484</v>
      </c>
      <c r="R194" s="79"/>
      <c r="S194" s="79"/>
      <c r="T194" s="79" t="s">
        <v>568</v>
      </c>
      <c r="U194" s="79"/>
      <c r="V194" s="83" t="s">
        <v>723</v>
      </c>
      <c r="W194" s="81">
        <v>43484.734444444446</v>
      </c>
      <c r="X194" s="83" t="s">
        <v>897</v>
      </c>
      <c r="Y194" s="79"/>
      <c r="Z194" s="79"/>
      <c r="AA194" s="82" t="s">
        <v>1149</v>
      </c>
      <c r="AB194" s="79"/>
      <c r="AC194" s="79" t="b">
        <v>0</v>
      </c>
      <c r="AD194" s="79">
        <v>0</v>
      </c>
      <c r="AE194" s="82" t="s">
        <v>1270</v>
      </c>
      <c r="AF194" s="79" t="b">
        <v>0</v>
      </c>
      <c r="AG194" s="79" t="s">
        <v>1272</v>
      </c>
      <c r="AH194" s="79"/>
      <c r="AI194" s="82" t="s">
        <v>1270</v>
      </c>
      <c r="AJ194" s="79" t="b">
        <v>0</v>
      </c>
      <c r="AK194" s="79">
        <v>3</v>
      </c>
      <c r="AL194" s="82" t="s">
        <v>1148</v>
      </c>
      <c r="AM194" s="79" t="s">
        <v>1277</v>
      </c>
      <c r="AN194" s="79" t="b">
        <v>0</v>
      </c>
      <c r="AO194" s="82" t="s">
        <v>1148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16</v>
      </c>
      <c r="BK194" s="49">
        <v>100</v>
      </c>
      <c r="BL194" s="48">
        <v>16</v>
      </c>
    </row>
    <row r="195" spans="1:64" ht="15">
      <c r="A195" s="64" t="s">
        <v>325</v>
      </c>
      <c r="B195" s="64" t="s">
        <v>328</v>
      </c>
      <c r="C195" s="65" t="s">
        <v>3516</v>
      </c>
      <c r="D195" s="66">
        <v>3</v>
      </c>
      <c r="E195" s="67" t="s">
        <v>132</v>
      </c>
      <c r="F195" s="68">
        <v>32</v>
      </c>
      <c r="G195" s="65"/>
      <c r="H195" s="69"/>
      <c r="I195" s="70"/>
      <c r="J195" s="70"/>
      <c r="K195" s="34" t="s">
        <v>66</v>
      </c>
      <c r="L195" s="77">
        <v>195</v>
      </c>
      <c r="M195" s="77"/>
      <c r="N195" s="72"/>
      <c r="O195" s="79" t="s">
        <v>423</v>
      </c>
      <c r="P195" s="81">
        <v>43484.74123842592</v>
      </c>
      <c r="Q195" s="79" t="s">
        <v>484</v>
      </c>
      <c r="R195" s="79"/>
      <c r="S195" s="79"/>
      <c r="T195" s="79" t="s">
        <v>568</v>
      </c>
      <c r="U195" s="79"/>
      <c r="V195" s="83" t="s">
        <v>722</v>
      </c>
      <c r="W195" s="81">
        <v>43484.74123842592</v>
      </c>
      <c r="X195" s="83" t="s">
        <v>898</v>
      </c>
      <c r="Y195" s="79"/>
      <c r="Z195" s="79"/>
      <c r="AA195" s="82" t="s">
        <v>1150</v>
      </c>
      <c r="AB195" s="79"/>
      <c r="AC195" s="79" t="b">
        <v>0</v>
      </c>
      <c r="AD195" s="79">
        <v>0</v>
      </c>
      <c r="AE195" s="82" t="s">
        <v>1270</v>
      </c>
      <c r="AF195" s="79" t="b">
        <v>0</v>
      </c>
      <c r="AG195" s="79" t="s">
        <v>1272</v>
      </c>
      <c r="AH195" s="79"/>
      <c r="AI195" s="82" t="s">
        <v>1270</v>
      </c>
      <c r="AJ195" s="79" t="b">
        <v>0</v>
      </c>
      <c r="AK195" s="79">
        <v>3</v>
      </c>
      <c r="AL195" s="82" t="s">
        <v>1148</v>
      </c>
      <c r="AM195" s="79" t="s">
        <v>1278</v>
      </c>
      <c r="AN195" s="79" t="b">
        <v>0</v>
      </c>
      <c r="AO195" s="82" t="s">
        <v>1148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16</v>
      </c>
      <c r="BK195" s="49">
        <v>100</v>
      </c>
      <c r="BL195" s="48">
        <v>16</v>
      </c>
    </row>
    <row r="196" spans="1:64" ht="15">
      <c r="A196" s="64" t="s">
        <v>327</v>
      </c>
      <c r="B196" s="64" t="s">
        <v>325</v>
      </c>
      <c r="C196" s="65" t="s">
        <v>3516</v>
      </c>
      <c r="D196" s="66">
        <v>3</v>
      </c>
      <c r="E196" s="67" t="s">
        <v>132</v>
      </c>
      <c r="F196" s="68">
        <v>32</v>
      </c>
      <c r="G196" s="65"/>
      <c r="H196" s="69"/>
      <c r="I196" s="70"/>
      <c r="J196" s="70"/>
      <c r="K196" s="34" t="s">
        <v>66</v>
      </c>
      <c r="L196" s="77">
        <v>196</v>
      </c>
      <c r="M196" s="77"/>
      <c r="N196" s="72"/>
      <c r="O196" s="79" t="s">
        <v>423</v>
      </c>
      <c r="P196" s="81">
        <v>43484.72896990741</v>
      </c>
      <c r="Q196" s="79" t="s">
        <v>483</v>
      </c>
      <c r="R196" s="79"/>
      <c r="S196" s="79"/>
      <c r="T196" s="79" t="s">
        <v>568</v>
      </c>
      <c r="U196" s="83" t="s">
        <v>633</v>
      </c>
      <c r="V196" s="83" t="s">
        <v>633</v>
      </c>
      <c r="W196" s="81">
        <v>43484.72896990741</v>
      </c>
      <c r="X196" s="83" t="s">
        <v>896</v>
      </c>
      <c r="Y196" s="79"/>
      <c r="Z196" s="79"/>
      <c r="AA196" s="82" t="s">
        <v>1148</v>
      </c>
      <c r="AB196" s="79"/>
      <c r="AC196" s="79" t="b">
        <v>0</v>
      </c>
      <c r="AD196" s="79">
        <v>16</v>
      </c>
      <c r="AE196" s="82" t="s">
        <v>1270</v>
      </c>
      <c r="AF196" s="79" t="b">
        <v>0</v>
      </c>
      <c r="AG196" s="79" t="s">
        <v>1272</v>
      </c>
      <c r="AH196" s="79"/>
      <c r="AI196" s="82" t="s">
        <v>1270</v>
      </c>
      <c r="AJ196" s="79" t="b">
        <v>0</v>
      </c>
      <c r="AK196" s="79">
        <v>3</v>
      </c>
      <c r="AL196" s="82" t="s">
        <v>1270</v>
      </c>
      <c r="AM196" s="79" t="s">
        <v>1279</v>
      </c>
      <c r="AN196" s="79" t="b">
        <v>0</v>
      </c>
      <c r="AO196" s="82" t="s">
        <v>1148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325</v>
      </c>
      <c r="B197" s="64" t="s">
        <v>327</v>
      </c>
      <c r="C197" s="65" t="s">
        <v>3516</v>
      </c>
      <c r="D197" s="66">
        <v>3</v>
      </c>
      <c r="E197" s="67" t="s">
        <v>132</v>
      </c>
      <c r="F197" s="68">
        <v>32</v>
      </c>
      <c r="G197" s="65"/>
      <c r="H197" s="69"/>
      <c r="I197" s="70"/>
      <c r="J197" s="70"/>
      <c r="K197" s="34" t="s">
        <v>66</v>
      </c>
      <c r="L197" s="77">
        <v>197</v>
      </c>
      <c r="M197" s="77"/>
      <c r="N197" s="72"/>
      <c r="O197" s="79" t="s">
        <v>423</v>
      </c>
      <c r="P197" s="81">
        <v>43484.74123842592</v>
      </c>
      <c r="Q197" s="79" t="s">
        <v>484</v>
      </c>
      <c r="R197" s="79"/>
      <c r="S197" s="79"/>
      <c r="T197" s="79" t="s">
        <v>568</v>
      </c>
      <c r="U197" s="79"/>
      <c r="V197" s="83" t="s">
        <v>722</v>
      </c>
      <c r="W197" s="81">
        <v>43484.74123842592</v>
      </c>
      <c r="X197" s="83" t="s">
        <v>898</v>
      </c>
      <c r="Y197" s="79"/>
      <c r="Z197" s="79"/>
      <c r="AA197" s="82" t="s">
        <v>1150</v>
      </c>
      <c r="AB197" s="79"/>
      <c r="AC197" s="79" t="b">
        <v>0</v>
      </c>
      <c r="AD197" s="79">
        <v>0</v>
      </c>
      <c r="AE197" s="82" t="s">
        <v>1270</v>
      </c>
      <c r="AF197" s="79" t="b">
        <v>0</v>
      </c>
      <c r="AG197" s="79" t="s">
        <v>1272</v>
      </c>
      <c r="AH197" s="79"/>
      <c r="AI197" s="82" t="s">
        <v>1270</v>
      </c>
      <c r="AJ197" s="79" t="b">
        <v>0</v>
      </c>
      <c r="AK197" s="79">
        <v>3</v>
      </c>
      <c r="AL197" s="82" t="s">
        <v>1148</v>
      </c>
      <c r="AM197" s="79" t="s">
        <v>1278</v>
      </c>
      <c r="AN197" s="79" t="b">
        <v>0</v>
      </c>
      <c r="AO197" s="82" t="s">
        <v>1148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329</v>
      </c>
      <c r="B198" s="64" t="s">
        <v>392</v>
      </c>
      <c r="C198" s="65" t="s">
        <v>3516</v>
      </c>
      <c r="D198" s="66">
        <v>3</v>
      </c>
      <c r="E198" s="67" t="s">
        <v>132</v>
      </c>
      <c r="F198" s="68">
        <v>32</v>
      </c>
      <c r="G198" s="65"/>
      <c r="H198" s="69"/>
      <c r="I198" s="70"/>
      <c r="J198" s="70"/>
      <c r="K198" s="34" t="s">
        <v>65</v>
      </c>
      <c r="L198" s="77">
        <v>198</v>
      </c>
      <c r="M198" s="77"/>
      <c r="N198" s="72"/>
      <c r="O198" s="79" t="s">
        <v>423</v>
      </c>
      <c r="P198" s="81">
        <v>43484.761469907404</v>
      </c>
      <c r="Q198" s="79" t="s">
        <v>427</v>
      </c>
      <c r="R198" s="79"/>
      <c r="S198" s="79"/>
      <c r="T198" s="79"/>
      <c r="U198" s="79"/>
      <c r="V198" s="83" t="s">
        <v>724</v>
      </c>
      <c r="W198" s="81">
        <v>43484.761469907404</v>
      </c>
      <c r="X198" s="83" t="s">
        <v>899</v>
      </c>
      <c r="Y198" s="79"/>
      <c r="Z198" s="79"/>
      <c r="AA198" s="82" t="s">
        <v>1151</v>
      </c>
      <c r="AB198" s="79"/>
      <c r="AC198" s="79" t="b">
        <v>0</v>
      </c>
      <c r="AD198" s="79">
        <v>0</v>
      </c>
      <c r="AE198" s="82" t="s">
        <v>1270</v>
      </c>
      <c r="AF198" s="79" t="b">
        <v>0</v>
      </c>
      <c r="AG198" s="79" t="s">
        <v>1272</v>
      </c>
      <c r="AH198" s="79"/>
      <c r="AI198" s="82" t="s">
        <v>1270</v>
      </c>
      <c r="AJ198" s="79" t="b">
        <v>0</v>
      </c>
      <c r="AK198" s="79">
        <v>129</v>
      </c>
      <c r="AL198" s="82" t="s">
        <v>1263</v>
      </c>
      <c r="AM198" s="79" t="s">
        <v>1279</v>
      </c>
      <c r="AN198" s="79" t="b">
        <v>0</v>
      </c>
      <c r="AO198" s="82" t="s">
        <v>1263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2</v>
      </c>
      <c r="BE198" s="49">
        <v>8.695652173913043</v>
      </c>
      <c r="BF198" s="48">
        <v>0</v>
      </c>
      <c r="BG198" s="49">
        <v>0</v>
      </c>
      <c r="BH198" s="48">
        <v>0</v>
      </c>
      <c r="BI198" s="49">
        <v>0</v>
      </c>
      <c r="BJ198" s="48">
        <v>21</v>
      </c>
      <c r="BK198" s="49">
        <v>91.30434782608695</v>
      </c>
      <c r="BL198" s="48">
        <v>23</v>
      </c>
    </row>
    <row r="199" spans="1:64" ht="15">
      <c r="A199" s="64" t="s">
        <v>330</v>
      </c>
      <c r="B199" s="64" t="s">
        <v>387</v>
      </c>
      <c r="C199" s="65" t="s">
        <v>3516</v>
      </c>
      <c r="D199" s="66">
        <v>3</v>
      </c>
      <c r="E199" s="67" t="s">
        <v>132</v>
      </c>
      <c r="F199" s="68">
        <v>32</v>
      </c>
      <c r="G199" s="65"/>
      <c r="H199" s="69"/>
      <c r="I199" s="70"/>
      <c r="J199" s="70"/>
      <c r="K199" s="34" t="s">
        <v>65</v>
      </c>
      <c r="L199" s="77">
        <v>199</v>
      </c>
      <c r="M199" s="77"/>
      <c r="N199" s="72"/>
      <c r="O199" s="79" t="s">
        <v>423</v>
      </c>
      <c r="P199" s="81">
        <v>43484.761608796296</v>
      </c>
      <c r="Q199" s="79" t="s">
        <v>426</v>
      </c>
      <c r="R199" s="79"/>
      <c r="S199" s="79"/>
      <c r="T199" s="79" t="s">
        <v>561</v>
      </c>
      <c r="U199" s="83" t="s">
        <v>612</v>
      </c>
      <c r="V199" s="83" t="s">
        <v>612</v>
      </c>
      <c r="W199" s="81">
        <v>43484.761608796296</v>
      </c>
      <c r="X199" s="83" t="s">
        <v>900</v>
      </c>
      <c r="Y199" s="79"/>
      <c r="Z199" s="79"/>
      <c r="AA199" s="82" t="s">
        <v>1152</v>
      </c>
      <c r="AB199" s="79"/>
      <c r="AC199" s="79" t="b">
        <v>0</v>
      </c>
      <c r="AD199" s="79">
        <v>0</v>
      </c>
      <c r="AE199" s="82" t="s">
        <v>1270</v>
      </c>
      <c r="AF199" s="79" t="b">
        <v>0</v>
      </c>
      <c r="AG199" s="79" t="s">
        <v>1272</v>
      </c>
      <c r="AH199" s="79"/>
      <c r="AI199" s="82" t="s">
        <v>1270</v>
      </c>
      <c r="AJ199" s="79" t="b">
        <v>0</v>
      </c>
      <c r="AK199" s="79">
        <v>138</v>
      </c>
      <c r="AL199" s="82" t="s">
        <v>1255</v>
      </c>
      <c r="AM199" s="79" t="s">
        <v>1279</v>
      </c>
      <c r="AN199" s="79" t="b">
        <v>0</v>
      </c>
      <c r="AO199" s="82" t="s">
        <v>1255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11.11111111111111</v>
      </c>
      <c r="BF199" s="48">
        <v>0</v>
      </c>
      <c r="BG199" s="49">
        <v>0</v>
      </c>
      <c r="BH199" s="48">
        <v>0</v>
      </c>
      <c r="BI199" s="49">
        <v>0</v>
      </c>
      <c r="BJ199" s="48">
        <v>8</v>
      </c>
      <c r="BK199" s="49">
        <v>88.88888888888889</v>
      </c>
      <c r="BL199" s="48">
        <v>9</v>
      </c>
    </row>
    <row r="200" spans="1:64" ht="15">
      <c r="A200" s="64" t="s">
        <v>331</v>
      </c>
      <c r="B200" s="64" t="s">
        <v>416</v>
      </c>
      <c r="C200" s="65" t="s">
        <v>3516</v>
      </c>
      <c r="D200" s="66">
        <v>3</v>
      </c>
      <c r="E200" s="67" t="s">
        <v>132</v>
      </c>
      <c r="F200" s="68">
        <v>32</v>
      </c>
      <c r="G200" s="65"/>
      <c r="H200" s="69"/>
      <c r="I200" s="70"/>
      <c r="J200" s="70"/>
      <c r="K200" s="34" t="s">
        <v>65</v>
      </c>
      <c r="L200" s="77">
        <v>200</v>
      </c>
      <c r="M200" s="77"/>
      <c r="N200" s="72"/>
      <c r="O200" s="79" t="s">
        <v>423</v>
      </c>
      <c r="P200" s="81">
        <v>43484.73299768518</v>
      </c>
      <c r="Q200" s="79" t="s">
        <v>485</v>
      </c>
      <c r="R200" s="79"/>
      <c r="S200" s="79"/>
      <c r="T200" s="79" t="s">
        <v>570</v>
      </c>
      <c r="U200" s="79"/>
      <c r="V200" s="83" t="s">
        <v>725</v>
      </c>
      <c r="W200" s="81">
        <v>43484.73299768518</v>
      </c>
      <c r="X200" s="83" t="s">
        <v>901</v>
      </c>
      <c r="Y200" s="79"/>
      <c r="Z200" s="79"/>
      <c r="AA200" s="82" t="s">
        <v>1153</v>
      </c>
      <c r="AB200" s="79"/>
      <c r="AC200" s="79" t="b">
        <v>0</v>
      </c>
      <c r="AD200" s="79">
        <v>0</v>
      </c>
      <c r="AE200" s="82" t="s">
        <v>1270</v>
      </c>
      <c r="AF200" s="79" t="b">
        <v>0</v>
      </c>
      <c r="AG200" s="79" t="s">
        <v>1272</v>
      </c>
      <c r="AH200" s="79"/>
      <c r="AI200" s="82" t="s">
        <v>1270</v>
      </c>
      <c r="AJ200" s="79" t="b">
        <v>0</v>
      </c>
      <c r="AK200" s="79">
        <v>4</v>
      </c>
      <c r="AL200" s="82" t="s">
        <v>1077</v>
      </c>
      <c r="AM200" s="79" t="s">
        <v>1279</v>
      </c>
      <c r="AN200" s="79" t="b">
        <v>0</v>
      </c>
      <c r="AO200" s="82" t="s">
        <v>1077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4</v>
      </c>
      <c r="BD200" s="48">
        <v>3</v>
      </c>
      <c r="BE200" s="49">
        <v>15.789473684210526</v>
      </c>
      <c r="BF200" s="48">
        <v>1</v>
      </c>
      <c r="BG200" s="49">
        <v>5.2631578947368425</v>
      </c>
      <c r="BH200" s="48">
        <v>0</v>
      </c>
      <c r="BI200" s="49">
        <v>0</v>
      </c>
      <c r="BJ200" s="48">
        <v>15</v>
      </c>
      <c r="BK200" s="49">
        <v>78.94736842105263</v>
      </c>
      <c r="BL200" s="48">
        <v>19</v>
      </c>
    </row>
    <row r="201" spans="1:64" ht="15">
      <c r="A201" s="64" t="s">
        <v>264</v>
      </c>
      <c r="B201" s="64" t="s">
        <v>325</v>
      </c>
      <c r="C201" s="65" t="s">
        <v>3517</v>
      </c>
      <c r="D201" s="66">
        <v>10</v>
      </c>
      <c r="E201" s="67" t="s">
        <v>136</v>
      </c>
      <c r="F201" s="68">
        <v>27.666666666666668</v>
      </c>
      <c r="G201" s="65"/>
      <c r="H201" s="69"/>
      <c r="I201" s="70"/>
      <c r="J201" s="70"/>
      <c r="K201" s="34" t="s">
        <v>65</v>
      </c>
      <c r="L201" s="77">
        <v>201</v>
      </c>
      <c r="M201" s="77"/>
      <c r="N201" s="72"/>
      <c r="O201" s="79" t="s">
        <v>423</v>
      </c>
      <c r="P201" s="81">
        <v>43484.688784722224</v>
      </c>
      <c r="Q201" s="79" t="s">
        <v>446</v>
      </c>
      <c r="R201" s="79"/>
      <c r="S201" s="79"/>
      <c r="T201" s="79" t="s">
        <v>570</v>
      </c>
      <c r="U201" s="83" t="s">
        <v>618</v>
      </c>
      <c r="V201" s="83" t="s">
        <v>618</v>
      </c>
      <c r="W201" s="81">
        <v>43484.688784722224</v>
      </c>
      <c r="X201" s="83" t="s">
        <v>825</v>
      </c>
      <c r="Y201" s="79"/>
      <c r="Z201" s="79"/>
      <c r="AA201" s="82" t="s">
        <v>1077</v>
      </c>
      <c r="AB201" s="79"/>
      <c r="AC201" s="79" t="b">
        <v>0</v>
      </c>
      <c r="AD201" s="79">
        <v>6</v>
      </c>
      <c r="AE201" s="82" t="s">
        <v>1270</v>
      </c>
      <c r="AF201" s="79" t="b">
        <v>0</v>
      </c>
      <c r="AG201" s="79" t="s">
        <v>1272</v>
      </c>
      <c r="AH201" s="79"/>
      <c r="AI201" s="82" t="s">
        <v>1270</v>
      </c>
      <c r="AJ201" s="79" t="b">
        <v>0</v>
      </c>
      <c r="AK201" s="79">
        <v>4</v>
      </c>
      <c r="AL201" s="82" t="s">
        <v>1270</v>
      </c>
      <c r="AM201" s="79" t="s">
        <v>1279</v>
      </c>
      <c r="AN201" s="79" t="b">
        <v>0</v>
      </c>
      <c r="AO201" s="82" t="s">
        <v>1077</v>
      </c>
      <c r="AP201" s="79" t="s">
        <v>1285</v>
      </c>
      <c r="AQ201" s="79">
        <v>0</v>
      </c>
      <c r="AR201" s="79">
        <v>0</v>
      </c>
      <c r="AS201" s="79"/>
      <c r="AT201" s="79"/>
      <c r="AU201" s="79"/>
      <c r="AV201" s="79"/>
      <c r="AW201" s="79"/>
      <c r="AX201" s="79"/>
      <c r="AY201" s="79"/>
      <c r="AZ201" s="79"/>
      <c r="BA201">
        <v>2</v>
      </c>
      <c r="BB201" s="78" t="str">
        <f>REPLACE(INDEX(GroupVertices[Group],MATCH(Edges[[#This Row],[Vertex 1]],GroupVertices[Vertex],0)),1,1,"")</f>
        <v>4</v>
      </c>
      <c r="BC201" s="78" t="str">
        <f>REPLACE(INDEX(GroupVertices[Group],MATCH(Edges[[#This Row],[Vertex 2]],GroupVertices[Vertex],0)),1,1,"")</f>
        <v>1</v>
      </c>
      <c r="BD201" s="48"/>
      <c r="BE201" s="49"/>
      <c r="BF201" s="48"/>
      <c r="BG201" s="49"/>
      <c r="BH201" s="48"/>
      <c r="BI201" s="49"/>
      <c r="BJ201" s="48"/>
      <c r="BK201" s="49"/>
      <c r="BL201" s="48"/>
    </row>
    <row r="202" spans="1:64" ht="15">
      <c r="A202" s="64" t="s">
        <v>264</v>
      </c>
      <c r="B202" s="64" t="s">
        <v>338</v>
      </c>
      <c r="C202" s="65" t="s">
        <v>3516</v>
      </c>
      <c r="D202" s="66">
        <v>3</v>
      </c>
      <c r="E202" s="67" t="s">
        <v>132</v>
      </c>
      <c r="F202" s="68">
        <v>32</v>
      </c>
      <c r="G202" s="65"/>
      <c r="H202" s="69"/>
      <c r="I202" s="70"/>
      <c r="J202" s="70"/>
      <c r="K202" s="34" t="s">
        <v>65</v>
      </c>
      <c r="L202" s="77">
        <v>202</v>
      </c>
      <c r="M202" s="77"/>
      <c r="N202" s="72"/>
      <c r="O202" s="79" t="s">
        <v>423</v>
      </c>
      <c r="P202" s="81">
        <v>43484.688784722224</v>
      </c>
      <c r="Q202" s="79" t="s">
        <v>446</v>
      </c>
      <c r="R202" s="79"/>
      <c r="S202" s="79"/>
      <c r="T202" s="79" t="s">
        <v>570</v>
      </c>
      <c r="U202" s="83" t="s">
        <v>618</v>
      </c>
      <c r="V202" s="83" t="s">
        <v>618</v>
      </c>
      <c r="W202" s="81">
        <v>43484.688784722224</v>
      </c>
      <c r="X202" s="83" t="s">
        <v>825</v>
      </c>
      <c r="Y202" s="79"/>
      <c r="Z202" s="79"/>
      <c r="AA202" s="82" t="s">
        <v>1077</v>
      </c>
      <c r="AB202" s="79"/>
      <c r="AC202" s="79" t="b">
        <v>0</v>
      </c>
      <c r="AD202" s="79">
        <v>6</v>
      </c>
      <c r="AE202" s="82" t="s">
        <v>1270</v>
      </c>
      <c r="AF202" s="79" t="b">
        <v>0</v>
      </c>
      <c r="AG202" s="79" t="s">
        <v>1272</v>
      </c>
      <c r="AH202" s="79"/>
      <c r="AI202" s="82" t="s">
        <v>1270</v>
      </c>
      <c r="AJ202" s="79" t="b">
        <v>0</v>
      </c>
      <c r="AK202" s="79">
        <v>4</v>
      </c>
      <c r="AL202" s="82" t="s">
        <v>1270</v>
      </c>
      <c r="AM202" s="79" t="s">
        <v>1279</v>
      </c>
      <c r="AN202" s="79" t="b">
        <v>0</v>
      </c>
      <c r="AO202" s="82" t="s">
        <v>1077</v>
      </c>
      <c r="AP202" s="79" t="s">
        <v>1285</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264</v>
      </c>
      <c r="B203" s="64" t="s">
        <v>325</v>
      </c>
      <c r="C203" s="65" t="s">
        <v>3517</v>
      </c>
      <c r="D203" s="66">
        <v>10</v>
      </c>
      <c r="E203" s="67" t="s">
        <v>136</v>
      </c>
      <c r="F203" s="68">
        <v>27.666666666666668</v>
      </c>
      <c r="G203" s="65"/>
      <c r="H203" s="69"/>
      <c r="I203" s="70"/>
      <c r="J203" s="70"/>
      <c r="K203" s="34" t="s">
        <v>65</v>
      </c>
      <c r="L203" s="77">
        <v>203</v>
      </c>
      <c r="M203" s="77"/>
      <c r="N203" s="72"/>
      <c r="O203" s="79" t="s">
        <v>423</v>
      </c>
      <c r="P203" s="81">
        <v>43484.742581018516</v>
      </c>
      <c r="Q203" s="79" t="s">
        <v>486</v>
      </c>
      <c r="R203" s="79"/>
      <c r="S203" s="79"/>
      <c r="T203" s="79" t="s">
        <v>586</v>
      </c>
      <c r="U203" s="83" t="s">
        <v>634</v>
      </c>
      <c r="V203" s="83" t="s">
        <v>634</v>
      </c>
      <c r="W203" s="81">
        <v>43484.742581018516</v>
      </c>
      <c r="X203" s="83" t="s">
        <v>902</v>
      </c>
      <c r="Y203" s="79"/>
      <c r="Z203" s="79"/>
      <c r="AA203" s="82" t="s">
        <v>1154</v>
      </c>
      <c r="AB203" s="79"/>
      <c r="AC203" s="79" t="b">
        <v>0</v>
      </c>
      <c r="AD203" s="79">
        <v>0</v>
      </c>
      <c r="AE203" s="82" t="s">
        <v>1270</v>
      </c>
      <c r="AF203" s="79" t="b">
        <v>0</v>
      </c>
      <c r="AG203" s="79" t="s">
        <v>1272</v>
      </c>
      <c r="AH203" s="79"/>
      <c r="AI203" s="82" t="s">
        <v>1270</v>
      </c>
      <c r="AJ203" s="79" t="b">
        <v>0</v>
      </c>
      <c r="AK203" s="79">
        <v>35</v>
      </c>
      <c r="AL203" s="82" t="s">
        <v>1260</v>
      </c>
      <c r="AM203" s="79" t="s">
        <v>1279</v>
      </c>
      <c r="AN203" s="79" t="b">
        <v>0</v>
      </c>
      <c r="AO203" s="82" t="s">
        <v>1260</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4</v>
      </c>
      <c r="BC203" s="78" t="str">
        <f>REPLACE(INDEX(GroupVertices[Group],MATCH(Edges[[#This Row],[Vertex 2]],GroupVertices[Vertex],0)),1,1,"")</f>
        <v>1</v>
      </c>
      <c r="BD203" s="48"/>
      <c r="BE203" s="49"/>
      <c r="BF203" s="48"/>
      <c r="BG203" s="49"/>
      <c r="BH203" s="48"/>
      <c r="BI203" s="49"/>
      <c r="BJ203" s="48"/>
      <c r="BK203" s="49"/>
      <c r="BL203" s="48"/>
    </row>
    <row r="204" spans="1:64" ht="15">
      <c r="A204" s="64" t="s">
        <v>264</v>
      </c>
      <c r="B204" s="64" t="s">
        <v>391</v>
      </c>
      <c r="C204" s="65" t="s">
        <v>3516</v>
      </c>
      <c r="D204" s="66">
        <v>3</v>
      </c>
      <c r="E204" s="67" t="s">
        <v>132</v>
      </c>
      <c r="F204" s="68">
        <v>32</v>
      </c>
      <c r="G204" s="65"/>
      <c r="H204" s="69"/>
      <c r="I204" s="70"/>
      <c r="J204" s="70"/>
      <c r="K204" s="34" t="s">
        <v>65</v>
      </c>
      <c r="L204" s="77">
        <v>204</v>
      </c>
      <c r="M204" s="77"/>
      <c r="N204" s="72"/>
      <c r="O204" s="79" t="s">
        <v>423</v>
      </c>
      <c r="P204" s="81">
        <v>43484.742581018516</v>
      </c>
      <c r="Q204" s="79" t="s">
        <v>486</v>
      </c>
      <c r="R204" s="79"/>
      <c r="S204" s="79"/>
      <c r="T204" s="79" t="s">
        <v>586</v>
      </c>
      <c r="U204" s="83" t="s">
        <v>634</v>
      </c>
      <c r="V204" s="83" t="s">
        <v>634</v>
      </c>
      <c r="W204" s="81">
        <v>43484.742581018516</v>
      </c>
      <c r="X204" s="83" t="s">
        <v>902</v>
      </c>
      <c r="Y204" s="79"/>
      <c r="Z204" s="79"/>
      <c r="AA204" s="82" t="s">
        <v>1154</v>
      </c>
      <c r="AB204" s="79"/>
      <c r="AC204" s="79" t="b">
        <v>0</v>
      </c>
      <c r="AD204" s="79">
        <v>0</v>
      </c>
      <c r="AE204" s="82" t="s">
        <v>1270</v>
      </c>
      <c r="AF204" s="79" t="b">
        <v>0</v>
      </c>
      <c r="AG204" s="79" t="s">
        <v>1272</v>
      </c>
      <c r="AH204" s="79"/>
      <c r="AI204" s="82" t="s">
        <v>1270</v>
      </c>
      <c r="AJ204" s="79" t="b">
        <v>0</v>
      </c>
      <c r="AK204" s="79">
        <v>35</v>
      </c>
      <c r="AL204" s="82" t="s">
        <v>1260</v>
      </c>
      <c r="AM204" s="79" t="s">
        <v>1279</v>
      </c>
      <c r="AN204" s="79" t="b">
        <v>0</v>
      </c>
      <c r="AO204" s="82" t="s">
        <v>1260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8</v>
      </c>
      <c r="BK204" s="49">
        <v>100</v>
      </c>
      <c r="BL204" s="48">
        <v>8</v>
      </c>
    </row>
    <row r="205" spans="1:64" ht="15">
      <c r="A205" s="64" t="s">
        <v>331</v>
      </c>
      <c r="B205" s="64" t="s">
        <v>264</v>
      </c>
      <c r="C205" s="65" t="s">
        <v>3516</v>
      </c>
      <c r="D205" s="66">
        <v>3</v>
      </c>
      <c r="E205" s="67" t="s">
        <v>132</v>
      </c>
      <c r="F205" s="68">
        <v>32</v>
      </c>
      <c r="G205" s="65"/>
      <c r="H205" s="69"/>
      <c r="I205" s="70"/>
      <c r="J205" s="70"/>
      <c r="K205" s="34" t="s">
        <v>65</v>
      </c>
      <c r="L205" s="77">
        <v>205</v>
      </c>
      <c r="M205" s="77"/>
      <c r="N205" s="72"/>
      <c r="O205" s="79" t="s">
        <v>423</v>
      </c>
      <c r="P205" s="81">
        <v>43484.73299768518</v>
      </c>
      <c r="Q205" s="79" t="s">
        <v>485</v>
      </c>
      <c r="R205" s="79"/>
      <c r="S205" s="79"/>
      <c r="T205" s="79" t="s">
        <v>570</v>
      </c>
      <c r="U205" s="79"/>
      <c r="V205" s="83" t="s">
        <v>725</v>
      </c>
      <c r="W205" s="81">
        <v>43484.73299768518</v>
      </c>
      <c r="X205" s="83" t="s">
        <v>901</v>
      </c>
      <c r="Y205" s="79"/>
      <c r="Z205" s="79"/>
      <c r="AA205" s="82" t="s">
        <v>1153</v>
      </c>
      <c r="AB205" s="79"/>
      <c r="AC205" s="79" t="b">
        <v>0</v>
      </c>
      <c r="AD205" s="79">
        <v>0</v>
      </c>
      <c r="AE205" s="82" t="s">
        <v>1270</v>
      </c>
      <c r="AF205" s="79" t="b">
        <v>0</v>
      </c>
      <c r="AG205" s="79" t="s">
        <v>1272</v>
      </c>
      <c r="AH205" s="79"/>
      <c r="AI205" s="82" t="s">
        <v>1270</v>
      </c>
      <c r="AJ205" s="79" t="b">
        <v>0</v>
      </c>
      <c r="AK205" s="79">
        <v>4</v>
      </c>
      <c r="AL205" s="82" t="s">
        <v>1077</v>
      </c>
      <c r="AM205" s="79" t="s">
        <v>1279</v>
      </c>
      <c r="AN205" s="79" t="b">
        <v>0</v>
      </c>
      <c r="AO205" s="82" t="s">
        <v>1077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4</v>
      </c>
      <c r="BD205" s="48"/>
      <c r="BE205" s="49"/>
      <c r="BF205" s="48"/>
      <c r="BG205" s="49"/>
      <c r="BH205" s="48"/>
      <c r="BI205" s="49"/>
      <c r="BJ205" s="48"/>
      <c r="BK205" s="49"/>
      <c r="BL205" s="48"/>
    </row>
    <row r="206" spans="1:64" ht="15">
      <c r="A206" s="64" t="s">
        <v>331</v>
      </c>
      <c r="B206" s="64" t="s">
        <v>338</v>
      </c>
      <c r="C206" s="65" t="s">
        <v>3516</v>
      </c>
      <c r="D206" s="66">
        <v>3</v>
      </c>
      <c r="E206" s="67" t="s">
        <v>132</v>
      </c>
      <c r="F206" s="68">
        <v>32</v>
      </c>
      <c r="G206" s="65"/>
      <c r="H206" s="69"/>
      <c r="I206" s="70"/>
      <c r="J206" s="70"/>
      <c r="K206" s="34" t="s">
        <v>65</v>
      </c>
      <c r="L206" s="77">
        <v>206</v>
      </c>
      <c r="M206" s="77"/>
      <c r="N206" s="72"/>
      <c r="O206" s="79" t="s">
        <v>423</v>
      </c>
      <c r="P206" s="81">
        <v>43484.73299768518</v>
      </c>
      <c r="Q206" s="79" t="s">
        <v>485</v>
      </c>
      <c r="R206" s="79"/>
      <c r="S206" s="79"/>
      <c r="T206" s="79" t="s">
        <v>570</v>
      </c>
      <c r="U206" s="79"/>
      <c r="V206" s="83" t="s">
        <v>725</v>
      </c>
      <c r="W206" s="81">
        <v>43484.73299768518</v>
      </c>
      <c r="X206" s="83" t="s">
        <v>901</v>
      </c>
      <c r="Y206" s="79"/>
      <c r="Z206" s="79"/>
      <c r="AA206" s="82" t="s">
        <v>1153</v>
      </c>
      <c r="AB206" s="79"/>
      <c r="AC206" s="79" t="b">
        <v>0</v>
      </c>
      <c r="AD206" s="79">
        <v>0</v>
      </c>
      <c r="AE206" s="82" t="s">
        <v>1270</v>
      </c>
      <c r="AF206" s="79" t="b">
        <v>0</v>
      </c>
      <c r="AG206" s="79" t="s">
        <v>1272</v>
      </c>
      <c r="AH206" s="79"/>
      <c r="AI206" s="82" t="s">
        <v>1270</v>
      </c>
      <c r="AJ206" s="79" t="b">
        <v>0</v>
      </c>
      <c r="AK206" s="79">
        <v>4</v>
      </c>
      <c r="AL206" s="82" t="s">
        <v>1077</v>
      </c>
      <c r="AM206" s="79" t="s">
        <v>1279</v>
      </c>
      <c r="AN206" s="79" t="b">
        <v>0</v>
      </c>
      <c r="AO206" s="82" t="s">
        <v>1077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331</v>
      </c>
      <c r="B207" s="64" t="s">
        <v>389</v>
      </c>
      <c r="C207" s="65" t="s">
        <v>3516</v>
      </c>
      <c r="D207" s="66">
        <v>3</v>
      </c>
      <c r="E207" s="67" t="s">
        <v>132</v>
      </c>
      <c r="F207" s="68">
        <v>32</v>
      </c>
      <c r="G207" s="65"/>
      <c r="H207" s="69"/>
      <c r="I207" s="70"/>
      <c r="J207" s="70"/>
      <c r="K207" s="34" t="s">
        <v>65</v>
      </c>
      <c r="L207" s="77">
        <v>207</v>
      </c>
      <c r="M207" s="77"/>
      <c r="N207" s="72"/>
      <c r="O207" s="79" t="s">
        <v>423</v>
      </c>
      <c r="P207" s="81">
        <v>43484.76204861111</v>
      </c>
      <c r="Q207" s="79" t="s">
        <v>487</v>
      </c>
      <c r="R207" s="79"/>
      <c r="S207" s="79"/>
      <c r="T207" s="79"/>
      <c r="U207" s="79"/>
      <c r="V207" s="83" t="s">
        <v>725</v>
      </c>
      <c r="W207" s="81">
        <v>43484.76204861111</v>
      </c>
      <c r="X207" s="83" t="s">
        <v>903</v>
      </c>
      <c r="Y207" s="79"/>
      <c r="Z207" s="79"/>
      <c r="AA207" s="82" t="s">
        <v>1155</v>
      </c>
      <c r="AB207" s="79"/>
      <c r="AC207" s="79" t="b">
        <v>0</v>
      </c>
      <c r="AD207" s="79">
        <v>0</v>
      </c>
      <c r="AE207" s="82" t="s">
        <v>1270</v>
      </c>
      <c r="AF207" s="79" t="b">
        <v>0</v>
      </c>
      <c r="AG207" s="79" t="s">
        <v>1272</v>
      </c>
      <c r="AH207" s="79"/>
      <c r="AI207" s="82" t="s">
        <v>1270</v>
      </c>
      <c r="AJ207" s="79" t="b">
        <v>0</v>
      </c>
      <c r="AK207" s="79">
        <v>20</v>
      </c>
      <c r="AL207" s="82" t="s">
        <v>1257</v>
      </c>
      <c r="AM207" s="79" t="s">
        <v>1279</v>
      </c>
      <c r="AN207" s="79" t="b">
        <v>0</v>
      </c>
      <c r="AO207" s="82" t="s">
        <v>1257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4</v>
      </c>
      <c r="BD207" s="48">
        <v>0</v>
      </c>
      <c r="BE207" s="49">
        <v>0</v>
      </c>
      <c r="BF207" s="48">
        <v>1</v>
      </c>
      <c r="BG207" s="49">
        <v>4.761904761904762</v>
      </c>
      <c r="BH207" s="48">
        <v>0</v>
      </c>
      <c r="BI207" s="49">
        <v>0</v>
      </c>
      <c r="BJ207" s="48">
        <v>20</v>
      </c>
      <c r="BK207" s="49">
        <v>95.23809523809524</v>
      </c>
      <c r="BL207" s="48">
        <v>21</v>
      </c>
    </row>
    <row r="208" spans="1:64" ht="15">
      <c r="A208" s="64" t="s">
        <v>291</v>
      </c>
      <c r="B208" s="64" t="s">
        <v>417</v>
      </c>
      <c r="C208" s="65" t="s">
        <v>3516</v>
      </c>
      <c r="D208" s="66">
        <v>3</v>
      </c>
      <c r="E208" s="67" t="s">
        <v>132</v>
      </c>
      <c r="F208" s="68">
        <v>32</v>
      </c>
      <c r="G208" s="65"/>
      <c r="H208" s="69"/>
      <c r="I208" s="70"/>
      <c r="J208" s="70"/>
      <c r="K208" s="34" t="s">
        <v>65</v>
      </c>
      <c r="L208" s="77">
        <v>208</v>
      </c>
      <c r="M208" s="77"/>
      <c r="N208" s="72"/>
      <c r="O208" s="79" t="s">
        <v>423</v>
      </c>
      <c r="P208" s="81">
        <v>43484.57465277778</v>
      </c>
      <c r="Q208" s="79" t="s">
        <v>488</v>
      </c>
      <c r="R208" s="79"/>
      <c r="S208" s="79"/>
      <c r="T208" s="79" t="s">
        <v>587</v>
      </c>
      <c r="U208" s="83" t="s">
        <v>635</v>
      </c>
      <c r="V208" s="83" t="s">
        <v>635</v>
      </c>
      <c r="W208" s="81">
        <v>43484.57465277778</v>
      </c>
      <c r="X208" s="83" t="s">
        <v>904</v>
      </c>
      <c r="Y208" s="79"/>
      <c r="Z208" s="79"/>
      <c r="AA208" s="82" t="s">
        <v>1156</v>
      </c>
      <c r="AB208" s="79"/>
      <c r="AC208" s="79" t="b">
        <v>0</v>
      </c>
      <c r="AD208" s="79">
        <v>6</v>
      </c>
      <c r="AE208" s="82" t="s">
        <v>1270</v>
      </c>
      <c r="AF208" s="79" t="b">
        <v>0</v>
      </c>
      <c r="AG208" s="79" t="s">
        <v>1272</v>
      </c>
      <c r="AH208" s="79"/>
      <c r="AI208" s="82" t="s">
        <v>1270</v>
      </c>
      <c r="AJ208" s="79" t="b">
        <v>0</v>
      </c>
      <c r="AK208" s="79">
        <v>2</v>
      </c>
      <c r="AL208" s="82" t="s">
        <v>1270</v>
      </c>
      <c r="AM208" s="79" t="s">
        <v>1278</v>
      </c>
      <c r="AN208" s="79" t="b">
        <v>0</v>
      </c>
      <c r="AO208" s="82" t="s">
        <v>1156</v>
      </c>
      <c r="AP208" s="79" t="s">
        <v>1285</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4</v>
      </c>
      <c r="BD208" s="48">
        <v>2</v>
      </c>
      <c r="BE208" s="49">
        <v>9.090909090909092</v>
      </c>
      <c r="BF208" s="48">
        <v>0</v>
      </c>
      <c r="BG208" s="49">
        <v>0</v>
      </c>
      <c r="BH208" s="48">
        <v>0</v>
      </c>
      <c r="BI208" s="49">
        <v>0</v>
      </c>
      <c r="BJ208" s="48">
        <v>20</v>
      </c>
      <c r="BK208" s="49">
        <v>90.9090909090909</v>
      </c>
      <c r="BL208" s="48">
        <v>22</v>
      </c>
    </row>
    <row r="209" spans="1:64" ht="15">
      <c r="A209" s="64" t="s">
        <v>291</v>
      </c>
      <c r="B209" s="64" t="s">
        <v>325</v>
      </c>
      <c r="C209" s="65" t="s">
        <v>3516</v>
      </c>
      <c r="D209" s="66">
        <v>3</v>
      </c>
      <c r="E209" s="67" t="s">
        <v>132</v>
      </c>
      <c r="F209" s="68">
        <v>32</v>
      </c>
      <c r="G209" s="65"/>
      <c r="H209" s="69"/>
      <c r="I209" s="70"/>
      <c r="J209" s="70"/>
      <c r="K209" s="34" t="s">
        <v>65</v>
      </c>
      <c r="L209" s="77">
        <v>209</v>
      </c>
      <c r="M209" s="77"/>
      <c r="N209" s="72"/>
      <c r="O209" s="79" t="s">
        <v>423</v>
      </c>
      <c r="P209" s="81">
        <v>43484.51505787037</v>
      </c>
      <c r="Q209" s="79" t="s">
        <v>459</v>
      </c>
      <c r="R209" s="79"/>
      <c r="S209" s="79"/>
      <c r="T209" s="79" t="s">
        <v>577</v>
      </c>
      <c r="U209" s="83" t="s">
        <v>625</v>
      </c>
      <c r="V209" s="83" t="s">
        <v>625</v>
      </c>
      <c r="W209" s="81">
        <v>43484.51505787037</v>
      </c>
      <c r="X209" s="83" t="s">
        <v>854</v>
      </c>
      <c r="Y209" s="79"/>
      <c r="Z209" s="79"/>
      <c r="AA209" s="82" t="s">
        <v>1106</v>
      </c>
      <c r="AB209" s="79"/>
      <c r="AC209" s="79" t="b">
        <v>0</v>
      </c>
      <c r="AD209" s="79">
        <v>9</v>
      </c>
      <c r="AE209" s="82" t="s">
        <v>1270</v>
      </c>
      <c r="AF209" s="79" t="b">
        <v>0</v>
      </c>
      <c r="AG209" s="79" t="s">
        <v>1272</v>
      </c>
      <c r="AH209" s="79"/>
      <c r="AI209" s="82" t="s">
        <v>1270</v>
      </c>
      <c r="AJ209" s="79" t="b">
        <v>0</v>
      </c>
      <c r="AK209" s="79">
        <v>1</v>
      </c>
      <c r="AL209" s="82" t="s">
        <v>1270</v>
      </c>
      <c r="AM209" s="79" t="s">
        <v>1278</v>
      </c>
      <c r="AN209" s="79" t="b">
        <v>0</v>
      </c>
      <c r="AO209" s="82" t="s">
        <v>1106</v>
      </c>
      <c r="AP209" s="79" t="s">
        <v>1285</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332</v>
      </c>
      <c r="B210" s="64" t="s">
        <v>291</v>
      </c>
      <c r="C210" s="65" t="s">
        <v>3516</v>
      </c>
      <c r="D210" s="66">
        <v>3</v>
      </c>
      <c r="E210" s="67" t="s">
        <v>132</v>
      </c>
      <c r="F210" s="68">
        <v>32</v>
      </c>
      <c r="G210" s="65"/>
      <c r="H210" s="69"/>
      <c r="I210" s="70"/>
      <c r="J210" s="70"/>
      <c r="K210" s="34" t="s">
        <v>65</v>
      </c>
      <c r="L210" s="77">
        <v>210</v>
      </c>
      <c r="M210" s="77"/>
      <c r="N210" s="72"/>
      <c r="O210" s="79" t="s">
        <v>423</v>
      </c>
      <c r="P210" s="81">
        <v>43484.746041666665</v>
      </c>
      <c r="Q210" s="79" t="s">
        <v>489</v>
      </c>
      <c r="R210" s="79"/>
      <c r="S210" s="79"/>
      <c r="T210" s="79"/>
      <c r="U210" s="79"/>
      <c r="V210" s="83" t="s">
        <v>726</v>
      </c>
      <c r="W210" s="81">
        <v>43484.746041666665</v>
      </c>
      <c r="X210" s="83" t="s">
        <v>905</v>
      </c>
      <c r="Y210" s="79"/>
      <c r="Z210" s="79"/>
      <c r="AA210" s="82" t="s">
        <v>1157</v>
      </c>
      <c r="AB210" s="79"/>
      <c r="AC210" s="79" t="b">
        <v>0</v>
      </c>
      <c r="AD210" s="79">
        <v>0</v>
      </c>
      <c r="AE210" s="82" t="s">
        <v>1270</v>
      </c>
      <c r="AF210" s="79" t="b">
        <v>0</v>
      </c>
      <c r="AG210" s="79" t="s">
        <v>1272</v>
      </c>
      <c r="AH210" s="79"/>
      <c r="AI210" s="82" t="s">
        <v>1270</v>
      </c>
      <c r="AJ210" s="79" t="b">
        <v>0</v>
      </c>
      <c r="AK210" s="79">
        <v>2</v>
      </c>
      <c r="AL210" s="82" t="s">
        <v>1156</v>
      </c>
      <c r="AM210" s="79" t="s">
        <v>1279</v>
      </c>
      <c r="AN210" s="79" t="b">
        <v>0</v>
      </c>
      <c r="AO210" s="82" t="s">
        <v>1156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1</v>
      </c>
      <c r="BD210" s="48"/>
      <c r="BE210" s="49"/>
      <c r="BF210" s="48"/>
      <c r="BG210" s="49"/>
      <c r="BH210" s="48"/>
      <c r="BI210" s="49"/>
      <c r="BJ210" s="48"/>
      <c r="BK210" s="49"/>
      <c r="BL210" s="48"/>
    </row>
    <row r="211" spans="1:64" ht="15">
      <c r="A211" s="64" t="s">
        <v>333</v>
      </c>
      <c r="B211" s="64" t="s">
        <v>418</v>
      </c>
      <c r="C211" s="65" t="s">
        <v>3516</v>
      </c>
      <c r="D211" s="66">
        <v>3</v>
      </c>
      <c r="E211" s="67" t="s">
        <v>132</v>
      </c>
      <c r="F211" s="68">
        <v>32</v>
      </c>
      <c r="G211" s="65"/>
      <c r="H211" s="69"/>
      <c r="I211" s="70"/>
      <c r="J211" s="70"/>
      <c r="K211" s="34" t="s">
        <v>65</v>
      </c>
      <c r="L211" s="77">
        <v>211</v>
      </c>
      <c r="M211" s="77"/>
      <c r="N211" s="72"/>
      <c r="O211" s="79" t="s">
        <v>423</v>
      </c>
      <c r="P211" s="81">
        <v>43484.51400462963</v>
      </c>
      <c r="Q211" s="79" t="s">
        <v>490</v>
      </c>
      <c r="R211" s="79"/>
      <c r="S211" s="79"/>
      <c r="T211" s="79" t="s">
        <v>588</v>
      </c>
      <c r="U211" s="83" t="s">
        <v>636</v>
      </c>
      <c r="V211" s="83" t="s">
        <v>636</v>
      </c>
      <c r="W211" s="81">
        <v>43484.51400462963</v>
      </c>
      <c r="X211" s="83" t="s">
        <v>906</v>
      </c>
      <c r="Y211" s="79"/>
      <c r="Z211" s="79"/>
      <c r="AA211" s="82" t="s">
        <v>1158</v>
      </c>
      <c r="AB211" s="79"/>
      <c r="AC211" s="79" t="b">
        <v>0</v>
      </c>
      <c r="AD211" s="79">
        <v>13</v>
      </c>
      <c r="AE211" s="82" t="s">
        <v>1271</v>
      </c>
      <c r="AF211" s="79" t="b">
        <v>0</v>
      </c>
      <c r="AG211" s="79" t="s">
        <v>1272</v>
      </c>
      <c r="AH211" s="79"/>
      <c r="AI211" s="82" t="s">
        <v>1270</v>
      </c>
      <c r="AJ211" s="79" t="b">
        <v>0</v>
      </c>
      <c r="AK211" s="79">
        <v>3</v>
      </c>
      <c r="AL211" s="82" t="s">
        <v>1270</v>
      </c>
      <c r="AM211" s="79" t="s">
        <v>1278</v>
      </c>
      <c r="AN211" s="79" t="b">
        <v>0</v>
      </c>
      <c r="AO211" s="82" t="s">
        <v>1158</v>
      </c>
      <c r="AP211" s="79" t="s">
        <v>1285</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332</v>
      </c>
      <c r="B212" s="64" t="s">
        <v>418</v>
      </c>
      <c r="C212" s="65" t="s">
        <v>3516</v>
      </c>
      <c r="D212" s="66">
        <v>3</v>
      </c>
      <c r="E212" s="67" t="s">
        <v>132</v>
      </c>
      <c r="F212" s="68">
        <v>32</v>
      </c>
      <c r="G212" s="65"/>
      <c r="H212" s="69"/>
      <c r="I212" s="70"/>
      <c r="J212" s="70"/>
      <c r="K212" s="34" t="s">
        <v>65</v>
      </c>
      <c r="L212" s="77">
        <v>212</v>
      </c>
      <c r="M212" s="77"/>
      <c r="N212" s="72"/>
      <c r="O212" s="79" t="s">
        <v>423</v>
      </c>
      <c r="P212" s="81">
        <v>43484.746354166666</v>
      </c>
      <c r="Q212" s="79" t="s">
        <v>491</v>
      </c>
      <c r="R212" s="79"/>
      <c r="S212" s="79"/>
      <c r="T212" s="79" t="s">
        <v>589</v>
      </c>
      <c r="U212" s="79"/>
      <c r="V212" s="83" t="s">
        <v>726</v>
      </c>
      <c r="W212" s="81">
        <v>43484.746354166666</v>
      </c>
      <c r="X212" s="83" t="s">
        <v>907</v>
      </c>
      <c r="Y212" s="79"/>
      <c r="Z212" s="79"/>
      <c r="AA212" s="82" t="s">
        <v>1159</v>
      </c>
      <c r="AB212" s="79"/>
      <c r="AC212" s="79" t="b">
        <v>0</v>
      </c>
      <c r="AD212" s="79">
        <v>0</v>
      </c>
      <c r="AE212" s="82" t="s">
        <v>1270</v>
      </c>
      <c r="AF212" s="79" t="b">
        <v>0</v>
      </c>
      <c r="AG212" s="79" t="s">
        <v>1272</v>
      </c>
      <c r="AH212" s="79"/>
      <c r="AI212" s="82" t="s">
        <v>1270</v>
      </c>
      <c r="AJ212" s="79" t="b">
        <v>0</v>
      </c>
      <c r="AK212" s="79">
        <v>3</v>
      </c>
      <c r="AL212" s="82" t="s">
        <v>1158</v>
      </c>
      <c r="AM212" s="79" t="s">
        <v>1279</v>
      </c>
      <c r="AN212" s="79" t="b">
        <v>0</v>
      </c>
      <c r="AO212" s="82" t="s">
        <v>1158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333</v>
      </c>
      <c r="B213" s="64" t="s">
        <v>419</v>
      </c>
      <c r="C213" s="65" t="s">
        <v>3516</v>
      </c>
      <c r="D213" s="66">
        <v>3</v>
      </c>
      <c r="E213" s="67" t="s">
        <v>132</v>
      </c>
      <c r="F213" s="68">
        <v>32</v>
      </c>
      <c r="G213" s="65"/>
      <c r="H213" s="69"/>
      <c r="I213" s="70"/>
      <c r="J213" s="70"/>
      <c r="K213" s="34" t="s">
        <v>65</v>
      </c>
      <c r="L213" s="77">
        <v>213</v>
      </c>
      <c r="M213" s="77"/>
      <c r="N213" s="72"/>
      <c r="O213" s="79" t="s">
        <v>423</v>
      </c>
      <c r="P213" s="81">
        <v>43484.51400462963</v>
      </c>
      <c r="Q213" s="79" t="s">
        <v>490</v>
      </c>
      <c r="R213" s="79"/>
      <c r="S213" s="79"/>
      <c r="T213" s="79" t="s">
        <v>588</v>
      </c>
      <c r="U213" s="83" t="s">
        <v>636</v>
      </c>
      <c r="V213" s="83" t="s">
        <v>636</v>
      </c>
      <c r="W213" s="81">
        <v>43484.51400462963</v>
      </c>
      <c r="X213" s="83" t="s">
        <v>906</v>
      </c>
      <c r="Y213" s="79"/>
      <c r="Z213" s="79"/>
      <c r="AA213" s="82" t="s">
        <v>1158</v>
      </c>
      <c r="AB213" s="79"/>
      <c r="AC213" s="79" t="b">
        <v>0</v>
      </c>
      <c r="AD213" s="79">
        <v>13</v>
      </c>
      <c r="AE213" s="82" t="s">
        <v>1271</v>
      </c>
      <c r="AF213" s="79" t="b">
        <v>0</v>
      </c>
      <c r="AG213" s="79" t="s">
        <v>1272</v>
      </c>
      <c r="AH213" s="79"/>
      <c r="AI213" s="82" t="s">
        <v>1270</v>
      </c>
      <c r="AJ213" s="79" t="b">
        <v>0</v>
      </c>
      <c r="AK213" s="79">
        <v>3</v>
      </c>
      <c r="AL213" s="82" t="s">
        <v>1270</v>
      </c>
      <c r="AM213" s="79" t="s">
        <v>1278</v>
      </c>
      <c r="AN213" s="79" t="b">
        <v>0</v>
      </c>
      <c r="AO213" s="82" t="s">
        <v>1158</v>
      </c>
      <c r="AP213" s="79" t="s">
        <v>1285</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5</v>
      </c>
      <c r="BD213" s="48">
        <v>1</v>
      </c>
      <c r="BE213" s="49">
        <v>7.6923076923076925</v>
      </c>
      <c r="BF213" s="48">
        <v>0</v>
      </c>
      <c r="BG213" s="49">
        <v>0</v>
      </c>
      <c r="BH213" s="48">
        <v>0</v>
      </c>
      <c r="BI213" s="49">
        <v>0</v>
      </c>
      <c r="BJ213" s="48">
        <v>12</v>
      </c>
      <c r="BK213" s="49">
        <v>92.3076923076923</v>
      </c>
      <c r="BL213" s="48">
        <v>13</v>
      </c>
    </row>
    <row r="214" spans="1:64" ht="15">
      <c r="A214" s="64" t="s">
        <v>333</v>
      </c>
      <c r="B214" s="64" t="s">
        <v>391</v>
      </c>
      <c r="C214" s="65" t="s">
        <v>3516</v>
      </c>
      <c r="D214" s="66">
        <v>3</v>
      </c>
      <c r="E214" s="67" t="s">
        <v>132</v>
      </c>
      <c r="F214" s="68">
        <v>32</v>
      </c>
      <c r="G214" s="65"/>
      <c r="H214" s="69"/>
      <c r="I214" s="70"/>
      <c r="J214" s="70"/>
      <c r="K214" s="34" t="s">
        <v>65</v>
      </c>
      <c r="L214" s="77">
        <v>214</v>
      </c>
      <c r="M214" s="77"/>
      <c r="N214" s="72"/>
      <c r="O214" s="79" t="s">
        <v>423</v>
      </c>
      <c r="P214" s="81">
        <v>43484.51400462963</v>
      </c>
      <c r="Q214" s="79" t="s">
        <v>490</v>
      </c>
      <c r="R214" s="79"/>
      <c r="S214" s="79"/>
      <c r="T214" s="79" t="s">
        <v>588</v>
      </c>
      <c r="U214" s="83" t="s">
        <v>636</v>
      </c>
      <c r="V214" s="83" t="s">
        <v>636</v>
      </c>
      <c r="W214" s="81">
        <v>43484.51400462963</v>
      </c>
      <c r="X214" s="83" t="s">
        <v>906</v>
      </c>
      <c r="Y214" s="79"/>
      <c r="Z214" s="79"/>
      <c r="AA214" s="82" t="s">
        <v>1158</v>
      </c>
      <c r="AB214" s="79"/>
      <c r="AC214" s="79" t="b">
        <v>0</v>
      </c>
      <c r="AD214" s="79">
        <v>13</v>
      </c>
      <c r="AE214" s="82" t="s">
        <v>1271</v>
      </c>
      <c r="AF214" s="79" t="b">
        <v>0</v>
      </c>
      <c r="AG214" s="79" t="s">
        <v>1272</v>
      </c>
      <c r="AH214" s="79"/>
      <c r="AI214" s="82" t="s">
        <v>1270</v>
      </c>
      <c r="AJ214" s="79" t="b">
        <v>0</v>
      </c>
      <c r="AK214" s="79">
        <v>3</v>
      </c>
      <c r="AL214" s="82" t="s">
        <v>1270</v>
      </c>
      <c r="AM214" s="79" t="s">
        <v>1278</v>
      </c>
      <c r="AN214" s="79" t="b">
        <v>0</v>
      </c>
      <c r="AO214" s="82" t="s">
        <v>1158</v>
      </c>
      <c r="AP214" s="79" t="s">
        <v>1285</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333</v>
      </c>
      <c r="B215" s="64" t="s">
        <v>338</v>
      </c>
      <c r="C215" s="65" t="s">
        <v>3516</v>
      </c>
      <c r="D215" s="66">
        <v>3</v>
      </c>
      <c r="E215" s="67" t="s">
        <v>132</v>
      </c>
      <c r="F215" s="68">
        <v>32</v>
      </c>
      <c r="G215" s="65"/>
      <c r="H215" s="69"/>
      <c r="I215" s="70"/>
      <c r="J215" s="70"/>
      <c r="K215" s="34" t="s">
        <v>65</v>
      </c>
      <c r="L215" s="77">
        <v>215</v>
      </c>
      <c r="M215" s="77"/>
      <c r="N215" s="72"/>
      <c r="O215" s="79" t="s">
        <v>423</v>
      </c>
      <c r="P215" s="81">
        <v>43484.51400462963</v>
      </c>
      <c r="Q215" s="79" t="s">
        <v>490</v>
      </c>
      <c r="R215" s="79"/>
      <c r="S215" s="79"/>
      <c r="T215" s="79" t="s">
        <v>588</v>
      </c>
      <c r="U215" s="83" t="s">
        <v>636</v>
      </c>
      <c r="V215" s="83" t="s">
        <v>636</v>
      </c>
      <c r="W215" s="81">
        <v>43484.51400462963</v>
      </c>
      <c r="X215" s="83" t="s">
        <v>906</v>
      </c>
      <c r="Y215" s="79"/>
      <c r="Z215" s="79"/>
      <c r="AA215" s="82" t="s">
        <v>1158</v>
      </c>
      <c r="AB215" s="79"/>
      <c r="AC215" s="79" t="b">
        <v>0</v>
      </c>
      <c r="AD215" s="79">
        <v>13</v>
      </c>
      <c r="AE215" s="82" t="s">
        <v>1271</v>
      </c>
      <c r="AF215" s="79" t="b">
        <v>0</v>
      </c>
      <c r="AG215" s="79" t="s">
        <v>1272</v>
      </c>
      <c r="AH215" s="79"/>
      <c r="AI215" s="82" t="s">
        <v>1270</v>
      </c>
      <c r="AJ215" s="79" t="b">
        <v>0</v>
      </c>
      <c r="AK215" s="79">
        <v>3</v>
      </c>
      <c r="AL215" s="82" t="s">
        <v>1270</v>
      </c>
      <c r="AM215" s="79" t="s">
        <v>1278</v>
      </c>
      <c r="AN215" s="79" t="b">
        <v>0</v>
      </c>
      <c r="AO215" s="82" t="s">
        <v>1158</v>
      </c>
      <c r="AP215" s="79" t="s">
        <v>1285</v>
      </c>
      <c r="AQ215" s="79">
        <v>0</v>
      </c>
      <c r="AR215" s="79">
        <v>0</v>
      </c>
      <c r="AS215" s="79"/>
      <c r="AT215" s="79"/>
      <c r="AU215" s="79"/>
      <c r="AV215" s="79"/>
      <c r="AW215" s="79"/>
      <c r="AX215" s="79"/>
      <c r="AY215" s="79"/>
      <c r="AZ215" s="79"/>
      <c r="BA215">
        <v>1</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333</v>
      </c>
      <c r="B216" s="64" t="s">
        <v>325</v>
      </c>
      <c r="C216" s="65" t="s">
        <v>3516</v>
      </c>
      <c r="D216" s="66">
        <v>3</v>
      </c>
      <c r="E216" s="67" t="s">
        <v>132</v>
      </c>
      <c r="F216" s="68">
        <v>32</v>
      </c>
      <c r="G216" s="65"/>
      <c r="H216" s="69"/>
      <c r="I216" s="70"/>
      <c r="J216" s="70"/>
      <c r="K216" s="34" t="s">
        <v>65</v>
      </c>
      <c r="L216" s="77">
        <v>216</v>
      </c>
      <c r="M216" s="77"/>
      <c r="N216" s="72"/>
      <c r="O216" s="79" t="s">
        <v>424</v>
      </c>
      <c r="P216" s="81">
        <v>43484.51400462963</v>
      </c>
      <c r="Q216" s="79" t="s">
        <v>490</v>
      </c>
      <c r="R216" s="79"/>
      <c r="S216" s="79"/>
      <c r="T216" s="79" t="s">
        <v>588</v>
      </c>
      <c r="U216" s="83" t="s">
        <v>636</v>
      </c>
      <c r="V216" s="83" t="s">
        <v>636</v>
      </c>
      <c r="W216" s="81">
        <v>43484.51400462963</v>
      </c>
      <c r="X216" s="83" t="s">
        <v>906</v>
      </c>
      <c r="Y216" s="79"/>
      <c r="Z216" s="79"/>
      <c r="AA216" s="82" t="s">
        <v>1158</v>
      </c>
      <c r="AB216" s="79"/>
      <c r="AC216" s="79" t="b">
        <v>0</v>
      </c>
      <c r="AD216" s="79">
        <v>13</v>
      </c>
      <c r="AE216" s="82" t="s">
        <v>1271</v>
      </c>
      <c r="AF216" s="79" t="b">
        <v>0</v>
      </c>
      <c r="AG216" s="79" t="s">
        <v>1272</v>
      </c>
      <c r="AH216" s="79"/>
      <c r="AI216" s="82" t="s">
        <v>1270</v>
      </c>
      <c r="AJ216" s="79" t="b">
        <v>0</v>
      </c>
      <c r="AK216" s="79">
        <v>3</v>
      </c>
      <c r="AL216" s="82" t="s">
        <v>1270</v>
      </c>
      <c r="AM216" s="79" t="s">
        <v>1278</v>
      </c>
      <c r="AN216" s="79" t="b">
        <v>0</v>
      </c>
      <c r="AO216" s="82" t="s">
        <v>1158</v>
      </c>
      <c r="AP216" s="79" t="s">
        <v>1285</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1</v>
      </c>
      <c r="BD216" s="48"/>
      <c r="BE216" s="49"/>
      <c r="BF216" s="48"/>
      <c r="BG216" s="49"/>
      <c r="BH216" s="48"/>
      <c r="BI216" s="49"/>
      <c r="BJ216" s="48"/>
      <c r="BK216" s="49"/>
      <c r="BL216" s="48"/>
    </row>
    <row r="217" spans="1:64" ht="15">
      <c r="A217" s="64" t="s">
        <v>332</v>
      </c>
      <c r="B217" s="64" t="s">
        <v>333</v>
      </c>
      <c r="C217" s="65" t="s">
        <v>3516</v>
      </c>
      <c r="D217" s="66">
        <v>3</v>
      </c>
      <c r="E217" s="67" t="s">
        <v>132</v>
      </c>
      <c r="F217" s="68">
        <v>32</v>
      </c>
      <c r="G217" s="65"/>
      <c r="H217" s="69"/>
      <c r="I217" s="70"/>
      <c r="J217" s="70"/>
      <c r="K217" s="34" t="s">
        <v>65</v>
      </c>
      <c r="L217" s="77">
        <v>217</v>
      </c>
      <c r="M217" s="77"/>
      <c r="N217" s="72"/>
      <c r="O217" s="79" t="s">
        <v>423</v>
      </c>
      <c r="P217" s="81">
        <v>43484.746354166666</v>
      </c>
      <c r="Q217" s="79" t="s">
        <v>491</v>
      </c>
      <c r="R217" s="79"/>
      <c r="S217" s="79"/>
      <c r="T217" s="79" t="s">
        <v>589</v>
      </c>
      <c r="U217" s="79"/>
      <c r="V217" s="83" t="s">
        <v>726</v>
      </c>
      <c r="W217" s="81">
        <v>43484.746354166666</v>
      </c>
      <c r="X217" s="83" t="s">
        <v>907</v>
      </c>
      <c r="Y217" s="79"/>
      <c r="Z217" s="79"/>
      <c r="AA217" s="82" t="s">
        <v>1159</v>
      </c>
      <c r="AB217" s="79"/>
      <c r="AC217" s="79" t="b">
        <v>0</v>
      </c>
      <c r="AD217" s="79">
        <v>0</v>
      </c>
      <c r="AE217" s="82" t="s">
        <v>1270</v>
      </c>
      <c r="AF217" s="79" t="b">
        <v>0</v>
      </c>
      <c r="AG217" s="79" t="s">
        <v>1272</v>
      </c>
      <c r="AH217" s="79"/>
      <c r="AI217" s="82" t="s">
        <v>1270</v>
      </c>
      <c r="AJ217" s="79" t="b">
        <v>0</v>
      </c>
      <c r="AK217" s="79">
        <v>3</v>
      </c>
      <c r="AL217" s="82" t="s">
        <v>1158</v>
      </c>
      <c r="AM217" s="79" t="s">
        <v>1279</v>
      </c>
      <c r="AN217" s="79" t="b">
        <v>0</v>
      </c>
      <c r="AO217" s="82" t="s">
        <v>1158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334</v>
      </c>
      <c r="B218" s="64" t="s">
        <v>334</v>
      </c>
      <c r="C218" s="65" t="s">
        <v>3516</v>
      </c>
      <c r="D218" s="66">
        <v>3</v>
      </c>
      <c r="E218" s="67" t="s">
        <v>132</v>
      </c>
      <c r="F218" s="68">
        <v>32</v>
      </c>
      <c r="G218" s="65"/>
      <c r="H218" s="69"/>
      <c r="I218" s="70"/>
      <c r="J218" s="70"/>
      <c r="K218" s="34" t="s">
        <v>65</v>
      </c>
      <c r="L218" s="77">
        <v>218</v>
      </c>
      <c r="M218" s="77"/>
      <c r="N218" s="72"/>
      <c r="O218" s="79" t="s">
        <v>176</v>
      </c>
      <c r="P218" s="81">
        <v>43484.51587962963</v>
      </c>
      <c r="Q218" s="79" t="s">
        <v>492</v>
      </c>
      <c r="R218" s="83" t="s">
        <v>551</v>
      </c>
      <c r="S218" s="79" t="s">
        <v>558</v>
      </c>
      <c r="T218" s="79" t="s">
        <v>590</v>
      </c>
      <c r="U218" s="79"/>
      <c r="V218" s="83" t="s">
        <v>727</v>
      </c>
      <c r="W218" s="81">
        <v>43484.51587962963</v>
      </c>
      <c r="X218" s="83" t="s">
        <v>908</v>
      </c>
      <c r="Y218" s="79">
        <v>51.50760726</v>
      </c>
      <c r="Z218" s="79">
        <v>-0.12786627</v>
      </c>
      <c r="AA218" s="82" t="s">
        <v>1160</v>
      </c>
      <c r="AB218" s="79"/>
      <c r="AC218" s="79" t="b">
        <v>0</v>
      </c>
      <c r="AD218" s="79">
        <v>4</v>
      </c>
      <c r="AE218" s="82" t="s">
        <v>1270</v>
      </c>
      <c r="AF218" s="79" t="b">
        <v>0</v>
      </c>
      <c r="AG218" s="79" t="s">
        <v>1272</v>
      </c>
      <c r="AH218" s="79"/>
      <c r="AI218" s="82" t="s">
        <v>1270</v>
      </c>
      <c r="AJ218" s="79" t="b">
        <v>0</v>
      </c>
      <c r="AK218" s="79">
        <v>3</v>
      </c>
      <c r="AL218" s="82" t="s">
        <v>1270</v>
      </c>
      <c r="AM218" s="79" t="s">
        <v>1284</v>
      </c>
      <c r="AN218" s="79" t="b">
        <v>0</v>
      </c>
      <c r="AO218" s="82" t="s">
        <v>1160</v>
      </c>
      <c r="AP218" s="79" t="s">
        <v>1285</v>
      </c>
      <c r="AQ218" s="79">
        <v>0</v>
      </c>
      <c r="AR218" s="79">
        <v>0</v>
      </c>
      <c r="AS218" s="79" t="s">
        <v>1286</v>
      </c>
      <c r="AT218" s="79" t="s">
        <v>1289</v>
      </c>
      <c r="AU218" s="79" t="s">
        <v>1290</v>
      </c>
      <c r="AV218" s="79" t="s">
        <v>1291</v>
      </c>
      <c r="AW218" s="79" t="s">
        <v>1294</v>
      </c>
      <c r="AX218" s="79" t="s">
        <v>1297</v>
      </c>
      <c r="AY218" s="79" t="s">
        <v>1299</v>
      </c>
      <c r="AZ218" s="83" t="s">
        <v>1301</v>
      </c>
      <c r="BA218">
        <v>1</v>
      </c>
      <c r="BB218" s="78" t="str">
        <f>REPLACE(INDEX(GroupVertices[Group],MATCH(Edges[[#This Row],[Vertex 1]],GroupVertices[Vertex],0)),1,1,"")</f>
        <v>4</v>
      </c>
      <c r="BC218" s="78" t="str">
        <f>REPLACE(INDEX(GroupVertices[Group],MATCH(Edges[[#This Row],[Vertex 2]],GroupVertices[Vertex],0)),1,1,"")</f>
        <v>4</v>
      </c>
      <c r="BD218" s="48">
        <v>1</v>
      </c>
      <c r="BE218" s="49">
        <v>4.166666666666667</v>
      </c>
      <c r="BF218" s="48">
        <v>0</v>
      </c>
      <c r="BG218" s="49">
        <v>0</v>
      </c>
      <c r="BH218" s="48">
        <v>0</v>
      </c>
      <c r="BI218" s="49">
        <v>0</v>
      </c>
      <c r="BJ218" s="48">
        <v>23</v>
      </c>
      <c r="BK218" s="49">
        <v>95.83333333333333</v>
      </c>
      <c r="BL218" s="48">
        <v>24</v>
      </c>
    </row>
    <row r="219" spans="1:64" ht="15">
      <c r="A219" s="64" t="s">
        <v>332</v>
      </c>
      <c r="B219" s="64" t="s">
        <v>334</v>
      </c>
      <c r="C219" s="65" t="s">
        <v>3516</v>
      </c>
      <c r="D219" s="66">
        <v>3</v>
      </c>
      <c r="E219" s="67" t="s">
        <v>132</v>
      </c>
      <c r="F219" s="68">
        <v>32</v>
      </c>
      <c r="G219" s="65"/>
      <c r="H219" s="69"/>
      <c r="I219" s="70"/>
      <c r="J219" s="70"/>
      <c r="K219" s="34" t="s">
        <v>65</v>
      </c>
      <c r="L219" s="77">
        <v>219</v>
      </c>
      <c r="M219" s="77"/>
      <c r="N219" s="72"/>
      <c r="O219" s="79" t="s">
        <v>423</v>
      </c>
      <c r="P219" s="81">
        <v>43484.74989583333</v>
      </c>
      <c r="Q219" s="79" t="s">
        <v>493</v>
      </c>
      <c r="R219" s="79"/>
      <c r="S219" s="79"/>
      <c r="T219" s="79" t="s">
        <v>590</v>
      </c>
      <c r="U219" s="79"/>
      <c r="V219" s="83" t="s">
        <v>726</v>
      </c>
      <c r="W219" s="81">
        <v>43484.74989583333</v>
      </c>
      <c r="X219" s="83" t="s">
        <v>909</v>
      </c>
      <c r="Y219" s="79"/>
      <c r="Z219" s="79"/>
      <c r="AA219" s="82" t="s">
        <v>1161</v>
      </c>
      <c r="AB219" s="79"/>
      <c r="AC219" s="79" t="b">
        <v>0</v>
      </c>
      <c r="AD219" s="79">
        <v>0</v>
      </c>
      <c r="AE219" s="82" t="s">
        <v>1270</v>
      </c>
      <c r="AF219" s="79" t="b">
        <v>0</v>
      </c>
      <c r="AG219" s="79" t="s">
        <v>1272</v>
      </c>
      <c r="AH219" s="79"/>
      <c r="AI219" s="82" t="s">
        <v>1270</v>
      </c>
      <c r="AJ219" s="79" t="b">
        <v>0</v>
      </c>
      <c r="AK219" s="79">
        <v>3</v>
      </c>
      <c r="AL219" s="82" t="s">
        <v>1160</v>
      </c>
      <c r="AM219" s="79" t="s">
        <v>1279</v>
      </c>
      <c r="AN219" s="79" t="b">
        <v>0</v>
      </c>
      <c r="AO219" s="82" t="s">
        <v>1160</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v>1</v>
      </c>
      <c r="BE219" s="49">
        <v>7.6923076923076925</v>
      </c>
      <c r="BF219" s="48">
        <v>0</v>
      </c>
      <c r="BG219" s="49">
        <v>0</v>
      </c>
      <c r="BH219" s="48">
        <v>0</v>
      </c>
      <c r="BI219" s="49">
        <v>0</v>
      </c>
      <c r="BJ219" s="48">
        <v>12</v>
      </c>
      <c r="BK219" s="49">
        <v>92.3076923076923</v>
      </c>
      <c r="BL219" s="48">
        <v>13</v>
      </c>
    </row>
    <row r="220" spans="1:64" ht="15">
      <c r="A220" s="64" t="s">
        <v>335</v>
      </c>
      <c r="B220" s="64" t="s">
        <v>335</v>
      </c>
      <c r="C220" s="65" t="s">
        <v>3516</v>
      </c>
      <c r="D220" s="66">
        <v>3</v>
      </c>
      <c r="E220" s="67" t="s">
        <v>132</v>
      </c>
      <c r="F220" s="68">
        <v>32</v>
      </c>
      <c r="G220" s="65"/>
      <c r="H220" s="69"/>
      <c r="I220" s="70"/>
      <c r="J220" s="70"/>
      <c r="K220" s="34" t="s">
        <v>65</v>
      </c>
      <c r="L220" s="77">
        <v>220</v>
      </c>
      <c r="M220" s="77"/>
      <c r="N220" s="72"/>
      <c r="O220" s="79" t="s">
        <v>176</v>
      </c>
      <c r="P220" s="81">
        <v>43484.54724537037</v>
      </c>
      <c r="Q220" s="79" t="s">
        <v>494</v>
      </c>
      <c r="R220" s="79"/>
      <c r="S220" s="79"/>
      <c r="T220" s="79" t="s">
        <v>580</v>
      </c>
      <c r="U220" s="83" t="s">
        <v>637</v>
      </c>
      <c r="V220" s="83" t="s">
        <v>637</v>
      </c>
      <c r="W220" s="81">
        <v>43484.54724537037</v>
      </c>
      <c r="X220" s="83" t="s">
        <v>910</v>
      </c>
      <c r="Y220" s="79"/>
      <c r="Z220" s="79"/>
      <c r="AA220" s="82" t="s">
        <v>1162</v>
      </c>
      <c r="AB220" s="79"/>
      <c r="AC220" s="79" t="b">
        <v>0</v>
      </c>
      <c r="AD220" s="79">
        <v>9</v>
      </c>
      <c r="AE220" s="82" t="s">
        <v>1270</v>
      </c>
      <c r="AF220" s="79" t="b">
        <v>0</v>
      </c>
      <c r="AG220" s="79" t="s">
        <v>1272</v>
      </c>
      <c r="AH220" s="79"/>
      <c r="AI220" s="82" t="s">
        <v>1270</v>
      </c>
      <c r="AJ220" s="79" t="b">
        <v>0</v>
      </c>
      <c r="AK220" s="79">
        <v>4</v>
      </c>
      <c r="AL220" s="82" t="s">
        <v>1270</v>
      </c>
      <c r="AM220" s="79" t="s">
        <v>1278</v>
      </c>
      <c r="AN220" s="79" t="b">
        <v>0</v>
      </c>
      <c r="AO220" s="82" t="s">
        <v>1162</v>
      </c>
      <c r="AP220" s="79" t="s">
        <v>1285</v>
      </c>
      <c r="AQ220" s="79">
        <v>0</v>
      </c>
      <c r="AR220" s="79">
        <v>0</v>
      </c>
      <c r="AS220" s="79"/>
      <c r="AT220" s="79"/>
      <c r="AU220" s="79"/>
      <c r="AV220" s="79"/>
      <c r="AW220" s="79"/>
      <c r="AX220" s="79"/>
      <c r="AY220" s="79"/>
      <c r="AZ220" s="79"/>
      <c r="BA220">
        <v>1</v>
      </c>
      <c r="BB220" s="78" t="str">
        <f>REPLACE(INDEX(GroupVertices[Group],MATCH(Edges[[#This Row],[Vertex 1]],GroupVertices[Vertex],0)),1,1,"")</f>
        <v>4</v>
      </c>
      <c r="BC220" s="78" t="str">
        <f>REPLACE(INDEX(GroupVertices[Group],MATCH(Edges[[#This Row],[Vertex 2]],GroupVertices[Vertex],0)),1,1,"")</f>
        <v>4</v>
      </c>
      <c r="BD220" s="48">
        <v>1</v>
      </c>
      <c r="BE220" s="49">
        <v>4.166666666666667</v>
      </c>
      <c r="BF220" s="48">
        <v>0</v>
      </c>
      <c r="BG220" s="49">
        <v>0</v>
      </c>
      <c r="BH220" s="48">
        <v>0</v>
      </c>
      <c r="BI220" s="49">
        <v>0</v>
      </c>
      <c r="BJ220" s="48">
        <v>23</v>
      </c>
      <c r="BK220" s="49">
        <v>95.83333333333333</v>
      </c>
      <c r="BL220" s="48">
        <v>24</v>
      </c>
    </row>
    <row r="221" spans="1:64" ht="15">
      <c r="A221" s="64" t="s">
        <v>332</v>
      </c>
      <c r="B221" s="64" t="s">
        <v>335</v>
      </c>
      <c r="C221" s="65" t="s">
        <v>3516</v>
      </c>
      <c r="D221" s="66">
        <v>3</v>
      </c>
      <c r="E221" s="67" t="s">
        <v>132</v>
      </c>
      <c r="F221" s="68">
        <v>32</v>
      </c>
      <c r="G221" s="65"/>
      <c r="H221" s="69"/>
      <c r="I221" s="70"/>
      <c r="J221" s="70"/>
      <c r="K221" s="34" t="s">
        <v>65</v>
      </c>
      <c r="L221" s="77">
        <v>221</v>
      </c>
      <c r="M221" s="77"/>
      <c r="N221" s="72"/>
      <c r="O221" s="79" t="s">
        <v>423</v>
      </c>
      <c r="P221" s="81">
        <v>43484.75152777778</v>
      </c>
      <c r="Q221" s="79" t="s">
        <v>474</v>
      </c>
      <c r="R221" s="79"/>
      <c r="S221" s="79"/>
      <c r="T221" s="79" t="s">
        <v>585</v>
      </c>
      <c r="U221" s="79"/>
      <c r="V221" s="83" t="s">
        <v>726</v>
      </c>
      <c r="W221" s="81">
        <v>43484.75152777778</v>
      </c>
      <c r="X221" s="83" t="s">
        <v>911</v>
      </c>
      <c r="Y221" s="79"/>
      <c r="Z221" s="79"/>
      <c r="AA221" s="82" t="s">
        <v>1163</v>
      </c>
      <c r="AB221" s="79"/>
      <c r="AC221" s="79" t="b">
        <v>0</v>
      </c>
      <c r="AD221" s="79">
        <v>0</v>
      </c>
      <c r="AE221" s="82" t="s">
        <v>1270</v>
      </c>
      <c r="AF221" s="79" t="b">
        <v>0</v>
      </c>
      <c r="AG221" s="79" t="s">
        <v>1272</v>
      </c>
      <c r="AH221" s="79"/>
      <c r="AI221" s="82" t="s">
        <v>1270</v>
      </c>
      <c r="AJ221" s="79" t="b">
        <v>0</v>
      </c>
      <c r="AK221" s="79">
        <v>4</v>
      </c>
      <c r="AL221" s="82" t="s">
        <v>1162</v>
      </c>
      <c r="AM221" s="79" t="s">
        <v>1279</v>
      </c>
      <c r="AN221" s="79" t="b">
        <v>0</v>
      </c>
      <c r="AO221" s="82" t="s">
        <v>1162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1</v>
      </c>
      <c r="BE221" s="49">
        <v>4.761904761904762</v>
      </c>
      <c r="BF221" s="48">
        <v>0</v>
      </c>
      <c r="BG221" s="49">
        <v>0</v>
      </c>
      <c r="BH221" s="48">
        <v>0</v>
      </c>
      <c r="BI221" s="49">
        <v>0</v>
      </c>
      <c r="BJ221" s="48">
        <v>20</v>
      </c>
      <c r="BK221" s="49">
        <v>95.23809523809524</v>
      </c>
      <c r="BL221" s="48">
        <v>21</v>
      </c>
    </row>
    <row r="222" spans="1:64" ht="15">
      <c r="A222" s="64" t="s">
        <v>336</v>
      </c>
      <c r="B222" s="64" t="s">
        <v>417</v>
      </c>
      <c r="C222" s="65" t="s">
        <v>3516</v>
      </c>
      <c r="D222" s="66">
        <v>3</v>
      </c>
      <c r="E222" s="67" t="s">
        <v>132</v>
      </c>
      <c r="F222" s="68">
        <v>32</v>
      </c>
      <c r="G222" s="65"/>
      <c r="H222" s="69"/>
      <c r="I222" s="70"/>
      <c r="J222" s="70"/>
      <c r="K222" s="34" t="s">
        <v>65</v>
      </c>
      <c r="L222" s="77">
        <v>222</v>
      </c>
      <c r="M222" s="77"/>
      <c r="N222" s="72"/>
      <c r="O222" s="79" t="s">
        <v>423</v>
      </c>
      <c r="P222" s="81">
        <v>43484.57136574074</v>
      </c>
      <c r="Q222" s="79" t="s">
        <v>495</v>
      </c>
      <c r="R222" s="79"/>
      <c r="S222" s="79"/>
      <c r="T222" s="79" t="s">
        <v>591</v>
      </c>
      <c r="U222" s="83" t="s">
        <v>638</v>
      </c>
      <c r="V222" s="83" t="s">
        <v>638</v>
      </c>
      <c r="W222" s="81">
        <v>43484.57136574074</v>
      </c>
      <c r="X222" s="83" t="s">
        <v>912</v>
      </c>
      <c r="Y222" s="79"/>
      <c r="Z222" s="79"/>
      <c r="AA222" s="82" t="s">
        <v>1164</v>
      </c>
      <c r="AB222" s="79"/>
      <c r="AC222" s="79" t="b">
        <v>0</v>
      </c>
      <c r="AD222" s="79">
        <v>36</v>
      </c>
      <c r="AE222" s="82" t="s">
        <v>1270</v>
      </c>
      <c r="AF222" s="79" t="b">
        <v>0</v>
      </c>
      <c r="AG222" s="79" t="s">
        <v>1272</v>
      </c>
      <c r="AH222" s="79"/>
      <c r="AI222" s="82" t="s">
        <v>1270</v>
      </c>
      <c r="AJ222" s="79" t="b">
        <v>0</v>
      </c>
      <c r="AK222" s="79">
        <v>16</v>
      </c>
      <c r="AL222" s="82" t="s">
        <v>1270</v>
      </c>
      <c r="AM222" s="79" t="s">
        <v>1279</v>
      </c>
      <c r="AN222" s="79" t="b">
        <v>0</v>
      </c>
      <c r="AO222" s="82" t="s">
        <v>1164</v>
      </c>
      <c r="AP222" s="79" t="s">
        <v>1285</v>
      </c>
      <c r="AQ222" s="79">
        <v>0</v>
      </c>
      <c r="AR222" s="79">
        <v>0</v>
      </c>
      <c r="AS222" s="79" t="s">
        <v>1287</v>
      </c>
      <c r="AT222" s="79" t="s">
        <v>1289</v>
      </c>
      <c r="AU222" s="79" t="s">
        <v>1290</v>
      </c>
      <c r="AV222" s="79" t="s">
        <v>1292</v>
      </c>
      <c r="AW222" s="79" t="s">
        <v>1295</v>
      </c>
      <c r="AX222" s="79" t="s">
        <v>1292</v>
      </c>
      <c r="AY222" s="79" t="s">
        <v>1300</v>
      </c>
      <c r="AZ222" s="83" t="s">
        <v>1302</v>
      </c>
      <c r="BA222">
        <v>1</v>
      </c>
      <c r="BB222" s="78" t="str">
        <f>REPLACE(INDEX(GroupVertices[Group],MATCH(Edges[[#This Row],[Vertex 1]],GroupVertices[Vertex],0)),1,1,"")</f>
        <v>4</v>
      </c>
      <c r="BC222" s="78" t="str">
        <f>REPLACE(INDEX(GroupVertices[Group],MATCH(Edges[[#This Row],[Vertex 2]],GroupVertices[Vertex],0)),1,1,"")</f>
        <v>4</v>
      </c>
      <c r="BD222" s="48">
        <v>2</v>
      </c>
      <c r="BE222" s="49">
        <v>5.882352941176471</v>
      </c>
      <c r="BF222" s="48">
        <v>0</v>
      </c>
      <c r="BG222" s="49">
        <v>0</v>
      </c>
      <c r="BH222" s="48">
        <v>0</v>
      </c>
      <c r="BI222" s="49">
        <v>0</v>
      </c>
      <c r="BJ222" s="48">
        <v>32</v>
      </c>
      <c r="BK222" s="49">
        <v>94.11764705882354</v>
      </c>
      <c r="BL222" s="48">
        <v>34</v>
      </c>
    </row>
    <row r="223" spans="1:64" ht="15">
      <c r="A223" s="64" t="s">
        <v>336</v>
      </c>
      <c r="B223" s="64" t="s">
        <v>398</v>
      </c>
      <c r="C223" s="65" t="s">
        <v>3516</v>
      </c>
      <c r="D223" s="66">
        <v>3</v>
      </c>
      <c r="E223" s="67" t="s">
        <v>132</v>
      </c>
      <c r="F223" s="68">
        <v>32</v>
      </c>
      <c r="G223" s="65"/>
      <c r="H223" s="69"/>
      <c r="I223" s="70"/>
      <c r="J223" s="70"/>
      <c r="K223" s="34" t="s">
        <v>65</v>
      </c>
      <c r="L223" s="77">
        <v>223</v>
      </c>
      <c r="M223" s="77"/>
      <c r="N223" s="72"/>
      <c r="O223" s="79" t="s">
        <v>423</v>
      </c>
      <c r="P223" s="81">
        <v>43484.57136574074</v>
      </c>
      <c r="Q223" s="79" t="s">
        <v>495</v>
      </c>
      <c r="R223" s="79"/>
      <c r="S223" s="79"/>
      <c r="T223" s="79" t="s">
        <v>591</v>
      </c>
      <c r="U223" s="83" t="s">
        <v>638</v>
      </c>
      <c r="V223" s="83" t="s">
        <v>638</v>
      </c>
      <c r="W223" s="81">
        <v>43484.57136574074</v>
      </c>
      <c r="X223" s="83" t="s">
        <v>912</v>
      </c>
      <c r="Y223" s="79"/>
      <c r="Z223" s="79"/>
      <c r="AA223" s="82" t="s">
        <v>1164</v>
      </c>
      <c r="AB223" s="79"/>
      <c r="AC223" s="79" t="b">
        <v>0</v>
      </c>
      <c r="AD223" s="79">
        <v>36</v>
      </c>
      <c r="AE223" s="82" t="s">
        <v>1270</v>
      </c>
      <c r="AF223" s="79" t="b">
        <v>0</v>
      </c>
      <c r="AG223" s="79" t="s">
        <v>1272</v>
      </c>
      <c r="AH223" s="79"/>
      <c r="AI223" s="82" t="s">
        <v>1270</v>
      </c>
      <c r="AJ223" s="79" t="b">
        <v>0</v>
      </c>
      <c r="AK223" s="79">
        <v>16</v>
      </c>
      <c r="AL223" s="82" t="s">
        <v>1270</v>
      </c>
      <c r="AM223" s="79" t="s">
        <v>1279</v>
      </c>
      <c r="AN223" s="79" t="b">
        <v>0</v>
      </c>
      <c r="AO223" s="82" t="s">
        <v>1164</v>
      </c>
      <c r="AP223" s="79" t="s">
        <v>1285</v>
      </c>
      <c r="AQ223" s="79">
        <v>0</v>
      </c>
      <c r="AR223" s="79">
        <v>0</v>
      </c>
      <c r="AS223" s="79" t="s">
        <v>1287</v>
      </c>
      <c r="AT223" s="79" t="s">
        <v>1289</v>
      </c>
      <c r="AU223" s="79" t="s">
        <v>1290</v>
      </c>
      <c r="AV223" s="79" t="s">
        <v>1292</v>
      </c>
      <c r="AW223" s="79" t="s">
        <v>1295</v>
      </c>
      <c r="AX223" s="79" t="s">
        <v>1292</v>
      </c>
      <c r="AY223" s="79" t="s">
        <v>1300</v>
      </c>
      <c r="AZ223" s="83" t="s">
        <v>1302</v>
      </c>
      <c r="BA223">
        <v>1</v>
      </c>
      <c r="BB223" s="78" t="str">
        <f>REPLACE(INDEX(GroupVertices[Group],MATCH(Edges[[#This Row],[Vertex 1]],GroupVertices[Vertex],0)),1,1,"")</f>
        <v>4</v>
      </c>
      <c r="BC223" s="78" t="str">
        <f>REPLACE(INDEX(GroupVertices[Group],MATCH(Edges[[#This Row],[Vertex 2]],GroupVertices[Vertex],0)),1,1,"")</f>
        <v>4</v>
      </c>
      <c r="BD223" s="48"/>
      <c r="BE223" s="49"/>
      <c r="BF223" s="48"/>
      <c r="BG223" s="49"/>
      <c r="BH223" s="48"/>
      <c r="BI223" s="49"/>
      <c r="BJ223" s="48"/>
      <c r="BK223" s="49"/>
      <c r="BL223" s="48"/>
    </row>
    <row r="224" spans="1:64" ht="15">
      <c r="A224" s="64" t="s">
        <v>336</v>
      </c>
      <c r="B224" s="64" t="s">
        <v>338</v>
      </c>
      <c r="C224" s="65" t="s">
        <v>3516</v>
      </c>
      <c r="D224" s="66">
        <v>3</v>
      </c>
      <c r="E224" s="67" t="s">
        <v>132</v>
      </c>
      <c r="F224" s="68">
        <v>32</v>
      </c>
      <c r="G224" s="65"/>
      <c r="H224" s="69"/>
      <c r="I224" s="70"/>
      <c r="J224" s="70"/>
      <c r="K224" s="34" t="s">
        <v>65</v>
      </c>
      <c r="L224" s="77">
        <v>224</v>
      </c>
      <c r="M224" s="77"/>
      <c r="N224" s="72"/>
      <c r="O224" s="79" t="s">
        <v>423</v>
      </c>
      <c r="P224" s="81">
        <v>43484.57136574074</v>
      </c>
      <c r="Q224" s="79" t="s">
        <v>495</v>
      </c>
      <c r="R224" s="79"/>
      <c r="S224" s="79"/>
      <c r="T224" s="79" t="s">
        <v>591</v>
      </c>
      <c r="U224" s="83" t="s">
        <v>638</v>
      </c>
      <c r="V224" s="83" t="s">
        <v>638</v>
      </c>
      <c r="W224" s="81">
        <v>43484.57136574074</v>
      </c>
      <c r="X224" s="83" t="s">
        <v>912</v>
      </c>
      <c r="Y224" s="79"/>
      <c r="Z224" s="79"/>
      <c r="AA224" s="82" t="s">
        <v>1164</v>
      </c>
      <c r="AB224" s="79"/>
      <c r="AC224" s="79" t="b">
        <v>0</v>
      </c>
      <c r="AD224" s="79">
        <v>36</v>
      </c>
      <c r="AE224" s="82" t="s">
        <v>1270</v>
      </c>
      <c r="AF224" s="79" t="b">
        <v>0</v>
      </c>
      <c r="AG224" s="79" t="s">
        <v>1272</v>
      </c>
      <c r="AH224" s="79"/>
      <c r="AI224" s="82" t="s">
        <v>1270</v>
      </c>
      <c r="AJ224" s="79" t="b">
        <v>0</v>
      </c>
      <c r="AK224" s="79">
        <v>16</v>
      </c>
      <c r="AL224" s="82" t="s">
        <v>1270</v>
      </c>
      <c r="AM224" s="79" t="s">
        <v>1279</v>
      </c>
      <c r="AN224" s="79" t="b">
        <v>0</v>
      </c>
      <c r="AO224" s="82" t="s">
        <v>1164</v>
      </c>
      <c r="AP224" s="79" t="s">
        <v>1285</v>
      </c>
      <c r="AQ224" s="79">
        <v>0</v>
      </c>
      <c r="AR224" s="79">
        <v>0</v>
      </c>
      <c r="AS224" s="79" t="s">
        <v>1287</v>
      </c>
      <c r="AT224" s="79" t="s">
        <v>1289</v>
      </c>
      <c r="AU224" s="79" t="s">
        <v>1290</v>
      </c>
      <c r="AV224" s="79" t="s">
        <v>1292</v>
      </c>
      <c r="AW224" s="79" t="s">
        <v>1295</v>
      </c>
      <c r="AX224" s="79" t="s">
        <v>1292</v>
      </c>
      <c r="AY224" s="79" t="s">
        <v>1300</v>
      </c>
      <c r="AZ224" s="83" t="s">
        <v>1302</v>
      </c>
      <c r="BA224">
        <v>1</v>
      </c>
      <c r="BB224" s="78" t="str">
        <f>REPLACE(INDEX(GroupVertices[Group],MATCH(Edges[[#This Row],[Vertex 1]],GroupVertices[Vertex],0)),1,1,"")</f>
        <v>4</v>
      </c>
      <c r="BC224" s="78" t="str">
        <f>REPLACE(INDEX(GroupVertices[Group],MATCH(Edges[[#This Row],[Vertex 2]],GroupVertices[Vertex],0)),1,1,"")</f>
        <v>4</v>
      </c>
      <c r="BD224" s="48"/>
      <c r="BE224" s="49"/>
      <c r="BF224" s="48"/>
      <c r="BG224" s="49"/>
      <c r="BH224" s="48"/>
      <c r="BI224" s="49"/>
      <c r="BJ224" s="48"/>
      <c r="BK224" s="49"/>
      <c r="BL224" s="48"/>
    </row>
    <row r="225" spans="1:64" ht="15">
      <c r="A225" s="64" t="s">
        <v>325</v>
      </c>
      <c r="B225" s="64" t="s">
        <v>336</v>
      </c>
      <c r="C225" s="65" t="s">
        <v>3516</v>
      </c>
      <c r="D225" s="66">
        <v>3</v>
      </c>
      <c r="E225" s="67" t="s">
        <v>132</v>
      </c>
      <c r="F225" s="68">
        <v>32</v>
      </c>
      <c r="G225" s="65"/>
      <c r="H225" s="69"/>
      <c r="I225" s="70"/>
      <c r="J225" s="70"/>
      <c r="K225" s="34" t="s">
        <v>65</v>
      </c>
      <c r="L225" s="77">
        <v>225</v>
      </c>
      <c r="M225" s="77"/>
      <c r="N225" s="72"/>
      <c r="O225" s="79" t="s">
        <v>423</v>
      </c>
      <c r="P225" s="81">
        <v>43484.73378472222</v>
      </c>
      <c r="Q225" s="79" t="s">
        <v>430</v>
      </c>
      <c r="R225" s="79"/>
      <c r="S225" s="79"/>
      <c r="T225" s="79" t="s">
        <v>564</v>
      </c>
      <c r="U225" s="79"/>
      <c r="V225" s="83" t="s">
        <v>722</v>
      </c>
      <c r="W225" s="81">
        <v>43484.73378472222</v>
      </c>
      <c r="X225" s="83" t="s">
        <v>913</v>
      </c>
      <c r="Y225" s="79"/>
      <c r="Z225" s="79"/>
      <c r="AA225" s="82" t="s">
        <v>1165</v>
      </c>
      <c r="AB225" s="79"/>
      <c r="AC225" s="79" t="b">
        <v>0</v>
      </c>
      <c r="AD225" s="79">
        <v>0</v>
      </c>
      <c r="AE225" s="82" t="s">
        <v>1270</v>
      </c>
      <c r="AF225" s="79" t="b">
        <v>0</v>
      </c>
      <c r="AG225" s="79" t="s">
        <v>1272</v>
      </c>
      <c r="AH225" s="79"/>
      <c r="AI225" s="82" t="s">
        <v>1270</v>
      </c>
      <c r="AJ225" s="79" t="b">
        <v>0</v>
      </c>
      <c r="AK225" s="79">
        <v>16</v>
      </c>
      <c r="AL225" s="82" t="s">
        <v>1164</v>
      </c>
      <c r="AM225" s="79" t="s">
        <v>1278</v>
      </c>
      <c r="AN225" s="79" t="b">
        <v>0</v>
      </c>
      <c r="AO225" s="82" t="s">
        <v>1164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4</v>
      </c>
      <c r="BD225" s="48">
        <v>2</v>
      </c>
      <c r="BE225" s="49">
        <v>10.526315789473685</v>
      </c>
      <c r="BF225" s="48">
        <v>0</v>
      </c>
      <c r="BG225" s="49">
        <v>0</v>
      </c>
      <c r="BH225" s="48">
        <v>0</v>
      </c>
      <c r="BI225" s="49">
        <v>0</v>
      </c>
      <c r="BJ225" s="48">
        <v>17</v>
      </c>
      <c r="BK225" s="49">
        <v>89.47368421052632</v>
      </c>
      <c r="BL225" s="48">
        <v>19</v>
      </c>
    </row>
    <row r="226" spans="1:64" ht="15">
      <c r="A226" s="64" t="s">
        <v>332</v>
      </c>
      <c r="B226" s="64" t="s">
        <v>336</v>
      </c>
      <c r="C226" s="65" t="s">
        <v>3516</v>
      </c>
      <c r="D226" s="66">
        <v>3</v>
      </c>
      <c r="E226" s="67" t="s">
        <v>132</v>
      </c>
      <c r="F226" s="68">
        <v>32</v>
      </c>
      <c r="G226" s="65"/>
      <c r="H226" s="69"/>
      <c r="I226" s="70"/>
      <c r="J226" s="70"/>
      <c r="K226" s="34" t="s">
        <v>65</v>
      </c>
      <c r="L226" s="77">
        <v>226</v>
      </c>
      <c r="M226" s="77"/>
      <c r="N226" s="72"/>
      <c r="O226" s="79" t="s">
        <v>423</v>
      </c>
      <c r="P226" s="81">
        <v>43484.75662037037</v>
      </c>
      <c r="Q226" s="79" t="s">
        <v>430</v>
      </c>
      <c r="R226" s="79"/>
      <c r="S226" s="79"/>
      <c r="T226" s="79" t="s">
        <v>564</v>
      </c>
      <c r="U226" s="79"/>
      <c r="V226" s="83" t="s">
        <v>726</v>
      </c>
      <c r="W226" s="81">
        <v>43484.75662037037</v>
      </c>
      <c r="X226" s="83" t="s">
        <v>914</v>
      </c>
      <c r="Y226" s="79"/>
      <c r="Z226" s="79"/>
      <c r="AA226" s="82" t="s">
        <v>1166</v>
      </c>
      <c r="AB226" s="79"/>
      <c r="AC226" s="79" t="b">
        <v>0</v>
      </c>
      <c r="AD226" s="79">
        <v>0</v>
      </c>
      <c r="AE226" s="82" t="s">
        <v>1270</v>
      </c>
      <c r="AF226" s="79" t="b">
        <v>0</v>
      </c>
      <c r="AG226" s="79" t="s">
        <v>1272</v>
      </c>
      <c r="AH226" s="79"/>
      <c r="AI226" s="82" t="s">
        <v>1270</v>
      </c>
      <c r="AJ226" s="79" t="b">
        <v>0</v>
      </c>
      <c r="AK226" s="79">
        <v>16</v>
      </c>
      <c r="AL226" s="82" t="s">
        <v>1164</v>
      </c>
      <c r="AM226" s="79" t="s">
        <v>1279</v>
      </c>
      <c r="AN226" s="79" t="b">
        <v>0</v>
      </c>
      <c r="AO226" s="82" t="s">
        <v>1164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337</v>
      </c>
      <c r="B227" s="64" t="s">
        <v>325</v>
      </c>
      <c r="C227" s="65" t="s">
        <v>3516</v>
      </c>
      <c r="D227" s="66">
        <v>3</v>
      </c>
      <c r="E227" s="67" t="s">
        <v>132</v>
      </c>
      <c r="F227" s="68">
        <v>32</v>
      </c>
      <c r="G227" s="65"/>
      <c r="H227" s="69"/>
      <c r="I227" s="70"/>
      <c r="J227" s="70"/>
      <c r="K227" s="34" t="s">
        <v>65</v>
      </c>
      <c r="L227" s="77">
        <v>227</v>
      </c>
      <c r="M227" s="77"/>
      <c r="N227" s="72"/>
      <c r="O227" s="79" t="s">
        <v>423</v>
      </c>
      <c r="P227" s="81">
        <v>43484.64833333333</v>
      </c>
      <c r="Q227" s="79" t="s">
        <v>496</v>
      </c>
      <c r="R227" s="79"/>
      <c r="S227" s="79"/>
      <c r="T227" s="79" t="s">
        <v>592</v>
      </c>
      <c r="U227" s="83" t="s">
        <v>639</v>
      </c>
      <c r="V227" s="83" t="s">
        <v>639</v>
      </c>
      <c r="W227" s="81">
        <v>43484.64833333333</v>
      </c>
      <c r="X227" s="83" t="s">
        <v>915</v>
      </c>
      <c r="Y227" s="79"/>
      <c r="Z227" s="79"/>
      <c r="AA227" s="82" t="s">
        <v>1167</v>
      </c>
      <c r="AB227" s="79"/>
      <c r="AC227" s="79" t="b">
        <v>0</v>
      </c>
      <c r="AD227" s="79">
        <v>46</v>
      </c>
      <c r="AE227" s="82" t="s">
        <v>1270</v>
      </c>
      <c r="AF227" s="79" t="b">
        <v>0</v>
      </c>
      <c r="AG227" s="79" t="s">
        <v>1272</v>
      </c>
      <c r="AH227" s="79"/>
      <c r="AI227" s="82" t="s">
        <v>1270</v>
      </c>
      <c r="AJ227" s="79" t="b">
        <v>0</v>
      </c>
      <c r="AK227" s="79">
        <v>13</v>
      </c>
      <c r="AL227" s="82" t="s">
        <v>1270</v>
      </c>
      <c r="AM227" s="79" t="s">
        <v>1279</v>
      </c>
      <c r="AN227" s="79" t="b">
        <v>0</v>
      </c>
      <c r="AO227" s="82" t="s">
        <v>1167</v>
      </c>
      <c r="AP227" s="79" t="s">
        <v>1285</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4</v>
      </c>
      <c r="BE227" s="49">
        <v>9.30232558139535</v>
      </c>
      <c r="BF227" s="48">
        <v>0</v>
      </c>
      <c r="BG227" s="49">
        <v>0</v>
      </c>
      <c r="BH227" s="48">
        <v>0</v>
      </c>
      <c r="BI227" s="49">
        <v>0</v>
      </c>
      <c r="BJ227" s="48">
        <v>39</v>
      </c>
      <c r="BK227" s="49">
        <v>90.69767441860465</v>
      </c>
      <c r="BL227" s="48">
        <v>43</v>
      </c>
    </row>
    <row r="228" spans="1:64" ht="15">
      <c r="A228" s="64" t="s">
        <v>332</v>
      </c>
      <c r="B228" s="64" t="s">
        <v>337</v>
      </c>
      <c r="C228" s="65" t="s">
        <v>3516</v>
      </c>
      <c r="D228" s="66">
        <v>3</v>
      </c>
      <c r="E228" s="67" t="s">
        <v>132</v>
      </c>
      <c r="F228" s="68">
        <v>32</v>
      </c>
      <c r="G228" s="65"/>
      <c r="H228" s="69"/>
      <c r="I228" s="70"/>
      <c r="J228" s="70"/>
      <c r="K228" s="34" t="s">
        <v>65</v>
      </c>
      <c r="L228" s="77">
        <v>228</v>
      </c>
      <c r="M228" s="77"/>
      <c r="N228" s="72"/>
      <c r="O228" s="79" t="s">
        <v>423</v>
      </c>
      <c r="P228" s="81">
        <v>43484.75703703704</v>
      </c>
      <c r="Q228" s="79" t="s">
        <v>440</v>
      </c>
      <c r="R228" s="79"/>
      <c r="S228" s="79"/>
      <c r="T228" s="79"/>
      <c r="U228" s="79"/>
      <c r="V228" s="83" t="s">
        <v>726</v>
      </c>
      <c r="W228" s="81">
        <v>43484.75703703704</v>
      </c>
      <c r="X228" s="83" t="s">
        <v>916</v>
      </c>
      <c r="Y228" s="79"/>
      <c r="Z228" s="79"/>
      <c r="AA228" s="82" t="s">
        <v>1168</v>
      </c>
      <c r="AB228" s="79"/>
      <c r="AC228" s="79" t="b">
        <v>0</v>
      </c>
      <c r="AD228" s="79">
        <v>0</v>
      </c>
      <c r="AE228" s="82" t="s">
        <v>1270</v>
      </c>
      <c r="AF228" s="79" t="b">
        <v>0</v>
      </c>
      <c r="AG228" s="79" t="s">
        <v>1272</v>
      </c>
      <c r="AH228" s="79"/>
      <c r="AI228" s="82" t="s">
        <v>1270</v>
      </c>
      <c r="AJ228" s="79" t="b">
        <v>0</v>
      </c>
      <c r="AK228" s="79">
        <v>13</v>
      </c>
      <c r="AL228" s="82" t="s">
        <v>1167</v>
      </c>
      <c r="AM228" s="79" t="s">
        <v>1279</v>
      </c>
      <c r="AN228" s="79" t="b">
        <v>0</v>
      </c>
      <c r="AO228" s="82" t="s">
        <v>1167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4</v>
      </c>
      <c r="BC228" s="78" t="str">
        <f>REPLACE(INDEX(GroupVertices[Group],MATCH(Edges[[#This Row],[Vertex 2]],GroupVertices[Vertex],0)),1,1,"")</f>
        <v>1</v>
      </c>
      <c r="BD228" s="48"/>
      <c r="BE228" s="49"/>
      <c r="BF228" s="48"/>
      <c r="BG228" s="49"/>
      <c r="BH228" s="48"/>
      <c r="BI228" s="49"/>
      <c r="BJ228" s="48"/>
      <c r="BK228" s="49"/>
      <c r="BL228" s="48"/>
    </row>
    <row r="229" spans="1:64" ht="15">
      <c r="A229" s="64" t="s">
        <v>212</v>
      </c>
      <c r="B229" s="64" t="s">
        <v>338</v>
      </c>
      <c r="C229" s="65" t="s">
        <v>3516</v>
      </c>
      <c r="D229" s="66">
        <v>3</v>
      </c>
      <c r="E229" s="67" t="s">
        <v>132</v>
      </c>
      <c r="F229" s="68">
        <v>32</v>
      </c>
      <c r="G229" s="65"/>
      <c r="H229" s="69"/>
      <c r="I229" s="70"/>
      <c r="J229" s="70"/>
      <c r="K229" s="34" t="s">
        <v>65</v>
      </c>
      <c r="L229" s="77">
        <v>229</v>
      </c>
      <c r="M229" s="77"/>
      <c r="N229" s="72"/>
      <c r="O229" s="79" t="s">
        <v>424</v>
      </c>
      <c r="P229" s="81">
        <v>43484.498240740744</v>
      </c>
      <c r="Q229" s="79" t="s">
        <v>425</v>
      </c>
      <c r="R229" s="79"/>
      <c r="S229" s="79"/>
      <c r="T229" s="79" t="s">
        <v>560</v>
      </c>
      <c r="U229" s="83" t="s">
        <v>611</v>
      </c>
      <c r="V229" s="83" t="s">
        <v>611</v>
      </c>
      <c r="W229" s="81">
        <v>43484.498240740744</v>
      </c>
      <c r="X229" s="83" t="s">
        <v>765</v>
      </c>
      <c r="Y229" s="79"/>
      <c r="Z229" s="79"/>
      <c r="AA229" s="82" t="s">
        <v>1017</v>
      </c>
      <c r="AB229" s="79"/>
      <c r="AC229" s="79" t="b">
        <v>0</v>
      </c>
      <c r="AD229" s="79">
        <v>7</v>
      </c>
      <c r="AE229" s="82" t="s">
        <v>1269</v>
      </c>
      <c r="AF229" s="79" t="b">
        <v>0</v>
      </c>
      <c r="AG229" s="79" t="s">
        <v>1272</v>
      </c>
      <c r="AH229" s="79"/>
      <c r="AI229" s="82" t="s">
        <v>1270</v>
      </c>
      <c r="AJ229" s="79" t="b">
        <v>0</v>
      </c>
      <c r="AK229" s="79">
        <v>4</v>
      </c>
      <c r="AL229" s="82" t="s">
        <v>1270</v>
      </c>
      <c r="AM229" s="79" t="s">
        <v>1277</v>
      </c>
      <c r="AN229" s="79" t="b">
        <v>0</v>
      </c>
      <c r="AO229" s="82" t="s">
        <v>1017</v>
      </c>
      <c r="AP229" s="79" t="s">
        <v>1285</v>
      </c>
      <c r="AQ229" s="79">
        <v>0</v>
      </c>
      <c r="AR229" s="79">
        <v>0</v>
      </c>
      <c r="AS229" s="79"/>
      <c r="AT229" s="79"/>
      <c r="AU229" s="79"/>
      <c r="AV229" s="79"/>
      <c r="AW229" s="79"/>
      <c r="AX229" s="79"/>
      <c r="AY229" s="79"/>
      <c r="AZ229" s="79"/>
      <c r="BA229">
        <v>1</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229</v>
      </c>
      <c r="B230" s="64" t="s">
        <v>338</v>
      </c>
      <c r="C230" s="65" t="s">
        <v>3516</v>
      </c>
      <c r="D230" s="66">
        <v>3</v>
      </c>
      <c r="E230" s="67" t="s">
        <v>132</v>
      </c>
      <c r="F230" s="68">
        <v>32</v>
      </c>
      <c r="G230" s="65"/>
      <c r="H230" s="69"/>
      <c r="I230" s="70"/>
      <c r="J230" s="70"/>
      <c r="K230" s="34" t="s">
        <v>65</v>
      </c>
      <c r="L230" s="77">
        <v>230</v>
      </c>
      <c r="M230" s="77"/>
      <c r="N230" s="72"/>
      <c r="O230" s="79" t="s">
        <v>423</v>
      </c>
      <c r="P230" s="81">
        <v>43484.57150462963</v>
      </c>
      <c r="Q230" s="79" t="s">
        <v>431</v>
      </c>
      <c r="R230" s="79"/>
      <c r="S230" s="79"/>
      <c r="T230" s="79" t="s">
        <v>564</v>
      </c>
      <c r="U230" s="83" t="s">
        <v>615</v>
      </c>
      <c r="V230" s="83" t="s">
        <v>615</v>
      </c>
      <c r="W230" s="81">
        <v>43484.57150462963</v>
      </c>
      <c r="X230" s="83" t="s">
        <v>783</v>
      </c>
      <c r="Y230" s="79"/>
      <c r="Z230" s="79"/>
      <c r="AA230" s="82" t="s">
        <v>1035</v>
      </c>
      <c r="AB230" s="79"/>
      <c r="AC230" s="79" t="b">
        <v>0</v>
      </c>
      <c r="AD230" s="79">
        <v>10</v>
      </c>
      <c r="AE230" s="82" t="s">
        <v>1270</v>
      </c>
      <c r="AF230" s="79" t="b">
        <v>0</v>
      </c>
      <c r="AG230" s="79" t="s">
        <v>1272</v>
      </c>
      <c r="AH230" s="79"/>
      <c r="AI230" s="82" t="s">
        <v>1270</v>
      </c>
      <c r="AJ230" s="79" t="b">
        <v>0</v>
      </c>
      <c r="AK230" s="79">
        <v>8</v>
      </c>
      <c r="AL230" s="82" t="s">
        <v>1270</v>
      </c>
      <c r="AM230" s="79" t="s">
        <v>1279</v>
      </c>
      <c r="AN230" s="79" t="b">
        <v>0</v>
      </c>
      <c r="AO230" s="82" t="s">
        <v>1035</v>
      </c>
      <c r="AP230" s="79" t="s">
        <v>1285</v>
      </c>
      <c r="AQ230" s="79">
        <v>0</v>
      </c>
      <c r="AR230" s="79">
        <v>0</v>
      </c>
      <c r="AS230" s="79"/>
      <c r="AT230" s="79"/>
      <c r="AU230" s="79"/>
      <c r="AV230" s="79"/>
      <c r="AW230" s="79"/>
      <c r="AX230" s="79"/>
      <c r="AY230" s="79"/>
      <c r="AZ230" s="79"/>
      <c r="BA230">
        <v>1</v>
      </c>
      <c r="BB230" s="78" t="str">
        <f>REPLACE(INDEX(GroupVertices[Group],MATCH(Edges[[#This Row],[Vertex 1]],GroupVertices[Vertex],0)),1,1,"")</f>
        <v>4</v>
      </c>
      <c r="BC230" s="78" t="str">
        <f>REPLACE(INDEX(GroupVertices[Group],MATCH(Edges[[#This Row],[Vertex 2]],GroupVertices[Vertex],0)),1,1,"")</f>
        <v>4</v>
      </c>
      <c r="BD230" s="48"/>
      <c r="BE230" s="49"/>
      <c r="BF230" s="48"/>
      <c r="BG230" s="49"/>
      <c r="BH230" s="48"/>
      <c r="BI230" s="49"/>
      <c r="BJ230" s="48"/>
      <c r="BK230" s="49"/>
      <c r="BL230" s="48"/>
    </row>
    <row r="231" spans="1:64" ht="15">
      <c r="A231" s="64" t="s">
        <v>338</v>
      </c>
      <c r="B231" s="64" t="s">
        <v>325</v>
      </c>
      <c r="C231" s="65" t="s">
        <v>3517</v>
      </c>
      <c r="D231" s="66">
        <v>10</v>
      </c>
      <c r="E231" s="67" t="s">
        <v>136</v>
      </c>
      <c r="F231" s="68">
        <v>27.666666666666668</v>
      </c>
      <c r="G231" s="65"/>
      <c r="H231" s="69"/>
      <c r="I231" s="70"/>
      <c r="J231" s="70"/>
      <c r="K231" s="34" t="s">
        <v>66</v>
      </c>
      <c r="L231" s="77">
        <v>231</v>
      </c>
      <c r="M231" s="77"/>
      <c r="N231" s="72"/>
      <c r="O231" s="79" t="s">
        <v>423</v>
      </c>
      <c r="P231" s="81">
        <v>43484.69369212963</v>
      </c>
      <c r="Q231" s="79" t="s">
        <v>497</v>
      </c>
      <c r="R231" s="83" t="s">
        <v>552</v>
      </c>
      <c r="S231" s="79" t="s">
        <v>559</v>
      </c>
      <c r="T231" s="79" t="s">
        <v>593</v>
      </c>
      <c r="U231" s="79"/>
      <c r="V231" s="83" t="s">
        <v>728</v>
      </c>
      <c r="W231" s="81">
        <v>43484.69369212963</v>
      </c>
      <c r="X231" s="83" t="s">
        <v>917</v>
      </c>
      <c r="Y231" s="79"/>
      <c r="Z231" s="79"/>
      <c r="AA231" s="82" t="s">
        <v>1169</v>
      </c>
      <c r="AB231" s="79"/>
      <c r="AC231" s="79" t="b">
        <v>0</v>
      </c>
      <c r="AD231" s="79">
        <v>25</v>
      </c>
      <c r="AE231" s="82" t="s">
        <v>1270</v>
      </c>
      <c r="AF231" s="79" t="b">
        <v>1</v>
      </c>
      <c r="AG231" s="79" t="s">
        <v>1272</v>
      </c>
      <c r="AH231" s="79"/>
      <c r="AI231" s="82" t="s">
        <v>1263</v>
      </c>
      <c r="AJ231" s="79" t="b">
        <v>0</v>
      </c>
      <c r="AK231" s="79">
        <v>6</v>
      </c>
      <c r="AL231" s="82" t="s">
        <v>1270</v>
      </c>
      <c r="AM231" s="79" t="s">
        <v>1279</v>
      </c>
      <c r="AN231" s="79" t="b">
        <v>0</v>
      </c>
      <c r="AO231" s="82" t="s">
        <v>1169</v>
      </c>
      <c r="AP231" s="79" t="s">
        <v>1285</v>
      </c>
      <c r="AQ231" s="79">
        <v>0</v>
      </c>
      <c r="AR231" s="79">
        <v>0</v>
      </c>
      <c r="AS231" s="79"/>
      <c r="AT231" s="79"/>
      <c r="AU231" s="79"/>
      <c r="AV231" s="79"/>
      <c r="AW231" s="79"/>
      <c r="AX231" s="79"/>
      <c r="AY231" s="79"/>
      <c r="AZ231" s="79"/>
      <c r="BA231">
        <v>2</v>
      </c>
      <c r="BB231" s="78" t="str">
        <f>REPLACE(INDEX(GroupVertices[Group],MATCH(Edges[[#This Row],[Vertex 1]],GroupVertices[Vertex],0)),1,1,"")</f>
        <v>4</v>
      </c>
      <c r="BC231" s="78" t="str">
        <f>REPLACE(INDEX(GroupVertices[Group],MATCH(Edges[[#This Row],[Vertex 2]],GroupVertices[Vertex],0)),1,1,"")</f>
        <v>1</v>
      </c>
      <c r="BD231" s="48"/>
      <c r="BE231" s="49"/>
      <c r="BF231" s="48"/>
      <c r="BG231" s="49"/>
      <c r="BH231" s="48"/>
      <c r="BI231" s="49"/>
      <c r="BJ231" s="48"/>
      <c r="BK231" s="49"/>
      <c r="BL231" s="48"/>
    </row>
    <row r="232" spans="1:64" ht="15">
      <c r="A232" s="64" t="s">
        <v>338</v>
      </c>
      <c r="B232" s="64" t="s">
        <v>392</v>
      </c>
      <c r="C232" s="65" t="s">
        <v>3516</v>
      </c>
      <c r="D232" s="66">
        <v>3</v>
      </c>
      <c r="E232" s="67" t="s">
        <v>132</v>
      </c>
      <c r="F232" s="68">
        <v>32</v>
      </c>
      <c r="G232" s="65"/>
      <c r="H232" s="69"/>
      <c r="I232" s="70"/>
      <c r="J232" s="70"/>
      <c r="K232" s="34" t="s">
        <v>65</v>
      </c>
      <c r="L232" s="77">
        <v>232</v>
      </c>
      <c r="M232" s="77"/>
      <c r="N232" s="72"/>
      <c r="O232" s="79" t="s">
        <v>423</v>
      </c>
      <c r="P232" s="81">
        <v>43484.69369212963</v>
      </c>
      <c r="Q232" s="79" t="s">
        <v>497</v>
      </c>
      <c r="R232" s="83" t="s">
        <v>552</v>
      </c>
      <c r="S232" s="79" t="s">
        <v>559</v>
      </c>
      <c r="T232" s="79" t="s">
        <v>593</v>
      </c>
      <c r="U232" s="79"/>
      <c r="V232" s="83" t="s">
        <v>728</v>
      </c>
      <c r="W232" s="81">
        <v>43484.69369212963</v>
      </c>
      <c r="X232" s="83" t="s">
        <v>917</v>
      </c>
      <c r="Y232" s="79"/>
      <c r="Z232" s="79"/>
      <c r="AA232" s="82" t="s">
        <v>1169</v>
      </c>
      <c r="AB232" s="79"/>
      <c r="AC232" s="79" t="b">
        <v>0</v>
      </c>
      <c r="AD232" s="79">
        <v>25</v>
      </c>
      <c r="AE232" s="82" t="s">
        <v>1270</v>
      </c>
      <c r="AF232" s="79" t="b">
        <v>1</v>
      </c>
      <c r="AG232" s="79" t="s">
        <v>1272</v>
      </c>
      <c r="AH232" s="79"/>
      <c r="AI232" s="82" t="s">
        <v>1263</v>
      </c>
      <c r="AJ232" s="79" t="b">
        <v>0</v>
      </c>
      <c r="AK232" s="79">
        <v>6</v>
      </c>
      <c r="AL232" s="82" t="s">
        <v>1270</v>
      </c>
      <c r="AM232" s="79" t="s">
        <v>1279</v>
      </c>
      <c r="AN232" s="79" t="b">
        <v>0</v>
      </c>
      <c r="AO232" s="82" t="s">
        <v>1169</v>
      </c>
      <c r="AP232" s="79" t="s">
        <v>1285</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3</v>
      </c>
      <c r="BD232" s="48">
        <v>3</v>
      </c>
      <c r="BE232" s="49">
        <v>11.538461538461538</v>
      </c>
      <c r="BF232" s="48">
        <v>1</v>
      </c>
      <c r="BG232" s="49">
        <v>3.8461538461538463</v>
      </c>
      <c r="BH232" s="48">
        <v>0</v>
      </c>
      <c r="BI232" s="49">
        <v>0</v>
      </c>
      <c r="BJ232" s="48">
        <v>22</v>
      </c>
      <c r="BK232" s="49">
        <v>84.61538461538461</v>
      </c>
      <c r="BL232" s="48">
        <v>26</v>
      </c>
    </row>
    <row r="233" spans="1:64" ht="15">
      <c r="A233" s="64" t="s">
        <v>338</v>
      </c>
      <c r="B233" s="64" t="s">
        <v>325</v>
      </c>
      <c r="C233" s="65" t="s">
        <v>3517</v>
      </c>
      <c r="D233" s="66">
        <v>10</v>
      </c>
      <c r="E233" s="67" t="s">
        <v>136</v>
      </c>
      <c r="F233" s="68">
        <v>27.666666666666668</v>
      </c>
      <c r="G233" s="65"/>
      <c r="H233" s="69"/>
      <c r="I233" s="70"/>
      <c r="J233" s="70"/>
      <c r="K233" s="34" t="s">
        <v>66</v>
      </c>
      <c r="L233" s="77">
        <v>233</v>
      </c>
      <c r="M233" s="77"/>
      <c r="N233" s="72"/>
      <c r="O233" s="79" t="s">
        <v>423</v>
      </c>
      <c r="P233" s="81">
        <v>43484.73994212963</v>
      </c>
      <c r="Q233" s="79" t="s">
        <v>486</v>
      </c>
      <c r="R233" s="79"/>
      <c r="S233" s="79"/>
      <c r="T233" s="79" t="s">
        <v>586</v>
      </c>
      <c r="U233" s="83" t="s">
        <v>634</v>
      </c>
      <c r="V233" s="83" t="s">
        <v>634</v>
      </c>
      <c r="W233" s="81">
        <v>43484.73994212963</v>
      </c>
      <c r="X233" s="83" t="s">
        <v>918</v>
      </c>
      <c r="Y233" s="79"/>
      <c r="Z233" s="79"/>
      <c r="AA233" s="82" t="s">
        <v>1170</v>
      </c>
      <c r="AB233" s="79"/>
      <c r="AC233" s="79" t="b">
        <v>0</v>
      </c>
      <c r="AD233" s="79">
        <v>0</v>
      </c>
      <c r="AE233" s="82" t="s">
        <v>1270</v>
      </c>
      <c r="AF233" s="79" t="b">
        <v>0</v>
      </c>
      <c r="AG233" s="79" t="s">
        <v>1272</v>
      </c>
      <c r="AH233" s="79"/>
      <c r="AI233" s="82" t="s">
        <v>1270</v>
      </c>
      <c r="AJ233" s="79" t="b">
        <v>0</v>
      </c>
      <c r="AK233" s="79">
        <v>35</v>
      </c>
      <c r="AL233" s="82" t="s">
        <v>1260</v>
      </c>
      <c r="AM233" s="79" t="s">
        <v>1277</v>
      </c>
      <c r="AN233" s="79" t="b">
        <v>0</v>
      </c>
      <c r="AO233" s="82" t="s">
        <v>1260</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4</v>
      </c>
      <c r="BC233" s="78" t="str">
        <f>REPLACE(INDEX(GroupVertices[Group],MATCH(Edges[[#This Row],[Vertex 2]],GroupVertices[Vertex],0)),1,1,"")</f>
        <v>1</v>
      </c>
      <c r="BD233" s="48"/>
      <c r="BE233" s="49"/>
      <c r="BF233" s="48"/>
      <c r="BG233" s="49"/>
      <c r="BH233" s="48"/>
      <c r="BI233" s="49"/>
      <c r="BJ233" s="48"/>
      <c r="BK233" s="49"/>
      <c r="BL233" s="48"/>
    </row>
    <row r="234" spans="1:64" ht="15">
      <c r="A234" s="64" t="s">
        <v>338</v>
      </c>
      <c r="B234" s="64" t="s">
        <v>391</v>
      </c>
      <c r="C234" s="65" t="s">
        <v>3516</v>
      </c>
      <c r="D234" s="66">
        <v>3</v>
      </c>
      <c r="E234" s="67" t="s">
        <v>132</v>
      </c>
      <c r="F234" s="68">
        <v>32</v>
      </c>
      <c r="G234" s="65"/>
      <c r="H234" s="69"/>
      <c r="I234" s="70"/>
      <c r="J234" s="70"/>
      <c r="K234" s="34" t="s">
        <v>65</v>
      </c>
      <c r="L234" s="77">
        <v>234</v>
      </c>
      <c r="M234" s="77"/>
      <c r="N234" s="72"/>
      <c r="O234" s="79" t="s">
        <v>423</v>
      </c>
      <c r="P234" s="81">
        <v>43484.73994212963</v>
      </c>
      <c r="Q234" s="79" t="s">
        <v>486</v>
      </c>
      <c r="R234" s="79"/>
      <c r="S234" s="79"/>
      <c r="T234" s="79" t="s">
        <v>586</v>
      </c>
      <c r="U234" s="83" t="s">
        <v>634</v>
      </c>
      <c r="V234" s="83" t="s">
        <v>634</v>
      </c>
      <c r="W234" s="81">
        <v>43484.73994212963</v>
      </c>
      <c r="X234" s="83" t="s">
        <v>918</v>
      </c>
      <c r="Y234" s="79"/>
      <c r="Z234" s="79"/>
      <c r="AA234" s="82" t="s">
        <v>1170</v>
      </c>
      <c r="AB234" s="79"/>
      <c r="AC234" s="79" t="b">
        <v>0</v>
      </c>
      <c r="AD234" s="79">
        <v>0</v>
      </c>
      <c r="AE234" s="82" t="s">
        <v>1270</v>
      </c>
      <c r="AF234" s="79" t="b">
        <v>0</v>
      </c>
      <c r="AG234" s="79" t="s">
        <v>1272</v>
      </c>
      <c r="AH234" s="79"/>
      <c r="AI234" s="82" t="s">
        <v>1270</v>
      </c>
      <c r="AJ234" s="79" t="b">
        <v>0</v>
      </c>
      <c r="AK234" s="79">
        <v>35</v>
      </c>
      <c r="AL234" s="82" t="s">
        <v>1260</v>
      </c>
      <c r="AM234" s="79" t="s">
        <v>1277</v>
      </c>
      <c r="AN234" s="79" t="b">
        <v>0</v>
      </c>
      <c r="AO234" s="82" t="s">
        <v>1260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0</v>
      </c>
      <c r="BE234" s="49">
        <v>0</v>
      </c>
      <c r="BF234" s="48">
        <v>0</v>
      </c>
      <c r="BG234" s="49">
        <v>0</v>
      </c>
      <c r="BH234" s="48">
        <v>0</v>
      </c>
      <c r="BI234" s="49">
        <v>0</v>
      </c>
      <c r="BJ234" s="48">
        <v>8</v>
      </c>
      <c r="BK234" s="49">
        <v>100</v>
      </c>
      <c r="BL234" s="48">
        <v>8</v>
      </c>
    </row>
    <row r="235" spans="1:64" ht="15">
      <c r="A235" s="64" t="s">
        <v>325</v>
      </c>
      <c r="B235" s="64" t="s">
        <v>338</v>
      </c>
      <c r="C235" s="65" t="s">
        <v>3516</v>
      </c>
      <c r="D235" s="66">
        <v>3</v>
      </c>
      <c r="E235" s="67" t="s">
        <v>132</v>
      </c>
      <c r="F235" s="68">
        <v>32</v>
      </c>
      <c r="G235" s="65"/>
      <c r="H235" s="69"/>
      <c r="I235" s="70"/>
      <c r="J235" s="70"/>
      <c r="K235" s="34" t="s">
        <v>66</v>
      </c>
      <c r="L235" s="77">
        <v>235</v>
      </c>
      <c r="M235" s="77"/>
      <c r="N235" s="72"/>
      <c r="O235" s="79" t="s">
        <v>423</v>
      </c>
      <c r="P235" s="81">
        <v>43484.73378472222</v>
      </c>
      <c r="Q235" s="79" t="s">
        <v>430</v>
      </c>
      <c r="R235" s="79"/>
      <c r="S235" s="79"/>
      <c r="T235" s="79" t="s">
        <v>564</v>
      </c>
      <c r="U235" s="79"/>
      <c r="V235" s="83" t="s">
        <v>722</v>
      </c>
      <c r="W235" s="81">
        <v>43484.73378472222</v>
      </c>
      <c r="X235" s="83" t="s">
        <v>913</v>
      </c>
      <c r="Y235" s="79"/>
      <c r="Z235" s="79"/>
      <c r="AA235" s="82" t="s">
        <v>1165</v>
      </c>
      <c r="AB235" s="79"/>
      <c r="AC235" s="79" t="b">
        <v>0</v>
      </c>
      <c r="AD235" s="79">
        <v>0</v>
      </c>
      <c r="AE235" s="82" t="s">
        <v>1270</v>
      </c>
      <c r="AF235" s="79" t="b">
        <v>0</v>
      </c>
      <c r="AG235" s="79" t="s">
        <v>1272</v>
      </c>
      <c r="AH235" s="79"/>
      <c r="AI235" s="82" t="s">
        <v>1270</v>
      </c>
      <c r="AJ235" s="79" t="b">
        <v>0</v>
      </c>
      <c r="AK235" s="79">
        <v>16</v>
      </c>
      <c r="AL235" s="82" t="s">
        <v>1164</v>
      </c>
      <c r="AM235" s="79" t="s">
        <v>1278</v>
      </c>
      <c r="AN235" s="79" t="b">
        <v>0</v>
      </c>
      <c r="AO235" s="82" t="s">
        <v>1164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4</v>
      </c>
      <c r="BD235" s="48"/>
      <c r="BE235" s="49"/>
      <c r="BF235" s="48"/>
      <c r="BG235" s="49"/>
      <c r="BH235" s="48"/>
      <c r="BI235" s="49"/>
      <c r="BJ235" s="48"/>
      <c r="BK235" s="49"/>
      <c r="BL235" s="48"/>
    </row>
    <row r="236" spans="1:64" ht="15">
      <c r="A236" s="64" t="s">
        <v>332</v>
      </c>
      <c r="B236" s="64" t="s">
        <v>338</v>
      </c>
      <c r="C236" s="65" t="s">
        <v>3518</v>
      </c>
      <c r="D236" s="66">
        <v>10</v>
      </c>
      <c r="E236" s="67" t="s">
        <v>136</v>
      </c>
      <c r="F236" s="68">
        <v>23.333333333333336</v>
      </c>
      <c r="G236" s="65"/>
      <c r="H236" s="69"/>
      <c r="I236" s="70"/>
      <c r="J236" s="70"/>
      <c r="K236" s="34" t="s">
        <v>65</v>
      </c>
      <c r="L236" s="77">
        <v>236</v>
      </c>
      <c r="M236" s="77"/>
      <c r="N236" s="72"/>
      <c r="O236" s="79" t="s">
        <v>423</v>
      </c>
      <c r="P236" s="81">
        <v>43484.746354166666</v>
      </c>
      <c r="Q236" s="79" t="s">
        <v>491</v>
      </c>
      <c r="R236" s="79"/>
      <c r="S236" s="79"/>
      <c r="T236" s="79" t="s">
        <v>589</v>
      </c>
      <c r="U236" s="79"/>
      <c r="V236" s="83" t="s">
        <v>726</v>
      </c>
      <c r="W236" s="81">
        <v>43484.746354166666</v>
      </c>
      <c r="X236" s="83" t="s">
        <v>907</v>
      </c>
      <c r="Y236" s="79"/>
      <c r="Z236" s="79"/>
      <c r="AA236" s="82" t="s">
        <v>1159</v>
      </c>
      <c r="AB236" s="79"/>
      <c r="AC236" s="79" t="b">
        <v>0</v>
      </c>
      <c r="AD236" s="79">
        <v>0</v>
      </c>
      <c r="AE236" s="82" t="s">
        <v>1270</v>
      </c>
      <c r="AF236" s="79" t="b">
        <v>0</v>
      </c>
      <c r="AG236" s="79" t="s">
        <v>1272</v>
      </c>
      <c r="AH236" s="79"/>
      <c r="AI236" s="82" t="s">
        <v>1270</v>
      </c>
      <c r="AJ236" s="79" t="b">
        <v>0</v>
      </c>
      <c r="AK236" s="79">
        <v>3</v>
      </c>
      <c r="AL236" s="82" t="s">
        <v>1158</v>
      </c>
      <c r="AM236" s="79" t="s">
        <v>1279</v>
      </c>
      <c r="AN236" s="79" t="b">
        <v>0</v>
      </c>
      <c r="AO236" s="82" t="s">
        <v>1158</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332</v>
      </c>
      <c r="B237" s="64" t="s">
        <v>338</v>
      </c>
      <c r="C237" s="65" t="s">
        <v>3518</v>
      </c>
      <c r="D237" s="66">
        <v>10</v>
      </c>
      <c r="E237" s="67" t="s">
        <v>136</v>
      </c>
      <c r="F237" s="68">
        <v>23.333333333333336</v>
      </c>
      <c r="G237" s="65"/>
      <c r="H237" s="69"/>
      <c r="I237" s="70"/>
      <c r="J237" s="70"/>
      <c r="K237" s="34" t="s">
        <v>65</v>
      </c>
      <c r="L237" s="77">
        <v>237</v>
      </c>
      <c r="M237" s="77"/>
      <c r="N237" s="72"/>
      <c r="O237" s="79" t="s">
        <v>423</v>
      </c>
      <c r="P237" s="81">
        <v>43484.75662037037</v>
      </c>
      <c r="Q237" s="79" t="s">
        <v>430</v>
      </c>
      <c r="R237" s="79"/>
      <c r="S237" s="79"/>
      <c r="T237" s="79" t="s">
        <v>564</v>
      </c>
      <c r="U237" s="79"/>
      <c r="V237" s="83" t="s">
        <v>726</v>
      </c>
      <c r="W237" s="81">
        <v>43484.75662037037</v>
      </c>
      <c r="X237" s="83" t="s">
        <v>914</v>
      </c>
      <c r="Y237" s="79"/>
      <c r="Z237" s="79"/>
      <c r="AA237" s="82" t="s">
        <v>1166</v>
      </c>
      <c r="AB237" s="79"/>
      <c r="AC237" s="79" t="b">
        <v>0</v>
      </c>
      <c r="AD237" s="79">
        <v>0</v>
      </c>
      <c r="AE237" s="82" t="s">
        <v>1270</v>
      </c>
      <c r="AF237" s="79" t="b">
        <v>0</v>
      </c>
      <c r="AG237" s="79" t="s">
        <v>1272</v>
      </c>
      <c r="AH237" s="79"/>
      <c r="AI237" s="82" t="s">
        <v>1270</v>
      </c>
      <c r="AJ237" s="79" t="b">
        <v>0</v>
      </c>
      <c r="AK237" s="79">
        <v>16</v>
      </c>
      <c r="AL237" s="82" t="s">
        <v>1164</v>
      </c>
      <c r="AM237" s="79" t="s">
        <v>1279</v>
      </c>
      <c r="AN237" s="79" t="b">
        <v>0</v>
      </c>
      <c r="AO237" s="82" t="s">
        <v>1164</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4</v>
      </c>
      <c r="BC237" s="78" t="str">
        <f>REPLACE(INDEX(GroupVertices[Group],MATCH(Edges[[#This Row],[Vertex 2]],GroupVertices[Vertex],0)),1,1,"")</f>
        <v>4</v>
      </c>
      <c r="BD237" s="48"/>
      <c r="BE237" s="49"/>
      <c r="BF237" s="48"/>
      <c r="BG237" s="49"/>
      <c r="BH237" s="48"/>
      <c r="BI237" s="49"/>
      <c r="BJ237" s="48"/>
      <c r="BK237" s="49"/>
      <c r="BL237" s="48"/>
    </row>
    <row r="238" spans="1:64" ht="15">
      <c r="A238" s="64" t="s">
        <v>332</v>
      </c>
      <c r="B238" s="64" t="s">
        <v>338</v>
      </c>
      <c r="C238" s="65" t="s">
        <v>3518</v>
      </c>
      <c r="D238" s="66">
        <v>10</v>
      </c>
      <c r="E238" s="67" t="s">
        <v>136</v>
      </c>
      <c r="F238" s="68">
        <v>23.333333333333336</v>
      </c>
      <c r="G238" s="65"/>
      <c r="H238" s="69"/>
      <c r="I238" s="70"/>
      <c r="J238" s="70"/>
      <c r="K238" s="34" t="s">
        <v>65</v>
      </c>
      <c r="L238" s="77">
        <v>238</v>
      </c>
      <c r="M238" s="77"/>
      <c r="N238" s="72"/>
      <c r="O238" s="79" t="s">
        <v>423</v>
      </c>
      <c r="P238" s="81">
        <v>43484.75707175926</v>
      </c>
      <c r="Q238" s="79" t="s">
        <v>498</v>
      </c>
      <c r="R238" s="79"/>
      <c r="S238" s="79"/>
      <c r="T238" s="79"/>
      <c r="U238" s="79"/>
      <c r="V238" s="83" t="s">
        <v>726</v>
      </c>
      <c r="W238" s="81">
        <v>43484.75707175926</v>
      </c>
      <c r="X238" s="83" t="s">
        <v>919</v>
      </c>
      <c r="Y238" s="79"/>
      <c r="Z238" s="79"/>
      <c r="AA238" s="82" t="s">
        <v>1171</v>
      </c>
      <c r="AB238" s="79"/>
      <c r="AC238" s="79" t="b">
        <v>0</v>
      </c>
      <c r="AD238" s="79">
        <v>0</v>
      </c>
      <c r="AE238" s="82" t="s">
        <v>1270</v>
      </c>
      <c r="AF238" s="79" t="b">
        <v>1</v>
      </c>
      <c r="AG238" s="79" t="s">
        <v>1272</v>
      </c>
      <c r="AH238" s="79"/>
      <c r="AI238" s="82" t="s">
        <v>1263</v>
      </c>
      <c r="AJ238" s="79" t="b">
        <v>0</v>
      </c>
      <c r="AK238" s="79">
        <v>6</v>
      </c>
      <c r="AL238" s="82" t="s">
        <v>1169</v>
      </c>
      <c r="AM238" s="79" t="s">
        <v>1279</v>
      </c>
      <c r="AN238" s="79" t="b">
        <v>0</v>
      </c>
      <c r="AO238" s="82" t="s">
        <v>1169</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212</v>
      </c>
      <c r="B239" s="64" t="s">
        <v>410</v>
      </c>
      <c r="C239" s="65" t="s">
        <v>3516</v>
      </c>
      <c r="D239" s="66">
        <v>3</v>
      </c>
      <c r="E239" s="67" t="s">
        <v>132</v>
      </c>
      <c r="F239" s="68">
        <v>32</v>
      </c>
      <c r="G239" s="65"/>
      <c r="H239" s="69"/>
      <c r="I239" s="70"/>
      <c r="J239" s="70"/>
      <c r="K239" s="34" t="s">
        <v>65</v>
      </c>
      <c r="L239" s="77">
        <v>239</v>
      </c>
      <c r="M239" s="77"/>
      <c r="N239" s="72"/>
      <c r="O239" s="79" t="s">
        <v>423</v>
      </c>
      <c r="P239" s="81">
        <v>43484.498240740744</v>
      </c>
      <c r="Q239" s="79" t="s">
        <v>425</v>
      </c>
      <c r="R239" s="79"/>
      <c r="S239" s="79"/>
      <c r="T239" s="79" t="s">
        <v>560</v>
      </c>
      <c r="U239" s="83" t="s">
        <v>611</v>
      </c>
      <c r="V239" s="83" t="s">
        <v>611</v>
      </c>
      <c r="W239" s="81">
        <v>43484.498240740744</v>
      </c>
      <c r="X239" s="83" t="s">
        <v>765</v>
      </c>
      <c r="Y239" s="79"/>
      <c r="Z239" s="79"/>
      <c r="AA239" s="82" t="s">
        <v>1017</v>
      </c>
      <c r="AB239" s="79"/>
      <c r="AC239" s="79" t="b">
        <v>0</v>
      </c>
      <c r="AD239" s="79">
        <v>7</v>
      </c>
      <c r="AE239" s="82" t="s">
        <v>1269</v>
      </c>
      <c r="AF239" s="79" t="b">
        <v>0</v>
      </c>
      <c r="AG239" s="79" t="s">
        <v>1272</v>
      </c>
      <c r="AH239" s="79"/>
      <c r="AI239" s="82" t="s">
        <v>1270</v>
      </c>
      <c r="AJ239" s="79" t="b">
        <v>0</v>
      </c>
      <c r="AK239" s="79">
        <v>4</v>
      </c>
      <c r="AL239" s="82" t="s">
        <v>1270</v>
      </c>
      <c r="AM239" s="79" t="s">
        <v>1277</v>
      </c>
      <c r="AN239" s="79" t="b">
        <v>0</v>
      </c>
      <c r="AO239" s="82" t="s">
        <v>1017</v>
      </c>
      <c r="AP239" s="79" t="s">
        <v>1285</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339</v>
      </c>
      <c r="B240" s="64" t="s">
        <v>410</v>
      </c>
      <c r="C240" s="65" t="s">
        <v>3516</v>
      </c>
      <c r="D240" s="66">
        <v>3</v>
      </c>
      <c r="E240" s="67" t="s">
        <v>132</v>
      </c>
      <c r="F240" s="68">
        <v>32</v>
      </c>
      <c r="G240" s="65"/>
      <c r="H240" s="69"/>
      <c r="I240" s="70"/>
      <c r="J240" s="70"/>
      <c r="K240" s="34" t="s">
        <v>65</v>
      </c>
      <c r="L240" s="77">
        <v>240</v>
      </c>
      <c r="M240" s="77"/>
      <c r="N240" s="72"/>
      <c r="O240" s="79" t="s">
        <v>423</v>
      </c>
      <c r="P240" s="81">
        <v>43484.575949074075</v>
      </c>
      <c r="Q240" s="79" t="s">
        <v>499</v>
      </c>
      <c r="R240" s="79"/>
      <c r="S240" s="79"/>
      <c r="T240" s="79" t="s">
        <v>594</v>
      </c>
      <c r="U240" s="83" t="s">
        <v>640</v>
      </c>
      <c r="V240" s="83" t="s">
        <v>640</v>
      </c>
      <c r="W240" s="81">
        <v>43484.575949074075</v>
      </c>
      <c r="X240" s="83" t="s">
        <v>920</v>
      </c>
      <c r="Y240" s="79"/>
      <c r="Z240" s="79"/>
      <c r="AA240" s="82" t="s">
        <v>1172</v>
      </c>
      <c r="AB240" s="79"/>
      <c r="AC240" s="79" t="b">
        <v>0</v>
      </c>
      <c r="AD240" s="79">
        <v>18</v>
      </c>
      <c r="AE240" s="82" t="s">
        <v>1270</v>
      </c>
      <c r="AF240" s="79" t="b">
        <v>0</v>
      </c>
      <c r="AG240" s="79" t="s">
        <v>1272</v>
      </c>
      <c r="AH240" s="79"/>
      <c r="AI240" s="82" t="s">
        <v>1270</v>
      </c>
      <c r="AJ240" s="79" t="b">
        <v>0</v>
      </c>
      <c r="AK240" s="79">
        <v>13</v>
      </c>
      <c r="AL240" s="82" t="s">
        <v>1270</v>
      </c>
      <c r="AM240" s="79" t="s">
        <v>1279</v>
      </c>
      <c r="AN240" s="79" t="b">
        <v>0</v>
      </c>
      <c r="AO240" s="82" t="s">
        <v>1172</v>
      </c>
      <c r="AP240" s="79" t="s">
        <v>1285</v>
      </c>
      <c r="AQ240" s="79">
        <v>0</v>
      </c>
      <c r="AR240" s="79">
        <v>0</v>
      </c>
      <c r="AS240" s="79" t="s">
        <v>1286</v>
      </c>
      <c r="AT240" s="79" t="s">
        <v>1289</v>
      </c>
      <c r="AU240" s="79" t="s">
        <v>1290</v>
      </c>
      <c r="AV240" s="79" t="s">
        <v>1291</v>
      </c>
      <c r="AW240" s="79" t="s">
        <v>1294</v>
      </c>
      <c r="AX240" s="79" t="s">
        <v>1297</v>
      </c>
      <c r="AY240" s="79" t="s">
        <v>1299</v>
      </c>
      <c r="AZ240" s="83" t="s">
        <v>1301</v>
      </c>
      <c r="BA240">
        <v>1</v>
      </c>
      <c r="BB240" s="78" t="str">
        <f>REPLACE(INDEX(GroupVertices[Group],MATCH(Edges[[#This Row],[Vertex 1]],GroupVertices[Vertex],0)),1,1,"")</f>
        <v>1</v>
      </c>
      <c r="BC240" s="78" t="str">
        <f>REPLACE(INDEX(GroupVertices[Group],MATCH(Edges[[#This Row],[Vertex 2]],GroupVertices[Vertex],0)),1,1,"")</f>
        <v>4</v>
      </c>
      <c r="BD240" s="48"/>
      <c r="BE240" s="49"/>
      <c r="BF240" s="48"/>
      <c r="BG240" s="49"/>
      <c r="BH240" s="48"/>
      <c r="BI240" s="49"/>
      <c r="BJ240" s="48"/>
      <c r="BK240" s="49"/>
      <c r="BL240" s="48"/>
    </row>
    <row r="241" spans="1:64" ht="15">
      <c r="A241" s="64" t="s">
        <v>332</v>
      </c>
      <c r="B241" s="64" t="s">
        <v>410</v>
      </c>
      <c r="C241" s="65" t="s">
        <v>3516</v>
      </c>
      <c r="D241" s="66">
        <v>3</v>
      </c>
      <c r="E241" s="67" t="s">
        <v>132</v>
      </c>
      <c r="F241" s="68">
        <v>32</v>
      </c>
      <c r="G241" s="65"/>
      <c r="H241" s="69"/>
      <c r="I241" s="70"/>
      <c r="J241" s="70"/>
      <c r="K241" s="34" t="s">
        <v>65</v>
      </c>
      <c r="L241" s="77">
        <v>241</v>
      </c>
      <c r="M241" s="77"/>
      <c r="N241" s="72"/>
      <c r="O241" s="79" t="s">
        <v>423</v>
      </c>
      <c r="P241" s="81">
        <v>43484.7622337963</v>
      </c>
      <c r="Q241" s="79" t="s">
        <v>463</v>
      </c>
      <c r="R241" s="79"/>
      <c r="S241" s="79"/>
      <c r="T241" s="79" t="s">
        <v>568</v>
      </c>
      <c r="U241" s="79"/>
      <c r="V241" s="83" t="s">
        <v>726</v>
      </c>
      <c r="W241" s="81">
        <v>43484.7622337963</v>
      </c>
      <c r="X241" s="83" t="s">
        <v>921</v>
      </c>
      <c r="Y241" s="79"/>
      <c r="Z241" s="79"/>
      <c r="AA241" s="82" t="s">
        <v>1173</v>
      </c>
      <c r="AB241" s="79"/>
      <c r="AC241" s="79" t="b">
        <v>0</v>
      </c>
      <c r="AD241" s="79">
        <v>0</v>
      </c>
      <c r="AE241" s="82" t="s">
        <v>1270</v>
      </c>
      <c r="AF241" s="79" t="b">
        <v>0</v>
      </c>
      <c r="AG241" s="79" t="s">
        <v>1272</v>
      </c>
      <c r="AH241" s="79"/>
      <c r="AI241" s="82" t="s">
        <v>1270</v>
      </c>
      <c r="AJ241" s="79" t="b">
        <v>0</v>
      </c>
      <c r="AK241" s="79">
        <v>13</v>
      </c>
      <c r="AL241" s="82" t="s">
        <v>1172</v>
      </c>
      <c r="AM241" s="79" t="s">
        <v>1279</v>
      </c>
      <c r="AN241" s="79" t="b">
        <v>0</v>
      </c>
      <c r="AO241" s="82" t="s">
        <v>1172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c r="BE241" s="49"/>
      <c r="BF241" s="48"/>
      <c r="BG241" s="49"/>
      <c r="BH241" s="48"/>
      <c r="BI241" s="49"/>
      <c r="BJ241" s="48"/>
      <c r="BK241" s="49"/>
      <c r="BL241" s="48"/>
    </row>
    <row r="242" spans="1:64" ht="15">
      <c r="A242" s="64" t="s">
        <v>339</v>
      </c>
      <c r="B242" s="64" t="s">
        <v>411</v>
      </c>
      <c r="C242" s="65" t="s">
        <v>3516</v>
      </c>
      <c r="D242" s="66">
        <v>3</v>
      </c>
      <c r="E242" s="67" t="s">
        <v>132</v>
      </c>
      <c r="F242" s="68">
        <v>32</v>
      </c>
      <c r="G242" s="65"/>
      <c r="H242" s="69"/>
      <c r="I242" s="70"/>
      <c r="J242" s="70"/>
      <c r="K242" s="34" t="s">
        <v>65</v>
      </c>
      <c r="L242" s="77">
        <v>242</v>
      </c>
      <c r="M242" s="77"/>
      <c r="N242" s="72"/>
      <c r="O242" s="79" t="s">
        <v>423</v>
      </c>
      <c r="P242" s="81">
        <v>43484.575949074075</v>
      </c>
      <c r="Q242" s="79" t="s">
        <v>499</v>
      </c>
      <c r="R242" s="79"/>
      <c r="S242" s="79"/>
      <c r="T242" s="79" t="s">
        <v>594</v>
      </c>
      <c r="U242" s="83" t="s">
        <v>640</v>
      </c>
      <c r="V242" s="83" t="s">
        <v>640</v>
      </c>
      <c r="W242" s="81">
        <v>43484.575949074075</v>
      </c>
      <c r="X242" s="83" t="s">
        <v>920</v>
      </c>
      <c r="Y242" s="79"/>
      <c r="Z242" s="79"/>
      <c r="AA242" s="82" t="s">
        <v>1172</v>
      </c>
      <c r="AB242" s="79"/>
      <c r="AC242" s="79" t="b">
        <v>0</v>
      </c>
      <c r="AD242" s="79">
        <v>18</v>
      </c>
      <c r="AE242" s="82" t="s">
        <v>1270</v>
      </c>
      <c r="AF242" s="79" t="b">
        <v>0</v>
      </c>
      <c r="AG242" s="79" t="s">
        <v>1272</v>
      </c>
      <c r="AH242" s="79"/>
      <c r="AI242" s="82" t="s">
        <v>1270</v>
      </c>
      <c r="AJ242" s="79" t="b">
        <v>0</v>
      </c>
      <c r="AK242" s="79">
        <v>13</v>
      </c>
      <c r="AL242" s="82" t="s">
        <v>1270</v>
      </c>
      <c r="AM242" s="79" t="s">
        <v>1279</v>
      </c>
      <c r="AN242" s="79" t="b">
        <v>0</v>
      </c>
      <c r="AO242" s="82" t="s">
        <v>1172</v>
      </c>
      <c r="AP242" s="79" t="s">
        <v>1285</v>
      </c>
      <c r="AQ242" s="79">
        <v>0</v>
      </c>
      <c r="AR242" s="79">
        <v>0</v>
      </c>
      <c r="AS242" s="79" t="s">
        <v>1286</v>
      </c>
      <c r="AT242" s="79" t="s">
        <v>1289</v>
      </c>
      <c r="AU242" s="79" t="s">
        <v>1290</v>
      </c>
      <c r="AV242" s="79" t="s">
        <v>1291</v>
      </c>
      <c r="AW242" s="79" t="s">
        <v>1294</v>
      </c>
      <c r="AX242" s="79" t="s">
        <v>1297</v>
      </c>
      <c r="AY242" s="79" t="s">
        <v>1299</v>
      </c>
      <c r="AZ242" s="83" t="s">
        <v>1301</v>
      </c>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332</v>
      </c>
      <c r="B243" s="64" t="s">
        <v>411</v>
      </c>
      <c r="C243" s="65" t="s">
        <v>3516</v>
      </c>
      <c r="D243" s="66">
        <v>3</v>
      </c>
      <c r="E243" s="67" t="s">
        <v>132</v>
      </c>
      <c r="F243" s="68">
        <v>32</v>
      </c>
      <c r="G243" s="65"/>
      <c r="H243" s="69"/>
      <c r="I243" s="70"/>
      <c r="J243" s="70"/>
      <c r="K243" s="34" t="s">
        <v>65</v>
      </c>
      <c r="L243" s="77">
        <v>243</v>
      </c>
      <c r="M243" s="77"/>
      <c r="N243" s="72"/>
      <c r="O243" s="79" t="s">
        <v>423</v>
      </c>
      <c r="P243" s="81">
        <v>43484.7622337963</v>
      </c>
      <c r="Q243" s="79" t="s">
        <v>463</v>
      </c>
      <c r="R243" s="79"/>
      <c r="S243" s="79"/>
      <c r="T243" s="79" t="s">
        <v>568</v>
      </c>
      <c r="U243" s="79"/>
      <c r="V243" s="83" t="s">
        <v>726</v>
      </c>
      <c r="W243" s="81">
        <v>43484.7622337963</v>
      </c>
      <c r="X243" s="83" t="s">
        <v>921</v>
      </c>
      <c r="Y243" s="79"/>
      <c r="Z243" s="79"/>
      <c r="AA243" s="82" t="s">
        <v>1173</v>
      </c>
      <c r="AB243" s="79"/>
      <c r="AC243" s="79" t="b">
        <v>0</v>
      </c>
      <c r="AD243" s="79">
        <v>0</v>
      </c>
      <c r="AE243" s="82" t="s">
        <v>1270</v>
      </c>
      <c r="AF243" s="79" t="b">
        <v>0</v>
      </c>
      <c r="AG243" s="79" t="s">
        <v>1272</v>
      </c>
      <c r="AH243" s="79"/>
      <c r="AI243" s="82" t="s">
        <v>1270</v>
      </c>
      <c r="AJ243" s="79" t="b">
        <v>0</v>
      </c>
      <c r="AK243" s="79">
        <v>13</v>
      </c>
      <c r="AL243" s="82" t="s">
        <v>1172</v>
      </c>
      <c r="AM243" s="79" t="s">
        <v>1279</v>
      </c>
      <c r="AN243" s="79" t="b">
        <v>0</v>
      </c>
      <c r="AO243" s="82" t="s">
        <v>1172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1</v>
      </c>
      <c r="BD243" s="48"/>
      <c r="BE243" s="49"/>
      <c r="BF243" s="48"/>
      <c r="BG243" s="49"/>
      <c r="BH243" s="48"/>
      <c r="BI243" s="49"/>
      <c r="BJ243" s="48"/>
      <c r="BK243" s="49"/>
      <c r="BL243" s="48"/>
    </row>
    <row r="244" spans="1:64" ht="15">
      <c r="A244" s="64" t="s">
        <v>339</v>
      </c>
      <c r="B244" s="64" t="s">
        <v>325</v>
      </c>
      <c r="C244" s="65" t="s">
        <v>3516</v>
      </c>
      <c r="D244" s="66">
        <v>3</v>
      </c>
      <c r="E244" s="67" t="s">
        <v>132</v>
      </c>
      <c r="F244" s="68">
        <v>32</v>
      </c>
      <c r="G244" s="65"/>
      <c r="H244" s="69"/>
      <c r="I244" s="70"/>
      <c r="J244" s="70"/>
      <c r="K244" s="34" t="s">
        <v>65</v>
      </c>
      <c r="L244" s="77">
        <v>244</v>
      </c>
      <c r="M244" s="77"/>
      <c r="N244" s="72"/>
      <c r="O244" s="79" t="s">
        <v>423</v>
      </c>
      <c r="P244" s="81">
        <v>43484.575949074075</v>
      </c>
      <c r="Q244" s="79" t="s">
        <v>499</v>
      </c>
      <c r="R244" s="79"/>
      <c r="S244" s="79"/>
      <c r="T244" s="79" t="s">
        <v>594</v>
      </c>
      <c r="U244" s="83" t="s">
        <v>640</v>
      </c>
      <c r="V244" s="83" t="s">
        <v>640</v>
      </c>
      <c r="W244" s="81">
        <v>43484.575949074075</v>
      </c>
      <c r="X244" s="83" t="s">
        <v>920</v>
      </c>
      <c r="Y244" s="79"/>
      <c r="Z244" s="79"/>
      <c r="AA244" s="82" t="s">
        <v>1172</v>
      </c>
      <c r="AB244" s="79"/>
      <c r="AC244" s="79" t="b">
        <v>0</v>
      </c>
      <c r="AD244" s="79">
        <v>18</v>
      </c>
      <c r="AE244" s="82" t="s">
        <v>1270</v>
      </c>
      <c r="AF244" s="79" t="b">
        <v>0</v>
      </c>
      <c r="AG244" s="79" t="s">
        <v>1272</v>
      </c>
      <c r="AH244" s="79"/>
      <c r="AI244" s="82" t="s">
        <v>1270</v>
      </c>
      <c r="AJ244" s="79" t="b">
        <v>0</v>
      </c>
      <c r="AK244" s="79">
        <v>13</v>
      </c>
      <c r="AL244" s="82" t="s">
        <v>1270</v>
      </c>
      <c r="AM244" s="79" t="s">
        <v>1279</v>
      </c>
      <c r="AN244" s="79" t="b">
        <v>0</v>
      </c>
      <c r="AO244" s="82" t="s">
        <v>1172</v>
      </c>
      <c r="AP244" s="79" t="s">
        <v>1285</v>
      </c>
      <c r="AQ244" s="79">
        <v>0</v>
      </c>
      <c r="AR244" s="79">
        <v>0</v>
      </c>
      <c r="AS244" s="79" t="s">
        <v>1286</v>
      </c>
      <c r="AT244" s="79" t="s">
        <v>1289</v>
      </c>
      <c r="AU244" s="79" t="s">
        <v>1290</v>
      </c>
      <c r="AV244" s="79" t="s">
        <v>1291</v>
      </c>
      <c r="AW244" s="79" t="s">
        <v>1294</v>
      </c>
      <c r="AX244" s="79" t="s">
        <v>1297</v>
      </c>
      <c r="AY244" s="79" t="s">
        <v>1299</v>
      </c>
      <c r="AZ244" s="83" t="s">
        <v>1301</v>
      </c>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15</v>
      </c>
      <c r="BK244" s="49">
        <v>100</v>
      </c>
      <c r="BL244" s="48">
        <v>15</v>
      </c>
    </row>
    <row r="245" spans="1:64" ht="15">
      <c r="A245" s="64" t="s">
        <v>332</v>
      </c>
      <c r="B245" s="64" t="s">
        <v>339</v>
      </c>
      <c r="C245" s="65" t="s">
        <v>3516</v>
      </c>
      <c r="D245" s="66">
        <v>3</v>
      </c>
      <c r="E245" s="67" t="s">
        <v>132</v>
      </c>
      <c r="F245" s="68">
        <v>32</v>
      </c>
      <c r="G245" s="65"/>
      <c r="H245" s="69"/>
      <c r="I245" s="70"/>
      <c r="J245" s="70"/>
      <c r="K245" s="34" t="s">
        <v>65</v>
      </c>
      <c r="L245" s="77">
        <v>245</v>
      </c>
      <c r="M245" s="77"/>
      <c r="N245" s="72"/>
      <c r="O245" s="79" t="s">
        <v>423</v>
      </c>
      <c r="P245" s="81">
        <v>43484.7622337963</v>
      </c>
      <c r="Q245" s="79" t="s">
        <v>463</v>
      </c>
      <c r="R245" s="79"/>
      <c r="S245" s="79"/>
      <c r="T245" s="79" t="s">
        <v>568</v>
      </c>
      <c r="U245" s="79"/>
      <c r="V245" s="83" t="s">
        <v>726</v>
      </c>
      <c r="W245" s="81">
        <v>43484.7622337963</v>
      </c>
      <c r="X245" s="83" t="s">
        <v>921</v>
      </c>
      <c r="Y245" s="79"/>
      <c r="Z245" s="79"/>
      <c r="AA245" s="82" t="s">
        <v>1173</v>
      </c>
      <c r="AB245" s="79"/>
      <c r="AC245" s="79" t="b">
        <v>0</v>
      </c>
      <c r="AD245" s="79">
        <v>0</v>
      </c>
      <c r="AE245" s="82" t="s">
        <v>1270</v>
      </c>
      <c r="AF245" s="79" t="b">
        <v>0</v>
      </c>
      <c r="AG245" s="79" t="s">
        <v>1272</v>
      </c>
      <c r="AH245" s="79"/>
      <c r="AI245" s="82" t="s">
        <v>1270</v>
      </c>
      <c r="AJ245" s="79" t="b">
        <v>0</v>
      </c>
      <c r="AK245" s="79">
        <v>13</v>
      </c>
      <c r="AL245" s="82" t="s">
        <v>1172</v>
      </c>
      <c r="AM245" s="79" t="s">
        <v>1279</v>
      </c>
      <c r="AN245" s="79" t="b">
        <v>0</v>
      </c>
      <c r="AO245" s="82" t="s">
        <v>1172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1</v>
      </c>
      <c r="BD245" s="48"/>
      <c r="BE245" s="49"/>
      <c r="BF245" s="48"/>
      <c r="BG245" s="49"/>
      <c r="BH245" s="48"/>
      <c r="BI245" s="49"/>
      <c r="BJ245" s="48"/>
      <c r="BK245" s="49"/>
      <c r="BL245" s="48"/>
    </row>
    <row r="246" spans="1:64" ht="15">
      <c r="A246" s="64" t="s">
        <v>229</v>
      </c>
      <c r="B246" s="64" t="s">
        <v>325</v>
      </c>
      <c r="C246" s="65" t="s">
        <v>3517</v>
      </c>
      <c r="D246" s="66">
        <v>10</v>
      </c>
      <c r="E246" s="67" t="s">
        <v>136</v>
      </c>
      <c r="F246" s="68">
        <v>27.666666666666668</v>
      </c>
      <c r="G246" s="65"/>
      <c r="H246" s="69"/>
      <c r="I246" s="70"/>
      <c r="J246" s="70"/>
      <c r="K246" s="34" t="s">
        <v>65</v>
      </c>
      <c r="L246" s="77">
        <v>246</v>
      </c>
      <c r="M246" s="77"/>
      <c r="N246" s="72"/>
      <c r="O246" s="79" t="s">
        <v>423</v>
      </c>
      <c r="P246" s="81">
        <v>43484.57150462963</v>
      </c>
      <c r="Q246" s="79" t="s">
        <v>431</v>
      </c>
      <c r="R246" s="79"/>
      <c r="S246" s="79"/>
      <c r="T246" s="79" t="s">
        <v>564</v>
      </c>
      <c r="U246" s="83" t="s">
        <v>615</v>
      </c>
      <c r="V246" s="83" t="s">
        <v>615</v>
      </c>
      <c r="W246" s="81">
        <v>43484.57150462963</v>
      </c>
      <c r="X246" s="83" t="s">
        <v>783</v>
      </c>
      <c r="Y246" s="79"/>
      <c r="Z246" s="79"/>
      <c r="AA246" s="82" t="s">
        <v>1035</v>
      </c>
      <c r="AB246" s="79"/>
      <c r="AC246" s="79" t="b">
        <v>0</v>
      </c>
      <c r="AD246" s="79">
        <v>10</v>
      </c>
      <c r="AE246" s="82" t="s">
        <v>1270</v>
      </c>
      <c r="AF246" s="79" t="b">
        <v>0</v>
      </c>
      <c r="AG246" s="79" t="s">
        <v>1272</v>
      </c>
      <c r="AH246" s="79"/>
      <c r="AI246" s="82" t="s">
        <v>1270</v>
      </c>
      <c r="AJ246" s="79" t="b">
        <v>0</v>
      </c>
      <c r="AK246" s="79">
        <v>8</v>
      </c>
      <c r="AL246" s="82" t="s">
        <v>1270</v>
      </c>
      <c r="AM246" s="79" t="s">
        <v>1279</v>
      </c>
      <c r="AN246" s="79" t="b">
        <v>0</v>
      </c>
      <c r="AO246" s="82" t="s">
        <v>1035</v>
      </c>
      <c r="AP246" s="79" t="s">
        <v>1285</v>
      </c>
      <c r="AQ246" s="79">
        <v>0</v>
      </c>
      <c r="AR246" s="79">
        <v>0</v>
      </c>
      <c r="AS246" s="79"/>
      <c r="AT246" s="79"/>
      <c r="AU246" s="79"/>
      <c r="AV246" s="79"/>
      <c r="AW246" s="79"/>
      <c r="AX246" s="79"/>
      <c r="AY246" s="79"/>
      <c r="AZ246" s="79"/>
      <c r="BA246">
        <v>2</v>
      </c>
      <c r="BB246" s="78" t="str">
        <f>REPLACE(INDEX(GroupVertices[Group],MATCH(Edges[[#This Row],[Vertex 1]],GroupVertices[Vertex],0)),1,1,"")</f>
        <v>4</v>
      </c>
      <c r="BC246" s="78" t="str">
        <f>REPLACE(INDEX(GroupVertices[Group],MATCH(Edges[[#This Row],[Vertex 2]],GroupVertices[Vertex],0)),1,1,"")</f>
        <v>1</v>
      </c>
      <c r="BD246" s="48"/>
      <c r="BE246" s="49"/>
      <c r="BF246" s="48"/>
      <c r="BG246" s="49"/>
      <c r="BH246" s="48"/>
      <c r="BI246" s="49"/>
      <c r="BJ246" s="48"/>
      <c r="BK246" s="49"/>
      <c r="BL246" s="48"/>
    </row>
    <row r="247" spans="1:64" ht="15">
      <c r="A247" s="64" t="s">
        <v>229</v>
      </c>
      <c r="B247" s="64" t="s">
        <v>375</v>
      </c>
      <c r="C247" s="65" t="s">
        <v>3517</v>
      </c>
      <c r="D247" s="66">
        <v>10</v>
      </c>
      <c r="E247" s="67" t="s">
        <v>136</v>
      </c>
      <c r="F247" s="68">
        <v>27.666666666666668</v>
      </c>
      <c r="G247" s="65"/>
      <c r="H247" s="69"/>
      <c r="I247" s="70"/>
      <c r="J247" s="70"/>
      <c r="K247" s="34" t="s">
        <v>65</v>
      </c>
      <c r="L247" s="77">
        <v>247</v>
      </c>
      <c r="M247" s="77"/>
      <c r="N247" s="72"/>
      <c r="O247" s="79" t="s">
        <v>423</v>
      </c>
      <c r="P247" s="81">
        <v>43484.57150462963</v>
      </c>
      <c r="Q247" s="79" t="s">
        <v>431</v>
      </c>
      <c r="R247" s="79"/>
      <c r="S247" s="79"/>
      <c r="T247" s="79" t="s">
        <v>564</v>
      </c>
      <c r="U247" s="83" t="s">
        <v>615</v>
      </c>
      <c r="V247" s="83" t="s">
        <v>615</v>
      </c>
      <c r="W247" s="81">
        <v>43484.57150462963</v>
      </c>
      <c r="X247" s="83" t="s">
        <v>783</v>
      </c>
      <c r="Y247" s="79"/>
      <c r="Z247" s="79"/>
      <c r="AA247" s="82" t="s">
        <v>1035</v>
      </c>
      <c r="AB247" s="79"/>
      <c r="AC247" s="79" t="b">
        <v>0</v>
      </c>
      <c r="AD247" s="79">
        <v>10</v>
      </c>
      <c r="AE247" s="82" t="s">
        <v>1270</v>
      </c>
      <c r="AF247" s="79" t="b">
        <v>0</v>
      </c>
      <c r="AG247" s="79" t="s">
        <v>1272</v>
      </c>
      <c r="AH247" s="79"/>
      <c r="AI247" s="82" t="s">
        <v>1270</v>
      </c>
      <c r="AJ247" s="79" t="b">
        <v>0</v>
      </c>
      <c r="AK247" s="79">
        <v>8</v>
      </c>
      <c r="AL247" s="82" t="s">
        <v>1270</v>
      </c>
      <c r="AM247" s="79" t="s">
        <v>1279</v>
      </c>
      <c r="AN247" s="79" t="b">
        <v>0</v>
      </c>
      <c r="AO247" s="82" t="s">
        <v>1035</v>
      </c>
      <c r="AP247" s="79" t="s">
        <v>1285</v>
      </c>
      <c r="AQ247" s="79">
        <v>0</v>
      </c>
      <c r="AR247" s="79">
        <v>0</v>
      </c>
      <c r="AS247" s="79"/>
      <c r="AT247" s="79"/>
      <c r="AU247" s="79"/>
      <c r="AV247" s="79"/>
      <c r="AW247" s="79"/>
      <c r="AX247" s="79"/>
      <c r="AY247" s="79"/>
      <c r="AZ247" s="79"/>
      <c r="BA247">
        <v>2</v>
      </c>
      <c r="BB247" s="78" t="str">
        <f>REPLACE(INDEX(GroupVertices[Group],MATCH(Edges[[#This Row],[Vertex 1]],GroupVertices[Vertex],0)),1,1,"")</f>
        <v>4</v>
      </c>
      <c r="BC247" s="78" t="str">
        <f>REPLACE(INDEX(GroupVertices[Group],MATCH(Edges[[#This Row],[Vertex 2]],GroupVertices[Vertex],0)),1,1,"")</f>
        <v>4</v>
      </c>
      <c r="BD247" s="48">
        <v>2</v>
      </c>
      <c r="BE247" s="49">
        <v>11.764705882352942</v>
      </c>
      <c r="BF247" s="48">
        <v>0</v>
      </c>
      <c r="BG247" s="49">
        <v>0</v>
      </c>
      <c r="BH247" s="48">
        <v>0</v>
      </c>
      <c r="BI247" s="49">
        <v>0</v>
      </c>
      <c r="BJ247" s="48">
        <v>15</v>
      </c>
      <c r="BK247" s="49">
        <v>88.23529411764706</v>
      </c>
      <c r="BL247" s="48">
        <v>17</v>
      </c>
    </row>
    <row r="248" spans="1:64" ht="15">
      <c r="A248" s="64" t="s">
        <v>229</v>
      </c>
      <c r="B248" s="64" t="s">
        <v>325</v>
      </c>
      <c r="C248" s="65" t="s">
        <v>3517</v>
      </c>
      <c r="D248" s="66">
        <v>10</v>
      </c>
      <c r="E248" s="67" t="s">
        <v>136</v>
      </c>
      <c r="F248" s="68">
        <v>27.666666666666668</v>
      </c>
      <c r="G248" s="65"/>
      <c r="H248" s="69"/>
      <c r="I248" s="70"/>
      <c r="J248" s="70"/>
      <c r="K248" s="34" t="s">
        <v>65</v>
      </c>
      <c r="L248" s="77">
        <v>248</v>
      </c>
      <c r="M248" s="77"/>
      <c r="N248" s="72"/>
      <c r="O248" s="79" t="s">
        <v>423</v>
      </c>
      <c r="P248" s="81">
        <v>43484.57609953704</v>
      </c>
      <c r="Q248" s="79" t="s">
        <v>500</v>
      </c>
      <c r="R248" s="79"/>
      <c r="S248" s="79"/>
      <c r="T248" s="79" t="s">
        <v>564</v>
      </c>
      <c r="U248" s="83" t="s">
        <v>641</v>
      </c>
      <c r="V248" s="83" t="s">
        <v>641</v>
      </c>
      <c r="W248" s="81">
        <v>43484.57609953704</v>
      </c>
      <c r="X248" s="83" t="s">
        <v>922</v>
      </c>
      <c r="Y248" s="79"/>
      <c r="Z248" s="79"/>
      <c r="AA248" s="82" t="s">
        <v>1174</v>
      </c>
      <c r="AB248" s="79"/>
      <c r="AC248" s="79" t="b">
        <v>0</v>
      </c>
      <c r="AD248" s="79">
        <v>22</v>
      </c>
      <c r="AE248" s="82" t="s">
        <v>1270</v>
      </c>
      <c r="AF248" s="79" t="b">
        <v>0</v>
      </c>
      <c r="AG248" s="79" t="s">
        <v>1272</v>
      </c>
      <c r="AH248" s="79"/>
      <c r="AI248" s="82" t="s">
        <v>1270</v>
      </c>
      <c r="AJ248" s="79" t="b">
        <v>0</v>
      </c>
      <c r="AK248" s="79">
        <v>7</v>
      </c>
      <c r="AL248" s="82" t="s">
        <v>1270</v>
      </c>
      <c r="AM248" s="79" t="s">
        <v>1279</v>
      </c>
      <c r="AN248" s="79" t="b">
        <v>0</v>
      </c>
      <c r="AO248" s="82" t="s">
        <v>1174</v>
      </c>
      <c r="AP248" s="79" t="s">
        <v>1285</v>
      </c>
      <c r="AQ248" s="79">
        <v>0</v>
      </c>
      <c r="AR248" s="79">
        <v>0</v>
      </c>
      <c r="AS248" s="79"/>
      <c r="AT248" s="79"/>
      <c r="AU248" s="79"/>
      <c r="AV248" s="79"/>
      <c r="AW248" s="79"/>
      <c r="AX248" s="79"/>
      <c r="AY248" s="79"/>
      <c r="AZ248" s="79"/>
      <c r="BA248">
        <v>2</v>
      </c>
      <c r="BB248" s="78" t="str">
        <f>REPLACE(INDEX(GroupVertices[Group],MATCH(Edges[[#This Row],[Vertex 1]],GroupVertices[Vertex],0)),1,1,"")</f>
        <v>4</v>
      </c>
      <c r="BC248" s="78" t="str">
        <f>REPLACE(INDEX(GroupVertices[Group],MATCH(Edges[[#This Row],[Vertex 2]],GroupVertices[Vertex],0)),1,1,"")</f>
        <v>1</v>
      </c>
      <c r="BD248" s="48"/>
      <c r="BE248" s="49"/>
      <c r="BF248" s="48"/>
      <c r="BG248" s="49"/>
      <c r="BH248" s="48"/>
      <c r="BI248" s="49"/>
      <c r="BJ248" s="48"/>
      <c r="BK248" s="49"/>
      <c r="BL248" s="48"/>
    </row>
    <row r="249" spans="1:64" ht="15">
      <c r="A249" s="64" t="s">
        <v>229</v>
      </c>
      <c r="B249" s="64" t="s">
        <v>375</v>
      </c>
      <c r="C249" s="65" t="s">
        <v>3517</v>
      </c>
      <c r="D249" s="66">
        <v>10</v>
      </c>
      <c r="E249" s="67" t="s">
        <v>136</v>
      </c>
      <c r="F249" s="68">
        <v>27.666666666666668</v>
      </c>
      <c r="G249" s="65"/>
      <c r="H249" s="69"/>
      <c r="I249" s="70"/>
      <c r="J249" s="70"/>
      <c r="K249" s="34" t="s">
        <v>65</v>
      </c>
      <c r="L249" s="77">
        <v>249</v>
      </c>
      <c r="M249" s="77"/>
      <c r="N249" s="72"/>
      <c r="O249" s="79" t="s">
        <v>423</v>
      </c>
      <c r="P249" s="81">
        <v>43484.57609953704</v>
      </c>
      <c r="Q249" s="79" t="s">
        <v>500</v>
      </c>
      <c r="R249" s="79"/>
      <c r="S249" s="79"/>
      <c r="T249" s="79" t="s">
        <v>564</v>
      </c>
      <c r="U249" s="83" t="s">
        <v>641</v>
      </c>
      <c r="V249" s="83" t="s">
        <v>641</v>
      </c>
      <c r="W249" s="81">
        <v>43484.57609953704</v>
      </c>
      <c r="X249" s="83" t="s">
        <v>922</v>
      </c>
      <c r="Y249" s="79"/>
      <c r="Z249" s="79"/>
      <c r="AA249" s="82" t="s">
        <v>1174</v>
      </c>
      <c r="AB249" s="79"/>
      <c r="AC249" s="79" t="b">
        <v>0</v>
      </c>
      <c r="AD249" s="79">
        <v>22</v>
      </c>
      <c r="AE249" s="82" t="s">
        <v>1270</v>
      </c>
      <c r="AF249" s="79" t="b">
        <v>0</v>
      </c>
      <c r="AG249" s="79" t="s">
        <v>1272</v>
      </c>
      <c r="AH249" s="79"/>
      <c r="AI249" s="82" t="s">
        <v>1270</v>
      </c>
      <c r="AJ249" s="79" t="b">
        <v>0</v>
      </c>
      <c r="AK249" s="79">
        <v>7</v>
      </c>
      <c r="AL249" s="82" t="s">
        <v>1270</v>
      </c>
      <c r="AM249" s="79" t="s">
        <v>1279</v>
      </c>
      <c r="AN249" s="79" t="b">
        <v>0</v>
      </c>
      <c r="AO249" s="82" t="s">
        <v>1174</v>
      </c>
      <c r="AP249" s="79" t="s">
        <v>1285</v>
      </c>
      <c r="AQ249" s="79">
        <v>0</v>
      </c>
      <c r="AR249" s="79">
        <v>0</v>
      </c>
      <c r="AS249" s="79"/>
      <c r="AT249" s="79"/>
      <c r="AU249" s="79"/>
      <c r="AV249" s="79"/>
      <c r="AW249" s="79"/>
      <c r="AX249" s="79"/>
      <c r="AY249" s="79"/>
      <c r="AZ249" s="79"/>
      <c r="BA249">
        <v>2</v>
      </c>
      <c r="BB249" s="78" t="str">
        <f>REPLACE(INDEX(GroupVertices[Group],MATCH(Edges[[#This Row],[Vertex 1]],GroupVertices[Vertex],0)),1,1,"")</f>
        <v>4</v>
      </c>
      <c r="BC249" s="78" t="str">
        <f>REPLACE(INDEX(GroupVertices[Group],MATCH(Edges[[#This Row],[Vertex 2]],GroupVertices[Vertex],0)),1,1,"")</f>
        <v>4</v>
      </c>
      <c r="BD249" s="48">
        <v>0</v>
      </c>
      <c r="BE249" s="49">
        <v>0</v>
      </c>
      <c r="BF249" s="48">
        <v>0</v>
      </c>
      <c r="BG249" s="49">
        <v>0</v>
      </c>
      <c r="BH249" s="48">
        <v>0</v>
      </c>
      <c r="BI249" s="49">
        <v>0</v>
      </c>
      <c r="BJ249" s="48">
        <v>4</v>
      </c>
      <c r="BK249" s="49">
        <v>100</v>
      </c>
      <c r="BL249" s="48">
        <v>4</v>
      </c>
    </row>
    <row r="250" spans="1:64" ht="15">
      <c r="A250" s="64" t="s">
        <v>332</v>
      </c>
      <c r="B250" s="64" t="s">
        <v>229</v>
      </c>
      <c r="C250" s="65" t="s">
        <v>3516</v>
      </c>
      <c r="D250" s="66">
        <v>3</v>
      </c>
      <c r="E250" s="67" t="s">
        <v>132</v>
      </c>
      <c r="F250" s="68">
        <v>32</v>
      </c>
      <c r="G250" s="65"/>
      <c r="H250" s="69"/>
      <c r="I250" s="70"/>
      <c r="J250" s="70"/>
      <c r="K250" s="34" t="s">
        <v>65</v>
      </c>
      <c r="L250" s="77">
        <v>250</v>
      </c>
      <c r="M250" s="77"/>
      <c r="N250" s="72"/>
      <c r="O250" s="79" t="s">
        <v>423</v>
      </c>
      <c r="P250" s="81">
        <v>43484.76225694444</v>
      </c>
      <c r="Q250" s="79" t="s">
        <v>501</v>
      </c>
      <c r="R250" s="79"/>
      <c r="S250" s="79"/>
      <c r="T250" s="79" t="s">
        <v>564</v>
      </c>
      <c r="U250" s="83" t="s">
        <v>641</v>
      </c>
      <c r="V250" s="83" t="s">
        <v>641</v>
      </c>
      <c r="W250" s="81">
        <v>43484.76225694444</v>
      </c>
      <c r="X250" s="83" t="s">
        <v>923</v>
      </c>
      <c r="Y250" s="79"/>
      <c r="Z250" s="79"/>
      <c r="AA250" s="82" t="s">
        <v>1175</v>
      </c>
      <c r="AB250" s="79"/>
      <c r="AC250" s="79" t="b">
        <v>0</v>
      </c>
      <c r="AD250" s="79">
        <v>0</v>
      </c>
      <c r="AE250" s="82" t="s">
        <v>1270</v>
      </c>
      <c r="AF250" s="79" t="b">
        <v>0</v>
      </c>
      <c r="AG250" s="79" t="s">
        <v>1272</v>
      </c>
      <c r="AH250" s="79"/>
      <c r="AI250" s="82" t="s">
        <v>1270</v>
      </c>
      <c r="AJ250" s="79" t="b">
        <v>0</v>
      </c>
      <c r="AK250" s="79">
        <v>7</v>
      </c>
      <c r="AL250" s="82" t="s">
        <v>1174</v>
      </c>
      <c r="AM250" s="79" t="s">
        <v>1279</v>
      </c>
      <c r="AN250" s="79" t="b">
        <v>0</v>
      </c>
      <c r="AO250" s="82" t="s">
        <v>1174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332</v>
      </c>
      <c r="B251" s="64" t="s">
        <v>417</v>
      </c>
      <c r="C251" s="65" t="s">
        <v>3516</v>
      </c>
      <c r="D251" s="66">
        <v>3</v>
      </c>
      <c r="E251" s="67" t="s">
        <v>132</v>
      </c>
      <c r="F251" s="68">
        <v>32</v>
      </c>
      <c r="G251" s="65"/>
      <c r="H251" s="69"/>
      <c r="I251" s="70"/>
      <c r="J251" s="70"/>
      <c r="K251" s="34" t="s">
        <v>65</v>
      </c>
      <c r="L251" s="77">
        <v>251</v>
      </c>
      <c r="M251" s="77"/>
      <c r="N251" s="72"/>
      <c r="O251" s="79" t="s">
        <v>423</v>
      </c>
      <c r="P251" s="81">
        <v>43484.746041666665</v>
      </c>
      <c r="Q251" s="79" t="s">
        <v>489</v>
      </c>
      <c r="R251" s="79"/>
      <c r="S251" s="79"/>
      <c r="T251" s="79"/>
      <c r="U251" s="79"/>
      <c r="V251" s="83" t="s">
        <v>726</v>
      </c>
      <c r="W251" s="81">
        <v>43484.746041666665</v>
      </c>
      <c r="X251" s="83" t="s">
        <v>905</v>
      </c>
      <c r="Y251" s="79"/>
      <c r="Z251" s="79"/>
      <c r="AA251" s="82" t="s">
        <v>1157</v>
      </c>
      <c r="AB251" s="79"/>
      <c r="AC251" s="79" t="b">
        <v>0</v>
      </c>
      <c r="AD251" s="79">
        <v>0</v>
      </c>
      <c r="AE251" s="82" t="s">
        <v>1270</v>
      </c>
      <c r="AF251" s="79" t="b">
        <v>0</v>
      </c>
      <c r="AG251" s="79" t="s">
        <v>1272</v>
      </c>
      <c r="AH251" s="79"/>
      <c r="AI251" s="82" t="s">
        <v>1270</v>
      </c>
      <c r="AJ251" s="79" t="b">
        <v>0</v>
      </c>
      <c r="AK251" s="79">
        <v>2</v>
      </c>
      <c r="AL251" s="82" t="s">
        <v>1156</v>
      </c>
      <c r="AM251" s="79" t="s">
        <v>1279</v>
      </c>
      <c r="AN251" s="79" t="b">
        <v>0</v>
      </c>
      <c r="AO251" s="82" t="s">
        <v>1156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v>2</v>
      </c>
      <c r="BE251" s="49">
        <v>9.090909090909092</v>
      </c>
      <c r="BF251" s="48">
        <v>0</v>
      </c>
      <c r="BG251" s="49">
        <v>0</v>
      </c>
      <c r="BH251" s="48">
        <v>0</v>
      </c>
      <c r="BI251" s="49">
        <v>0</v>
      </c>
      <c r="BJ251" s="48">
        <v>20</v>
      </c>
      <c r="BK251" s="49">
        <v>90.9090909090909</v>
      </c>
      <c r="BL251" s="48">
        <v>22</v>
      </c>
    </row>
    <row r="252" spans="1:64" ht="15">
      <c r="A252" s="64" t="s">
        <v>332</v>
      </c>
      <c r="B252" s="64" t="s">
        <v>419</v>
      </c>
      <c r="C252" s="65" t="s">
        <v>3516</v>
      </c>
      <c r="D252" s="66">
        <v>3</v>
      </c>
      <c r="E252" s="67" t="s">
        <v>132</v>
      </c>
      <c r="F252" s="68">
        <v>32</v>
      </c>
      <c r="G252" s="65"/>
      <c r="H252" s="69"/>
      <c r="I252" s="70"/>
      <c r="J252" s="70"/>
      <c r="K252" s="34" t="s">
        <v>65</v>
      </c>
      <c r="L252" s="77">
        <v>252</v>
      </c>
      <c r="M252" s="77"/>
      <c r="N252" s="72"/>
      <c r="O252" s="79" t="s">
        <v>423</v>
      </c>
      <c r="P252" s="81">
        <v>43484.746354166666</v>
      </c>
      <c r="Q252" s="79" t="s">
        <v>491</v>
      </c>
      <c r="R252" s="79"/>
      <c r="S252" s="79"/>
      <c r="T252" s="79" t="s">
        <v>589</v>
      </c>
      <c r="U252" s="79"/>
      <c r="V252" s="83" t="s">
        <v>726</v>
      </c>
      <c r="W252" s="81">
        <v>43484.746354166666</v>
      </c>
      <c r="X252" s="83" t="s">
        <v>907</v>
      </c>
      <c r="Y252" s="79"/>
      <c r="Z252" s="79"/>
      <c r="AA252" s="82" t="s">
        <v>1159</v>
      </c>
      <c r="AB252" s="79"/>
      <c r="AC252" s="79" t="b">
        <v>0</v>
      </c>
      <c r="AD252" s="79">
        <v>0</v>
      </c>
      <c r="AE252" s="82" t="s">
        <v>1270</v>
      </c>
      <c r="AF252" s="79" t="b">
        <v>0</v>
      </c>
      <c r="AG252" s="79" t="s">
        <v>1272</v>
      </c>
      <c r="AH252" s="79"/>
      <c r="AI252" s="82" t="s">
        <v>1270</v>
      </c>
      <c r="AJ252" s="79" t="b">
        <v>0</v>
      </c>
      <c r="AK252" s="79">
        <v>3</v>
      </c>
      <c r="AL252" s="82" t="s">
        <v>1158</v>
      </c>
      <c r="AM252" s="79" t="s">
        <v>1279</v>
      </c>
      <c r="AN252" s="79" t="b">
        <v>0</v>
      </c>
      <c r="AO252" s="82" t="s">
        <v>1158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5</v>
      </c>
      <c r="BD252" s="48">
        <v>1</v>
      </c>
      <c r="BE252" s="49">
        <v>6.666666666666667</v>
      </c>
      <c r="BF252" s="48">
        <v>0</v>
      </c>
      <c r="BG252" s="49">
        <v>0</v>
      </c>
      <c r="BH252" s="48">
        <v>0</v>
      </c>
      <c r="BI252" s="49">
        <v>0</v>
      </c>
      <c r="BJ252" s="48">
        <v>14</v>
      </c>
      <c r="BK252" s="49">
        <v>93.33333333333333</v>
      </c>
      <c r="BL252" s="48">
        <v>15</v>
      </c>
    </row>
    <row r="253" spans="1:64" ht="15">
      <c r="A253" s="64" t="s">
        <v>332</v>
      </c>
      <c r="B253" s="64" t="s">
        <v>391</v>
      </c>
      <c r="C253" s="65" t="s">
        <v>3516</v>
      </c>
      <c r="D253" s="66">
        <v>3</v>
      </c>
      <c r="E253" s="67" t="s">
        <v>132</v>
      </c>
      <c r="F253" s="68">
        <v>32</v>
      </c>
      <c r="G253" s="65"/>
      <c r="H253" s="69"/>
      <c r="I253" s="70"/>
      <c r="J253" s="70"/>
      <c r="K253" s="34" t="s">
        <v>65</v>
      </c>
      <c r="L253" s="77">
        <v>253</v>
      </c>
      <c r="M253" s="77"/>
      <c r="N253" s="72"/>
      <c r="O253" s="79" t="s">
        <v>423</v>
      </c>
      <c r="P253" s="81">
        <v>43484.746354166666</v>
      </c>
      <c r="Q253" s="79" t="s">
        <v>491</v>
      </c>
      <c r="R253" s="79"/>
      <c r="S253" s="79"/>
      <c r="T253" s="79" t="s">
        <v>589</v>
      </c>
      <c r="U253" s="79"/>
      <c r="V253" s="83" t="s">
        <v>726</v>
      </c>
      <c r="W253" s="81">
        <v>43484.746354166666</v>
      </c>
      <c r="X253" s="83" t="s">
        <v>907</v>
      </c>
      <c r="Y253" s="79"/>
      <c r="Z253" s="79"/>
      <c r="AA253" s="82" t="s">
        <v>1159</v>
      </c>
      <c r="AB253" s="79"/>
      <c r="AC253" s="79" t="b">
        <v>0</v>
      </c>
      <c r="AD253" s="79">
        <v>0</v>
      </c>
      <c r="AE253" s="82" t="s">
        <v>1270</v>
      </c>
      <c r="AF253" s="79" t="b">
        <v>0</v>
      </c>
      <c r="AG253" s="79" t="s">
        <v>1272</v>
      </c>
      <c r="AH253" s="79"/>
      <c r="AI253" s="82" t="s">
        <v>1270</v>
      </c>
      <c r="AJ253" s="79" t="b">
        <v>0</v>
      </c>
      <c r="AK253" s="79">
        <v>3</v>
      </c>
      <c r="AL253" s="82" t="s">
        <v>1158</v>
      </c>
      <c r="AM253" s="79" t="s">
        <v>1279</v>
      </c>
      <c r="AN253" s="79" t="b">
        <v>0</v>
      </c>
      <c r="AO253" s="82" t="s">
        <v>1158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c r="BE253" s="49"/>
      <c r="BF253" s="48"/>
      <c r="BG253" s="49"/>
      <c r="BH253" s="48"/>
      <c r="BI253" s="49"/>
      <c r="BJ253" s="48"/>
      <c r="BK253" s="49"/>
      <c r="BL253" s="48"/>
    </row>
    <row r="254" spans="1:64" ht="15">
      <c r="A254" s="64" t="s">
        <v>332</v>
      </c>
      <c r="B254" s="64" t="s">
        <v>325</v>
      </c>
      <c r="C254" s="65" t="s">
        <v>3519</v>
      </c>
      <c r="D254" s="66">
        <v>10</v>
      </c>
      <c r="E254" s="67" t="s">
        <v>136</v>
      </c>
      <c r="F254" s="68">
        <v>6</v>
      </c>
      <c r="G254" s="65"/>
      <c r="H254" s="69"/>
      <c r="I254" s="70"/>
      <c r="J254" s="70"/>
      <c r="K254" s="34" t="s">
        <v>65</v>
      </c>
      <c r="L254" s="77">
        <v>254</v>
      </c>
      <c r="M254" s="77"/>
      <c r="N254" s="72"/>
      <c r="O254" s="79" t="s">
        <v>423</v>
      </c>
      <c r="P254" s="81">
        <v>43484.746354166666</v>
      </c>
      <c r="Q254" s="79" t="s">
        <v>491</v>
      </c>
      <c r="R254" s="79"/>
      <c r="S254" s="79"/>
      <c r="T254" s="79" t="s">
        <v>589</v>
      </c>
      <c r="U254" s="79"/>
      <c r="V254" s="83" t="s">
        <v>726</v>
      </c>
      <c r="W254" s="81">
        <v>43484.746354166666</v>
      </c>
      <c r="X254" s="83" t="s">
        <v>907</v>
      </c>
      <c r="Y254" s="79"/>
      <c r="Z254" s="79"/>
      <c r="AA254" s="82" t="s">
        <v>1159</v>
      </c>
      <c r="AB254" s="79"/>
      <c r="AC254" s="79" t="b">
        <v>0</v>
      </c>
      <c r="AD254" s="79">
        <v>0</v>
      </c>
      <c r="AE254" s="82" t="s">
        <v>1270</v>
      </c>
      <c r="AF254" s="79" t="b">
        <v>0</v>
      </c>
      <c r="AG254" s="79" t="s">
        <v>1272</v>
      </c>
      <c r="AH254" s="79"/>
      <c r="AI254" s="82" t="s">
        <v>1270</v>
      </c>
      <c r="AJ254" s="79" t="b">
        <v>0</v>
      </c>
      <c r="AK254" s="79">
        <v>3</v>
      </c>
      <c r="AL254" s="82" t="s">
        <v>1158</v>
      </c>
      <c r="AM254" s="79" t="s">
        <v>1279</v>
      </c>
      <c r="AN254" s="79" t="b">
        <v>0</v>
      </c>
      <c r="AO254" s="82" t="s">
        <v>1158</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4</v>
      </c>
      <c r="BC254" s="78" t="str">
        <f>REPLACE(INDEX(GroupVertices[Group],MATCH(Edges[[#This Row],[Vertex 2]],GroupVertices[Vertex],0)),1,1,"")</f>
        <v>1</v>
      </c>
      <c r="BD254" s="48"/>
      <c r="BE254" s="49"/>
      <c r="BF254" s="48"/>
      <c r="BG254" s="49"/>
      <c r="BH254" s="48"/>
      <c r="BI254" s="49"/>
      <c r="BJ254" s="48"/>
      <c r="BK254" s="49"/>
      <c r="BL254" s="48"/>
    </row>
    <row r="255" spans="1:64" ht="15">
      <c r="A255" s="64" t="s">
        <v>332</v>
      </c>
      <c r="B255" s="64" t="s">
        <v>387</v>
      </c>
      <c r="C255" s="65" t="s">
        <v>3516</v>
      </c>
      <c r="D255" s="66">
        <v>3</v>
      </c>
      <c r="E255" s="67" t="s">
        <v>132</v>
      </c>
      <c r="F255" s="68">
        <v>32</v>
      </c>
      <c r="G255" s="65"/>
      <c r="H255" s="69"/>
      <c r="I255" s="70"/>
      <c r="J255" s="70"/>
      <c r="K255" s="34" t="s">
        <v>65</v>
      </c>
      <c r="L255" s="77">
        <v>255</v>
      </c>
      <c r="M255" s="77"/>
      <c r="N255" s="72"/>
      <c r="O255" s="79" t="s">
        <v>423</v>
      </c>
      <c r="P255" s="81">
        <v>43484.74737268518</v>
      </c>
      <c r="Q255" s="79" t="s">
        <v>426</v>
      </c>
      <c r="R255" s="79"/>
      <c r="S255" s="79"/>
      <c r="T255" s="79" t="s">
        <v>561</v>
      </c>
      <c r="U255" s="83" t="s">
        <v>612</v>
      </c>
      <c r="V255" s="83" t="s">
        <v>612</v>
      </c>
      <c r="W255" s="81">
        <v>43484.74737268518</v>
      </c>
      <c r="X255" s="83" t="s">
        <v>924</v>
      </c>
      <c r="Y255" s="79"/>
      <c r="Z255" s="79"/>
      <c r="AA255" s="82" t="s">
        <v>1176</v>
      </c>
      <c r="AB255" s="79"/>
      <c r="AC255" s="79" t="b">
        <v>0</v>
      </c>
      <c r="AD255" s="79">
        <v>0</v>
      </c>
      <c r="AE255" s="82" t="s">
        <v>1270</v>
      </c>
      <c r="AF255" s="79" t="b">
        <v>0</v>
      </c>
      <c r="AG255" s="79" t="s">
        <v>1272</v>
      </c>
      <c r="AH255" s="79"/>
      <c r="AI255" s="82" t="s">
        <v>1270</v>
      </c>
      <c r="AJ255" s="79" t="b">
        <v>0</v>
      </c>
      <c r="AK255" s="79">
        <v>138</v>
      </c>
      <c r="AL255" s="82" t="s">
        <v>1255</v>
      </c>
      <c r="AM255" s="79" t="s">
        <v>1279</v>
      </c>
      <c r="AN255" s="79" t="b">
        <v>0</v>
      </c>
      <c r="AO255" s="82" t="s">
        <v>1255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2</v>
      </c>
      <c r="BD255" s="48">
        <v>1</v>
      </c>
      <c r="BE255" s="49">
        <v>11.11111111111111</v>
      </c>
      <c r="BF255" s="48">
        <v>0</v>
      </c>
      <c r="BG255" s="49">
        <v>0</v>
      </c>
      <c r="BH255" s="48">
        <v>0</v>
      </c>
      <c r="BI255" s="49">
        <v>0</v>
      </c>
      <c r="BJ255" s="48">
        <v>8</v>
      </c>
      <c r="BK255" s="49">
        <v>88.88888888888889</v>
      </c>
      <c r="BL255" s="48">
        <v>9</v>
      </c>
    </row>
    <row r="256" spans="1:64" ht="15">
      <c r="A256" s="64" t="s">
        <v>332</v>
      </c>
      <c r="B256" s="64" t="s">
        <v>325</v>
      </c>
      <c r="C256" s="65" t="s">
        <v>3519</v>
      </c>
      <c r="D256" s="66">
        <v>10</v>
      </c>
      <c r="E256" s="67" t="s">
        <v>136</v>
      </c>
      <c r="F256" s="68">
        <v>6</v>
      </c>
      <c r="G256" s="65"/>
      <c r="H256" s="69"/>
      <c r="I256" s="70"/>
      <c r="J256" s="70"/>
      <c r="K256" s="34" t="s">
        <v>65</v>
      </c>
      <c r="L256" s="77">
        <v>256</v>
      </c>
      <c r="M256" s="77"/>
      <c r="N256" s="72"/>
      <c r="O256" s="79" t="s">
        <v>423</v>
      </c>
      <c r="P256" s="81">
        <v>43484.750439814816</v>
      </c>
      <c r="Q256" s="79" t="s">
        <v>502</v>
      </c>
      <c r="R256" s="79"/>
      <c r="S256" s="79"/>
      <c r="T256" s="79" t="s">
        <v>585</v>
      </c>
      <c r="U256" s="79"/>
      <c r="V256" s="83" t="s">
        <v>726</v>
      </c>
      <c r="W256" s="81">
        <v>43484.750439814816</v>
      </c>
      <c r="X256" s="83" t="s">
        <v>925</v>
      </c>
      <c r="Y256" s="79"/>
      <c r="Z256" s="79"/>
      <c r="AA256" s="82" t="s">
        <v>1177</v>
      </c>
      <c r="AB256" s="79"/>
      <c r="AC256" s="79" t="b">
        <v>0</v>
      </c>
      <c r="AD256" s="79">
        <v>0</v>
      </c>
      <c r="AE256" s="82" t="s">
        <v>1270</v>
      </c>
      <c r="AF256" s="79" t="b">
        <v>0</v>
      </c>
      <c r="AG256" s="79" t="s">
        <v>1272</v>
      </c>
      <c r="AH256" s="79"/>
      <c r="AI256" s="82" t="s">
        <v>1270</v>
      </c>
      <c r="AJ256" s="79" t="b">
        <v>0</v>
      </c>
      <c r="AK256" s="79">
        <v>7</v>
      </c>
      <c r="AL256" s="82" t="s">
        <v>1224</v>
      </c>
      <c r="AM256" s="79" t="s">
        <v>1279</v>
      </c>
      <c r="AN256" s="79" t="b">
        <v>0</v>
      </c>
      <c r="AO256" s="82" t="s">
        <v>1224</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4</v>
      </c>
      <c r="BC256" s="78" t="str">
        <f>REPLACE(INDEX(GroupVertices[Group],MATCH(Edges[[#This Row],[Vertex 2]],GroupVertices[Vertex],0)),1,1,"")</f>
        <v>1</v>
      </c>
      <c r="BD256" s="48"/>
      <c r="BE256" s="49"/>
      <c r="BF256" s="48"/>
      <c r="BG256" s="49"/>
      <c r="BH256" s="48"/>
      <c r="BI256" s="49"/>
      <c r="BJ256" s="48"/>
      <c r="BK256" s="49"/>
      <c r="BL256" s="48"/>
    </row>
    <row r="257" spans="1:64" ht="15">
      <c r="A257" s="64" t="s">
        <v>332</v>
      </c>
      <c r="B257" s="64" t="s">
        <v>370</v>
      </c>
      <c r="C257" s="65" t="s">
        <v>3516</v>
      </c>
      <c r="D257" s="66">
        <v>3</v>
      </c>
      <c r="E257" s="67" t="s">
        <v>132</v>
      </c>
      <c r="F257" s="68">
        <v>32</v>
      </c>
      <c r="G257" s="65"/>
      <c r="H257" s="69"/>
      <c r="I257" s="70"/>
      <c r="J257" s="70"/>
      <c r="K257" s="34" t="s">
        <v>65</v>
      </c>
      <c r="L257" s="77">
        <v>257</v>
      </c>
      <c r="M257" s="77"/>
      <c r="N257" s="72"/>
      <c r="O257" s="79" t="s">
        <v>423</v>
      </c>
      <c r="P257" s="81">
        <v>43484.750439814816</v>
      </c>
      <c r="Q257" s="79" t="s">
        <v>502</v>
      </c>
      <c r="R257" s="79"/>
      <c r="S257" s="79"/>
      <c r="T257" s="79" t="s">
        <v>585</v>
      </c>
      <c r="U257" s="79"/>
      <c r="V257" s="83" t="s">
        <v>726</v>
      </c>
      <c r="W257" s="81">
        <v>43484.750439814816</v>
      </c>
      <c r="X257" s="83" t="s">
        <v>925</v>
      </c>
      <c r="Y257" s="79"/>
      <c r="Z257" s="79"/>
      <c r="AA257" s="82" t="s">
        <v>1177</v>
      </c>
      <c r="AB257" s="79"/>
      <c r="AC257" s="79" t="b">
        <v>0</v>
      </c>
      <c r="AD257" s="79">
        <v>0</v>
      </c>
      <c r="AE257" s="82" t="s">
        <v>1270</v>
      </c>
      <c r="AF257" s="79" t="b">
        <v>0</v>
      </c>
      <c r="AG257" s="79" t="s">
        <v>1272</v>
      </c>
      <c r="AH257" s="79"/>
      <c r="AI257" s="82" t="s">
        <v>1270</v>
      </c>
      <c r="AJ257" s="79" t="b">
        <v>0</v>
      </c>
      <c r="AK257" s="79">
        <v>7</v>
      </c>
      <c r="AL257" s="82" t="s">
        <v>1224</v>
      </c>
      <c r="AM257" s="79" t="s">
        <v>1279</v>
      </c>
      <c r="AN257" s="79" t="b">
        <v>0</v>
      </c>
      <c r="AO257" s="82" t="s">
        <v>1224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1</v>
      </c>
      <c r="BD257" s="48">
        <v>0</v>
      </c>
      <c r="BE257" s="49">
        <v>0</v>
      </c>
      <c r="BF257" s="48">
        <v>1</v>
      </c>
      <c r="BG257" s="49">
        <v>5</v>
      </c>
      <c r="BH257" s="48">
        <v>0</v>
      </c>
      <c r="BI257" s="49">
        <v>0</v>
      </c>
      <c r="BJ257" s="48">
        <v>19</v>
      </c>
      <c r="BK257" s="49">
        <v>95</v>
      </c>
      <c r="BL257" s="48">
        <v>20</v>
      </c>
    </row>
    <row r="258" spans="1:64" ht="15">
      <c r="A258" s="64" t="s">
        <v>332</v>
      </c>
      <c r="B258" s="64" t="s">
        <v>398</v>
      </c>
      <c r="C258" s="65" t="s">
        <v>3518</v>
      </c>
      <c r="D258" s="66">
        <v>10</v>
      </c>
      <c r="E258" s="67" t="s">
        <v>136</v>
      </c>
      <c r="F258" s="68">
        <v>23.333333333333336</v>
      </c>
      <c r="G258" s="65"/>
      <c r="H258" s="69"/>
      <c r="I258" s="70"/>
      <c r="J258" s="70"/>
      <c r="K258" s="34" t="s">
        <v>65</v>
      </c>
      <c r="L258" s="77">
        <v>258</v>
      </c>
      <c r="M258" s="77"/>
      <c r="N258" s="72"/>
      <c r="O258" s="79" t="s">
        <v>423</v>
      </c>
      <c r="P258" s="81">
        <v>43484.75662037037</v>
      </c>
      <c r="Q258" s="79" t="s">
        <v>430</v>
      </c>
      <c r="R258" s="79"/>
      <c r="S258" s="79"/>
      <c r="T258" s="79" t="s">
        <v>564</v>
      </c>
      <c r="U258" s="79"/>
      <c r="V258" s="83" t="s">
        <v>726</v>
      </c>
      <c r="W258" s="81">
        <v>43484.75662037037</v>
      </c>
      <c r="X258" s="83" t="s">
        <v>914</v>
      </c>
      <c r="Y258" s="79"/>
      <c r="Z258" s="79"/>
      <c r="AA258" s="82" t="s">
        <v>1166</v>
      </c>
      <c r="AB258" s="79"/>
      <c r="AC258" s="79" t="b">
        <v>0</v>
      </c>
      <c r="AD258" s="79">
        <v>0</v>
      </c>
      <c r="AE258" s="82" t="s">
        <v>1270</v>
      </c>
      <c r="AF258" s="79" t="b">
        <v>0</v>
      </c>
      <c r="AG258" s="79" t="s">
        <v>1272</v>
      </c>
      <c r="AH258" s="79"/>
      <c r="AI258" s="82" t="s">
        <v>1270</v>
      </c>
      <c r="AJ258" s="79" t="b">
        <v>0</v>
      </c>
      <c r="AK258" s="79">
        <v>16</v>
      </c>
      <c r="AL258" s="82" t="s">
        <v>1164</v>
      </c>
      <c r="AM258" s="79" t="s">
        <v>1279</v>
      </c>
      <c r="AN258" s="79" t="b">
        <v>0</v>
      </c>
      <c r="AO258" s="82" t="s">
        <v>1164</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4</v>
      </c>
      <c r="BC258" s="78" t="str">
        <f>REPLACE(INDEX(GroupVertices[Group],MATCH(Edges[[#This Row],[Vertex 2]],GroupVertices[Vertex],0)),1,1,"")</f>
        <v>4</v>
      </c>
      <c r="BD258" s="48">
        <v>2</v>
      </c>
      <c r="BE258" s="49">
        <v>10.526315789473685</v>
      </c>
      <c r="BF258" s="48">
        <v>0</v>
      </c>
      <c r="BG258" s="49">
        <v>0</v>
      </c>
      <c r="BH258" s="48">
        <v>0</v>
      </c>
      <c r="BI258" s="49">
        <v>0</v>
      </c>
      <c r="BJ258" s="48">
        <v>17</v>
      </c>
      <c r="BK258" s="49">
        <v>89.47368421052632</v>
      </c>
      <c r="BL258" s="48">
        <v>19</v>
      </c>
    </row>
    <row r="259" spans="1:64" ht="15">
      <c r="A259" s="64" t="s">
        <v>332</v>
      </c>
      <c r="B259" s="64" t="s">
        <v>325</v>
      </c>
      <c r="C259" s="65" t="s">
        <v>3519</v>
      </c>
      <c r="D259" s="66">
        <v>10</v>
      </c>
      <c r="E259" s="67" t="s">
        <v>136</v>
      </c>
      <c r="F259" s="68">
        <v>6</v>
      </c>
      <c r="G259" s="65"/>
      <c r="H259" s="69"/>
      <c r="I259" s="70"/>
      <c r="J259" s="70"/>
      <c r="K259" s="34" t="s">
        <v>65</v>
      </c>
      <c r="L259" s="77">
        <v>259</v>
      </c>
      <c r="M259" s="77"/>
      <c r="N259" s="72"/>
      <c r="O259" s="79" t="s">
        <v>423</v>
      </c>
      <c r="P259" s="81">
        <v>43484.75703703704</v>
      </c>
      <c r="Q259" s="79" t="s">
        <v>440</v>
      </c>
      <c r="R259" s="79"/>
      <c r="S259" s="79"/>
      <c r="T259" s="79"/>
      <c r="U259" s="79"/>
      <c r="V259" s="83" t="s">
        <v>726</v>
      </c>
      <c r="W259" s="81">
        <v>43484.75703703704</v>
      </c>
      <c r="X259" s="83" t="s">
        <v>916</v>
      </c>
      <c r="Y259" s="79"/>
      <c r="Z259" s="79"/>
      <c r="AA259" s="82" t="s">
        <v>1168</v>
      </c>
      <c r="AB259" s="79"/>
      <c r="AC259" s="79" t="b">
        <v>0</v>
      </c>
      <c r="AD259" s="79">
        <v>0</v>
      </c>
      <c r="AE259" s="82" t="s">
        <v>1270</v>
      </c>
      <c r="AF259" s="79" t="b">
        <v>0</v>
      </c>
      <c r="AG259" s="79" t="s">
        <v>1272</v>
      </c>
      <c r="AH259" s="79"/>
      <c r="AI259" s="82" t="s">
        <v>1270</v>
      </c>
      <c r="AJ259" s="79" t="b">
        <v>0</v>
      </c>
      <c r="AK259" s="79">
        <v>13</v>
      </c>
      <c r="AL259" s="82" t="s">
        <v>1167</v>
      </c>
      <c r="AM259" s="79" t="s">
        <v>1279</v>
      </c>
      <c r="AN259" s="79" t="b">
        <v>0</v>
      </c>
      <c r="AO259" s="82" t="s">
        <v>1167</v>
      </c>
      <c r="AP259" s="79" t="s">
        <v>176</v>
      </c>
      <c r="AQ259" s="79">
        <v>0</v>
      </c>
      <c r="AR259" s="79">
        <v>0</v>
      </c>
      <c r="AS259" s="79"/>
      <c r="AT259" s="79"/>
      <c r="AU259" s="79"/>
      <c r="AV259" s="79"/>
      <c r="AW259" s="79"/>
      <c r="AX259" s="79"/>
      <c r="AY259" s="79"/>
      <c r="AZ259" s="79"/>
      <c r="BA259">
        <v>7</v>
      </c>
      <c r="BB259" s="78" t="str">
        <f>REPLACE(INDEX(GroupVertices[Group],MATCH(Edges[[#This Row],[Vertex 1]],GroupVertices[Vertex],0)),1,1,"")</f>
        <v>4</v>
      </c>
      <c r="BC259" s="78" t="str">
        <f>REPLACE(INDEX(GroupVertices[Group],MATCH(Edges[[#This Row],[Vertex 2]],GroupVertices[Vertex],0)),1,1,"")</f>
        <v>1</v>
      </c>
      <c r="BD259" s="48">
        <v>3</v>
      </c>
      <c r="BE259" s="49">
        <v>12.5</v>
      </c>
      <c r="BF259" s="48">
        <v>0</v>
      </c>
      <c r="BG259" s="49">
        <v>0</v>
      </c>
      <c r="BH259" s="48">
        <v>0</v>
      </c>
      <c r="BI259" s="49">
        <v>0</v>
      </c>
      <c r="BJ259" s="48">
        <v>21</v>
      </c>
      <c r="BK259" s="49">
        <v>87.5</v>
      </c>
      <c r="BL259" s="48">
        <v>24</v>
      </c>
    </row>
    <row r="260" spans="1:64" ht="15">
      <c r="A260" s="64" t="s">
        <v>332</v>
      </c>
      <c r="B260" s="64" t="s">
        <v>392</v>
      </c>
      <c r="C260" s="65" t="s">
        <v>3517</v>
      </c>
      <c r="D260" s="66">
        <v>10</v>
      </c>
      <c r="E260" s="67" t="s">
        <v>136</v>
      </c>
      <c r="F260" s="68">
        <v>27.666666666666668</v>
      </c>
      <c r="G260" s="65"/>
      <c r="H260" s="69"/>
      <c r="I260" s="70"/>
      <c r="J260" s="70"/>
      <c r="K260" s="34" t="s">
        <v>65</v>
      </c>
      <c r="L260" s="77">
        <v>260</v>
      </c>
      <c r="M260" s="77"/>
      <c r="N260" s="72"/>
      <c r="O260" s="79" t="s">
        <v>423</v>
      </c>
      <c r="P260" s="81">
        <v>43484.75707175926</v>
      </c>
      <c r="Q260" s="79" t="s">
        <v>498</v>
      </c>
      <c r="R260" s="79"/>
      <c r="S260" s="79"/>
      <c r="T260" s="79"/>
      <c r="U260" s="79"/>
      <c r="V260" s="83" t="s">
        <v>726</v>
      </c>
      <c r="W260" s="81">
        <v>43484.75707175926</v>
      </c>
      <c r="X260" s="83" t="s">
        <v>919</v>
      </c>
      <c r="Y260" s="79"/>
      <c r="Z260" s="79"/>
      <c r="AA260" s="82" t="s">
        <v>1171</v>
      </c>
      <c r="AB260" s="79"/>
      <c r="AC260" s="79" t="b">
        <v>0</v>
      </c>
      <c r="AD260" s="79">
        <v>0</v>
      </c>
      <c r="AE260" s="82" t="s">
        <v>1270</v>
      </c>
      <c r="AF260" s="79" t="b">
        <v>1</v>
      </c>
      <c r="AG260" s="79" t="s">
        <v>1272</v>
      </c>
      <c r="AH260" s="79"/>
      <c r="AI260" s="82" t="s">
        <v>1263</v>
      </c>
      <c r="AJ260" s="79" t="b">
        <v>0</v>
      </c>
      <c r="AK260" s="79">
        <v>6</v>
      </c>
      <c r="AL260" s="82" t="s">
        <v>1169</v>
      </c>
      <c r="AM260" s="79" t="s">
        <v>1279</v>
      </c>
      <c r="AN260" s="79" t="b">
        <v>0</v>
      </c>
      <c r="AO260" s="82" t="s">
        <v>1169</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4</v>
      </c>
      <c r="BC260" s="78" t="str">
        <f>REPLACE(INDEX(GroupVertices[Group],MATCH(Edges[[#This Row],[Vertex 2]],GroupVertices[Vertex],0)),1,1,"")</f>
        <v>3</v>
      </c>
      <c r="BD260" s="48">
        <v>3</v>
      </c>
      <c r="BE260" s="49">
        <v>13.043478260869565</v>
      </c>
      <c r="BF260" s="48">
        <v>1</v>
      </c>
      <c r="BG260" s="49">
        <v>4.3478260869565215</v>
      </c>
      <c r="BH260" s="48">
        <v>0</v>
      </c>
      <c r="BI260" s="49">
        <v>0</v>
      </c>
      <c r="BJ260" s="48">
        <v>19</v>
      </c>
      <c r="BK260" s="49">
        <v>82.6086956521739</v>
      </c>
      <c r="BL260" s="48">
        <v>23</v>
      </c>
    </row>
    <row r="261" spans="1:64" ht="15">
      <c r="A261" s="64" t="s">
        <v>332</v>
      </c>
      <c r="B261" s="64" t="s">
        <v>392</v>
      </c>
      <c r="C261" s="65" t="s">
        <v>3517</v>
      </c>
      <c r="D261" s="66">
        <v>10</v>
      </c>
      <c r="E261" s="67" t="s">
        <v>136</v>
      </c>
      <c r="F261" s="68">
        <v>27.666666666666668</v>
      </c>
      <c r="G261" s="65"/>
      <c r="H261" s="69"/>
      <c r="I261" s="70"/>
      <c r="J261" s="70"/>
      <c r="K261" s="34" t="s">
        <v>65</v>
      </c>
      <c r="L261" s="77">
        <v>261</v>
      </c>
      <c r="M261" s="77"/>
      <c r="N261" s="72"/>
      <c r="O261" s="79" t="s">
        <v>423</v>
      </c>
      <c r="P261" s="81">
        <v>43484.75712962963</v>
      </c>
      <c r="Q261" s="79" t="s">
        <v>427</v>
      </c>
      <c r="R261" s="79"/>
      <c r="S261" s="79"/>
      <c r="T261" s="79"/>
      <c r="U261" s="79"/>
      <c r="V261" s="83" t="s">
        <v>726</v>
      </c>
      <c r="W261" s="81">
        <v>43484.75712962963</v>
      </c>
      <c r="X261" s="83" t="s">
        <v>926</v>
      </c>
      <c r="Y261" s="79"/>
      <c r="Z261" s="79"/>
      <c r="AA261" s="82" t="s">
        <v>1178</v>
      </c>
      <c r="AB261" s="79"/>
      <c r="AC261" s="79" t="b">
        <v>0</v>
      </c>
      <c r="AD261" s="79">
        <v>0</v>
      </c>
      <c r="AE261" s="82" t="s">
        <v>1270</v>
      </c>
      <c r="AF261" s="79" t="b">
        <v>0</v>
      </c>
      <c r="AG261" s="79" t="s">
        <v>1272</v>
      </c>
      <c r="AH261" s="79"/>
      <c r="AI261" s="82" t="s">
        <v>1270</v>
      </c>
      <c r="AJ261" s="79" t="b">
        <v>0</v>
      </c>
      <c r="AK261" s="79">
        <v>129</v>
      </c>
      <c r="AL261" s="82" t="s">
        <v>1263</v>
      </c>
      <c r="AM261" s="79" t="s">
        <v>1279</v>
      </c>
      <c r="AN261" s="79" t="b">
        <v>0</v>
      </c>
      <c r="AO261" s="82" t="s">
        <v>1263</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4</v>
      </c>
      <c r="BC261" s="78" t="str">
        <f>REPLACE(INDEX(GroupVertices[Group],MATCH(Edges[[#This Row],[Vertex 2]],GroupVertices[Vertex],0)),1,1,"")</f>
        <v>3</v>
      </c>
      <c r="BD261" s="48">
        <v>2</v>
      </c>
      <c r="BE261" s="49">
        <v>8.695652173913043</v>
      </c>
      <c r="BF261" s="48">
        <v>0</v>
      </c>
      <c r="BG261" s="49">
        <v>0</v>
      </c>
      <c r="BH261" s="48">
        <v>0</v>
      </c>
      <c r="BI261" s="49">
        <v>0</v>
      </c>
      <c r="BJ261" s="48">
        <v>21</v>
      </c>
      <c r="BK261" s="49">
        <v>91.30434782608695</v>
      </c>
      <c r="BL261" s="48">
        <v>23</v>
      </c>
    </row>
    <row r="262" spans="1:64" ht="15">
      <c r="A262" s="64" t="s">
        <v>332</v>
      </c>
      <c r="B262" s="64" t="s">
        <v>325</v>
      </c>
      <c r="C262" s="65" t="s">
        <v>3519</v>
      </c>
      <c r="D262" s="66">
        <v>10</v>
      </c>
      <c r="E262" s="67" t="s">
        <v>136</v>
      </c>
      <c r="F262" s="68">
        <v>6</v>
      </c>
      <c r="G262" s="65"/>
      <c r="H262" s="69"/>
      <c r="I262" s="70"/>
      <c r="J262" s="70"/>
      <c r="K262" s="34" t="s">
        <v>65</v>
      </c>
      <c r="L262" s="77">
        <v>262</v>
      </c>
      <c r="M262" s="77"/>
      <c r="N262" s="72"/>
      <c r="O262" s="79" t="s">
        <v>423</v>
      </c>
      <c r="P262" s="81">
        <v>43484.75732638889</v>
      </c>
      <c r="Q262" s="79" t="s">
        <v>503</v>
      </c>
      <c r="R262" s="79"/>
      <c r="S262" s="79"/>
      <c r="T262" s="79"/>
      <c r="U262" s="79"/>
      <c r="V262" s="83" t="s">
        <v>726</v>
      </c>
      <c r="W262" s="81">
        <v>43484.75732638889</v>
      </c>
      <c r="X262" s="83" t="s">
        <v>927</v>
      </c>
      <c r="Y262" s="79"/>
      <c r="Z262" s="79"/>
      <c r="AA262" s="82" t="s">
        <v>1179</v>
      </c>
      <c r="AB262" s="79"/>
      <c r="AC262" s="79" t="b">
        <v>0</v>
      </c>
      <c r="AD262" s="79">
        <v>0</v>
      </c>
      <c r="AE262" s="82" t="s">
        <v>1270</v>
      </c>
      <c r="AF262" s="79" t="b">
        <v>0</v>
      </c>
      <c r="AG262" s="79" t="s">
        <v>1272</v>
      </c>
      <c r="AH262" s="79"/>
      <c r="AI262" s="82" t="s">
        <v>1270</v>
      </c>
      <c r="AJ262" s="79" t="b">
        <v>0</v>
      </c>
      <c r="AK262" s="79">
        <v>8</v>
      </c>
      <c r="AL262" s="82" t="s">
        <v>1188</v>
      </c>
      <c r="AM262" s="79" t="s">
        <v>1279</v>
      </c>
      <c r="AN262" s="79" t="b">
        <v>0</v>
      </c>
      <c r="AO262" s="82" t="s">
        <v>1188</v>
      </c>
      <c r="AP262" s="79" t="s">
        <v>176</v>
      </c>
      <c r="AQ262" s="79">
        <v>0</v>
      </c>
      <c r="AR262" s="79">
        <v>0</v>
      </c>
      <c r="AS262" s="79"/>
      <c r="AT262" s="79"/>
      <c r="AU262" s="79"/>
      <c r="AV262" s="79"/>
      <c r="AW262" s="79"/>
      <c r="AX262" s="79"/>
      <c r="AY262" s="79"/>
      <c r="AZ262" s="79"/>
      <c r="BA262">
        <v>7</v>
      </c>
      <c r="BB262" s="78" t="str">
        <f>REPLACE(INDEX(GroupVertices[Group],MATCH(Edges[[#This Row],[Vertex 1]],GroupVertices[Vertex],0)),1,1,"")</f>
        <v>4</v>
      </c>
      <c r="BC262" s="78" t="str">
        <f>REPLACE(INDEX(GroupVertices[Group],MATCH(Edges[[#This Row],[Vertex 2]],GroupVertices[Vertex],0)),1,1,"")</f>
        <v>1</v>
      </c>
      <c r="BD262" s="48"/>
      <c r="BE262" s="49"/>
      <c r="BF262" s="48"/>
      <c r="BG262" s="49"/>
      <c r="BH262" s="48"/>
      <c r="BI262" s="49"/>
      <c r="BJ262" s="48"/>
      <c r="BK262" s="49"/>
      <c r="BL262" s="48"/>
    </row>
    <row r="263" spans="1:64" ht="15">
      <c r="A263" s="64" t="s">
        <v>332</v>
      </c>
      <c r="B263" s="64" t="s">
        <v>398</v>
      </c>
      <c r="C263" s="65" t="s">
        <v>3518</v>
      </c>
      <c r="D263" s="66">
        <v>10</v>
      </c>
      <c r="E263" s="67" t="s">
        <v>136</v>
      </c>
      <c r="F263" s="68">
        <v>23.333333333333336</v>
      </c>
      <c r="G263" s="65"/>
      <c r="H263" s="69"/>
      <c r="I263" s="70"/>
      <c r="J263" s="70"/>
      <c r="K263" s="34" t="s">
        <v>65</v>
      </c>
      <c r="L263" s="77">
        <v>263</v>
      </c>
      <c r="M263" s="77"/>
      <c r="N263" s="72"/>
      <c r="O263" s="79" t="s">
        <v>423</v>
      </c>
      <c r="P263" s="81">
        <v>43484.75732638889</v>
      </c>
      <c r="Q263" s="79" t="s">
        <v>503</v>
      </c>
      <c r="R263" s="79"/>
      <c r="S263" s="79"/>
      <c r="T263" s="79"/>
      <c r="U263" s="79"/>
      <c r="V263" s="83" t="s">
        <v>726</v>
      </c>
      <c r="W263" s="81">
        <v>43484.75732638889</v>
      </c>
      <c r="X263" s="83" t="s">
        <v>927</v>
      </c>
      <c r="Y263" s="79"/>
      <c r="Z263" s="79"/>
      <c r="AA263" s="82" t="s">
        <v>1179</v>
      </c>
      <c r="AB263" s="79"/>
      <c r="AC263" s="79" t="b">
        <v>0</v>
      </c>
      <c r="AD263" s="79">
        <v>0</v>
      </c>
      <c r="AE263" s="82" t="s">
        <v>1270</v>
      </c>
      <c r="AF263" s="79" t="b">
        <v>0</v>
      </c>
      <c r="AG263" s="79" t="s">
        <v>1272</v>
      </c>
      <c r="AH263" s="79"/>
      <c r="AI263" s="82" t="s">
        <v>1270</v>
      </c>
      <c r="AJ263" s="79" t="b">
        <v>0</v>
      </c>
      <c r="AK263" s="79">
        <v>8</v>
      </c>
      <c r="AL263" s="82" t="s">
        <v>1188</v>
      </c>
      <c r="AM263" s="79" t="s">
        <v>1279</v>
      </c>
      <c r="AN263" s="79" t="b">
        <v>0</v>
      </c>
      <c r="AO263" s="82" t="s">
        <v>1188</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332</v>
      </c>
      <c r="B264" s="64" t="s">
        <v>235</v>
      </c>
      <c r="C264" s="65" t="s">
        <v>3516</v>
      </c>
      <c r="D264" s="66">
        <v>3</v>
      </c>
      <c r="E264" s="67" t="s">
        <v>132</v>
      </c>
      <c r="F264" s="68">
        <v>32</v>
      </c>
      <c r="G264" s="65"/>
      <c r="H264" s="69"/>
      <c r="I264" s="70"/>
      <c r="J264" s="70"/>
      <c r="K264" s="34" t="s">
        <v>65</v>
      </c>
      <c r="L264" s="77">
        <v>264</v>
      </c>
      <c r="M264" s="77"/>
      <c r="N264" s="72"/>
      <c r="O264" s="79" t="s">
        <v>423</v>
      </c>
      <c r="P264" s="81">
        <v>43484.75732638889</v>
      </c>
      <c r="Q264" s="79" t="s">
        <v>503</v>
      </c>
      <c r="R264" s="79"/>
      <c r="S264" s="79"/>
      <c r="T264" s="79"/>
      <c r="U264" s="79"/>
      <c r="V264" s="83" t="s">
        <v>726</v>
      </c>
      <c r="W264" s="81">
        <v>43484.75732638889</v>
      </c>
      <c r="X264" s="83" t="s">
        <v>927</v>
      </c>
      <c r="Y264" s="79"/>
      <c r="Z264" s="79"/>
      <c r="AA264" s="82" t="s">
        <v>1179</v>
      </c>
      <c r="AB264" s="79"/>
      <c r="AC264" s="79" t="b">
        <v>0</v>
      </c>
      <c r="AD264" s="79">
        <v>0</v>
      </c>
      <c r="AE264" s="82" t="s">
        <v>1270</v>
      </c>
      <c r="AF264" s="79" t="b">
        <v>0</v>
      </c>
      <c r="AG264" s="79" t="s">
        <v>1272</v>
      </c>
      <c r="AH264" s="79"/>
      <c r="AI264" s="82" t="s">
        <v>1270</v>
      </c>
      <c r="AJ264" s="79" t="b">
        <v>0</v>
      </c>
      <c r="AK264" s="79">
        <v>8</v>
      </c>
      <c r="AL264" s="82" t="s">
        <v>1188</v>
      </c>
      <c r="AM264" s="79" t="s">
        <v>1279</v>
      </c>
      <c r="AN264" s="79" t="b">
        <v>0</v>
      </c>
      <c r="AO264" s="82" t="s">
        <v>1188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6</v>
      </c>
      <c r="BD264" s="48">
        <v>2</v>
      </c>
      <c r="BE264" s="49">
        <v>9.090909090909092</v>
      </c>
      <c r="BF264" s="48">
        <v>0</v>
      </c>
      <c r="BG264" s="49">
        <v>0</v>
      </c>
      <c r="BH264" s="48">
        <v>0</v>
      </c>
      <c r="BI264" s="49">
        <v>0</v>
      </c>
      <c r="BJ264" s="48">
        <v>20</v>
      </c>
      <c r="BK264" s="49">
        <v>90.9090909090909</v>
      </c>
      <c r="BL264" s="48">
        <v>22</v>
      </c>
    </row>
    <row r="265" spans="1:64" ht="15">
      <c r="A265" s="64" t="s">
        <v>332</v>
      </c>
      <c r="B265" s="64" t="s">
        <v>389</v>
      </c>
      <c r="C265" s="65" t="s">
        <v>3517</v>
      </c>
      <c r="D265" s="66">
        <v>10</v>
      </c>
      <c r="E265" s="67" t="s">
        <v>136</v>
      </c>
      <c r="F265" s="68">
        <v>27.666666666666668</v>
      </c>
      <c r="G265" s="65"/>
      <c r="H265" s="69"/>
      <c r="I265" s="70"/>
      <c r="J265" s="70"/>
      <c r="K265" s="34" t="s">
        <v>65</v>
      </c>
      <c r="L265" s="77">
        <v>265</v>
      </c>
      <c r="M265" s="77"/>
      <c r="N265" s="72"/>
      <c r="O265" s="79" t="s">
        <v>423</v>
      </c>
      <c r="P265" s="81">
        <v>43484.75815972222</v>
      </c>
      <c r="Q265" s="79" t="s">
        <v>504</v>
      </c>
      <c r="R265" s="79"/>
      <c r="S265" s="79"/>
      <c r="T265" s="79" t="s">
        <v>595</v>
      </c>
      <c r="U265" s="83" t="s">
        <v>642</v>
      </c>
      <c r="V265" s="83" t="s">
        <v>642</v>
      </c>
      <c r="W265" s="81">
        <v>43484.75815972222</v>
      </c>
      <c r="X265" s="83" t="s">
        <v>928</v>
      </c>
      <c r="Y265" s="79"/>
      <c r="Z265" s="79"/>
      <c r="AA265" s="82" t="s">
        <v>1180</v>
      </c>
      <c r="AB265" s="79"/>
      <c r="AC265" s="79" t="b">
        <v>0</v>
      </c>
      <c r="AD265" s="79">
        <v>0</v>
      </c>
      <c r="AE265" s="82" t="s">
        <v>1270</v>
      </c>
      <c r="AF265" s="79" t="b">
        <v>0</v>
      </c>
      <c r="AG265" s="79" t="s">
        <v>1272</v>
      </c>
      <c r="AH265" s="79"/>
      <c r="AI265" s="82" t="s">
        <v>1270</v>
      </c>
      <c r="AJ265" s="79" t="b">
        <v>0</v>
      </c>
      <c r="AK265" s="79">
        <v>7</v>
      </c>
      <c r="AL265" s="82" t="s">
        <v>1258</v>
      </c>
      <c r="AM265" s="79" t="s">
        <v>1279</v>
      </c>
      <c r="AN265" s="79" t="b">
        <v>0</v>
      </c>
      <c r="AO265" s="82" t="s">
        <v>1258</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4</v>
      </c>
      <c r="BC265" s="78" t="str">
        <f>REPLACE(INDEX(GroupVertices[Group],MATCH(Edges[[#This Row],[Vertex 2]],GroupVertices[Vertex],0)),1,1,"")</f>
        <v>4</v>
      </c>
      <c r="BD265" s="48">
        <v>0</v>
      </c>
      <c r="BE265" s="49">
        <v>0</v>
      </c>
      <c r="BF265" s="48">
        <v>2</v>
      </c>
      <c r="BG265" s="49">
        <v>20</v>
      </c>
      <c r="BH265" s="48">
        <v>0</v>
      </c>
      <c r="BI265" s="49">
        <v>0</v>
      </c>
      <c r="BJ265" s="48">
        <v>8</v>
      </c>
      <c r="BK265" s="49">
        <v>80</v>
      </c>
      <c r="BL265" s="48">
        <v>10</v>
      </c>
    </row>
    <row r="266" spans="1:64" ht="15">
      <c r="A266" s="64" t="s">
        <v>332</v>
      </c>
      <c r="B266" s="64" t="s">
        <v>389</v>
      </c>
      <c r="C266" s="65" t="s">
        <v>3517</v>
      </c>
      <c r="D266" s="66">
        <v>10</v>
      </c>
      <c r="E266" s="67" t="s">
        <v>136</v>
      </c>
      <c r="F266" s="68">
        <v>27.666666666666668</v>
      </c>
      <c r="G266" s="65"/>
      <c r="H266" s="69"/>
      <c r="I266" s="70"/>
      <c r="J266" s="70"/>
      <c r="K266" s="34" t="s">
        <v>65</v>
      </c>
      <c r="L266" s="77">
        <v>266</v>
      </c>
      <c r="M266" s="77"/>
      <c r="N266" s="72"/>
      <c r="O266" s="79" t="s">
        <v>423</v>
      </c>
      <c r="P266" s="81">
        <v>43484.758414351854</v>
      </c>
      <c r="Q266" s="79" t="s">
        <v>487</v>
      </c>
      <c r="R266" s="79"/>
      <c r="S266" s="79"/>
      <c r="T266" s="79"/>
      <c r="U266" s="79"/>
      <c r="V266" s="83" t="s">
        <v>726</v>
      </c>
      <c r="W266" s="81">
        <v>43484.758414351854</v>
      </c>
      <c r="X266" s="83" t="s">
        <v>929</v>
      </c>
      <c r="Y266" s="79"/>
      <c r="Z266" s="79"/>
      <c r="AA266" s="82" t="s">
        <v>1181</v>
      </c>
      <c r="AB266" s="79"/>
      <c r="AC266" s="79" t="b">
        <v>0</v>
      </c>
      <c r="AD266" s="79">
        <v>0</v>
      </c>
      <c r="AE266" s="82" t="s">
        <v>1270</v>
      </c>
      <c r="AF266" s="79" t="b">
        <v>0</v>
      </c>
      <c r="AG266" s="79" t="s">
        <v>1272</v>
      </c>
      <c r="AH266" s="79"/>
      <c r="AI266" s="82" t="s">
        <v>1270</v>
      </c>
      <c r="AJ266" s="79" t="b">
        <v>0</v>
      </c>
      <c r="AK266" s="79">
        <v>20</v>
      </c>
      <c r="AL266" s="82" t="s">
        <v>1257</v>
      </c>
      <c r="AM266" s="79" t="s">
        <v>1279</v>
      </c>
      <c r="AN266" s="79" t="b">
        <v>0</v>
      </c>
      <c r="AO266" s="82" t="s">
        <v>1257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4</v>
      </c>
      <c r="BC266" s="78" t="str">
        <f>REPLACE(INDEX(GroupVertices[Group],MATCH(Edges[[#This Row],[Vertex 2]],GroupVertices[Vertex],0)),1,1,"")</f>
        <v>4</v>
      </c>
      <c r="BD266" s="48">
        <v>0</v>
      </c>
      <c r="BE266" s="49">
        <v>0</v>
      </c>
      <c r="BF266" s="48">
        <v>1</v>
      </c>
      <c r="BG266" s="49">
        <v>4.761904761904762</v>
      </c>
      <c r="BH266" s="48">
        <v>0</v>
      </c>
      <c r="BI266" s="49">
        <v>0</v>
      </c>
      <c r="BJ266" s="48">
        <v>20</v>
      </c>
      <c r="BK266" s="49">
        <v>95.23809523809524</v>
      </c>
      <c r="BL266" s="48">
        <v>21</v>
      </c>
    </row>
    <row r="267" spans="1:64" ht="15">
      <c r="A267" s="64" t="s">
        <v>332</v>
      </c>
      <c r="B267" s="64" t="s">
        <v>398</v>
      </c>
      <c r="C267" s="65" t="s">
        <v>3518</v>
      </c>
      <c r="D267" s="66">
        <v>10</v>
      </c>
      <c r="E267" s="67" t="s">
        <v>136</v>
      </c>
      <c r="F267" s="68">
        <v>23.333333333333336</v>
      </c>
      <c r="G267" s="65"/>
      <c r="H267" s="69"/>
      <c r="I267" s="70"/>
      <c r="J267" s="70"/>
      <c r="K267" s="34" t="s">
        <v>65</v>
      </c>
      <c r="L267" s="77">
        <v>267</v>
      </c>
      <c r="M267" s="77"/>
      <c r="N267" s="72"/>
      <c r="O267" s="79" t="s">
        <v>423</v>
      </c>
      <c r="P267" s="81">
        <v>43484.75896990741</v>
      </c>
      <c r="Q267" s="79" t="s">
        <v>478</v>
      </c>
      <c r="R267" s="79"/>
      <c r="S267" s="79"/>
      <c r="T267" s="79" t="s">
        <v>582</v>
      </c>
      <c r="U267" s="79"/>
      <c r="V267" s="83" t="s">
        <v>726</v>
      </c>
      <c r="W267" s="81">
        <v>43484.75896990741</v>
      </c>
      <c r="X267" s="83" t="s">
        <v>930</v>
      </c>
      <c r="Y267" s="79"/>
      <c r="Z267" s="79"/>
      <c r="AA267" s="82" t="s">
        <v>1182</v>
      </c>
      <c r="AB267" s="79"/>
      <c r="AC267" s="79" t="b">
        <v>0</v>
      </c>
      <c r="AD267" s="79">
        <v>0</v>
      </c>
      <c r="AE267" s="82" t="s">
        <v>1270</v>
      </c>
      <c r="AF267" s="79" t="b">
        <v>0</v>
      </c>
      <c r="AG267" s="79" t="s">
        <v>1272</v>
      </c>
      <c r="AH267" s="79"/>
      <c r="AI267" s="82" t="s">
        <v>1270</v>
      </c>
      <c r="AJ267" s="79" t="b">
        <v>0</v>
      </c>
      <c r="AK267" s="79">
        <v>19</v>
      </c>
      <c r="AL267" s="82" t="s">
        <v>1227</v>
      </c>
      <c r="AM267" s="79" t="s">
        <v>1279</v>
      </c>
      <c r="AN267" s="79" t="b">
        <v>0</v>
      </c>
      <c r="AO267" s="82" t="s">
        <v>1227</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332</v>
      </c>
      <c r="B268" s="64" t="s">
        <v>379</v>
      </c>
      <c r="C268" s="65" t="s">
        <v>3516</v>
      </c>
      <c r="D268" s="66">
        <v>3</v>
      </c>
      <c r="E268" s="67" t="s">
        <v>132</v>
      </c>
      <c r="F268" s="68">
        <v>32</v>
      </c>
      <c r="G268" s="65"/>
      <c r="H268" s="69"/>
      <c r="I268" s="70"/>
      <c r="J268" s="70"/>
      <c r="K268" s="34" t="s">
        <v>65</v>
      </c>
      <c r="L268" s="77">
        <v>268</v>
      </c>
      <c r="M268" s="77"/>
      <c r="N268" s="72"/>
      <c r="O268" s="79" t="s">
        <v>423</v>
      </c>
      <c r="P268" s="81">
        <v>43484.75896990741</v>
      </c>
      <c r="Q268" s="79" t="s">
        <v>478</v>
      </c>
      <c r="R268" s="79"/>
      <c r="S268" s="79"/>
      <c r="T268" s="79" t="s">
        <v>582</v>
      </c>
      <c r="U268" s="79"/>
      <c r="V268" s="83" t="s">
        <v>726</v>
      </c>
      <c r="W268" s="81">
        <v>43484.75896990741</v>
      </c>
      <c r="X268" s="83" t="s">
        <v>930</v>
      </c>
      <c r="Y268" s="79"/>
      <c r="Z268" s="79"/>
      <c r="AA268" s="82" t="s">
        <v>1182</v>
      </c>
      <c r="AB268" s="79"/>
      <c r="AC268" s="79" t="b">
        <v>0</v>
      </c>
      <c r="AD268" s="79">
        <v>0</v>
      </c>
      <c r="AE268" s="82" t="s">
        <v>1270</v>
      </c>
      <c r="AF268" s="79" t="b">
        <v>0</v>
      </c>
      <c r="AG268" s="79" t="s">
        <v>1272</v>
      </c>
      <c r="AH268" s="79"/>
      <c r="AI268" s="82" t="s">
        <v>1270</v>
      </c>
      <c r="AJ268" s="79" t="b">
        <v>0</v>
      </c>
      <c r="AK268" s="79">
        <v>19</v>
      </c>
      <c r="AL268" s="82" t="s">
        <v>1227</v>
      </c>
      <c r="AM268" s="79" t="s">
        <v>1279</v>
      </c>
      <c r="AN268" s="79" t="b">
        <v>0</v>
      </c>
      <c r="AO268" s="82" t="s">
        <v>1227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5</v>
      </c>
      <c r="BD268" s="48"/>
      <c r="BE268" s="49"/>
      <c r="BF268" s="48"/>
      <c r="BG268" s="49"/>
      <c r="BH268" s="48"/>
      <c r="BI268" s="49"/>
      <c r="BJ268" s="48"/>
      <c r="BK268" s="49"/>
      <c r="BL268" s="48"/>
    </row>
    <row r="269" spans="1:64" ht="15">
      <c r="A269" s="64" t="s">
        <v>332</v>
      </c>
      <c r="B269" s="64" t="s">
        <v>378</v>
      </c>
      <c r="C269" s="65" t="s">
        <v>3516</v>
      </c>
      <c r="D269" s="66">
        <v>3</v>
      </c>
      <c r="E269" s="67" t="s">
        <v>132</v>
      </c>
      <c r="F269" s="68">
        <v>32</v>
      </c>
      <c r="G269" s="65"/>
      <c r="H269" s="69"/>
      <c r="I269" s="70"/>
      <c r="J269" s="70"/>
      <c r="K269" s="34" t="s">
        <v>65</v>
      </c>
      <c r="L269" s="77">
        <v>269</v>
      </c>
      <c r="M269" s="77"/>
      <c r="N269" s="72"/>
      <c r="O269" s="79" t="s">
        <v>423</v>
      </c>
      <c r="P269" s="81">
        <v>43484.75896990741</v>
      </c>
      <c r="Q269" s="79" t="s">
        <v>478</v>
      </c>
      <c r="R269" s="79"/>
      <c r="S269" s="79"/>
      <c r="T269" s="79" t="s">
        <v>582</v>
      </c>
      <c r="U269" s="79"/>
      <c r="V269" s="83" t="s">
        <v>726</v>
      </c>
      <c r="W269" s="81">
        <v>43484.75896990741</v>
      </c>
      <c r="X269" s="83" t="s">
        <v>930</v>
      </c>
      <c r="Y269" s="79"/>
      <c r="Z269" s="79"/>
      <c r="AA269" s="82" t="s">
        <v>1182</v>
      </c>
      <c r="AB269" s="79"/>
      <c r="AC269" s="79" t="b">
        <v>0</v>
      </c>
      <c r="AD269" s="79">
        <v>0</v>
      </c>
      <c r="AE269" s="82" t="s">
        <v>1270</v>
      </c>
      <c r="AF269" s="79" t="b">
        <v>0</v>
      </c>
      <c r="AG269" s="79" t="s">
        <v>1272</v>
      </c>
      <c r="AH269" s="79"/>
      <c r="AI269" s="82" t="s">
        <v>1270</v>
      </c>
      <c r="AJ269" s="79" t="b">
        <v>0</v>
      </c>
      <c r="AK269" s="79">
        <v>19</v>
      </c>
      <c r="AL269" s="82" t="s">
        <v>1227</v>
      </c>
      <c r="AM269" s="79" t="s">
        <v>1279</v>
      </c>
      <c r="AN269" s="79" t="b">
        <v>0</v>
      </c>
      <c r="AO269" s="82" t="s">
        <v>1227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5</v>
      </c>
      <c r="BD269" s="48"/>
      <c r="BE269" s="49"/>
      <c r="BF269" s="48"/>
      <c r="BG269" s="49"/>
      <c r="BH269" s="48"/>
      <c r="BI269" s="49"/>
      <c r="BJ269" s="48"/>
      <c r="BK269" s="49"/>
      <c r="BL269" s="48"/>
    </row>
    <row r="270" spans="1:64" ht="15">
      <c r="A270" s="64" t="s">
        <v>332</v>
      </c>
      <c r="B270" s="64" t="s">
        <v>373</v>
      </c>
      <c r="C270" s="65" t="s">
        <v>3516</v>
      </c>
      <c r="D270" s="66">
        <v>3</v>
      </c>
      <c r="E270" s="67" t="s">
        <v>132</v>
      </c>
      <c r="F270" s="68">
        <v>32</v>
      </c>
      <c r="G270" s="65"/>
      <c r="H270" s="69"/>
      <c r="I270" s="70"/>
      <c r="J270" s="70"/>
      <c r="K270" s="34" t="s">
        <v>65</v>
      </c>
      <c r="L270" s="77">
        <v>270</v>
      </c>
      <c r="M270" s="77"/>
      <c r="N270" s="72"/>
      <c r="O270" s="79" t="s">
        <v>423</v>
      </c>
      <c r="P270" s="81">
        <v>43484.75896990741</v>
      </c>
      <c r="Q270" s="79" t="s">
        <v>478</v>
      </c>
      <c r="R270" s="79"/>
      <c r="S270" s="79"/>
      <c r="T270" s="79" t="s">
        <v>582</v>
      </c>
      <c r="U270" s="79"/>
      <c r="V270" s="83" t="s">
        <v>726</v>
      </c>
      <c r="W270" s="81">
        <v>43484.75896990741</v>
      </c>
      <c r="X270" s="83" t="s">
        <v>930</v>
      </c>
      <c r="Y270" s="79"/>
      <c r="Z270" s="79"/>
      <c r="AA270" s="82" t="s">
        <v>1182</v>
      </c>
      <c r="AB270" s="79"/>
      <c r="AC270" s="79" t="b">
        <v>0</v>
      </c>
      <c r="AD270" s="79">
        <v>0</v>
      </c>
      <c r="AE270" s="82" t="s">
        <v>1270</v>
      </c>
      <c r="AF270" s="79" t="b">
        <v>0</v>
      </c>
      <c r="AG270" s="79" t="s">
        <v>1272</v>
      </c>
      <c r="AH270" s="79"/>
      <c r="AI270" s="82" t="s">
        <v>1270</v>
      </c>
      <c r="AJ270" s="79" t="b">
        <v>0</v>
      </c>
      <c r="AK270" s="79">
        <v>19</v>
      </c>
      <c r="AL270" s="82" t="s">
        <v>1227</v>
      </c>
      <c r="AM270" s="79" t="s">
        <v>1279</v>
      </c>
      <c r="AN270" s="79" t="b">
        <v>0</v>
      </c>
      <c r="AO270" s="82" t="s">
        <v>1227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5</v>
      </c>
      <c r="BD270" s="48">
        <v>0</v>
      </c>
      <c r="BE270" s="49">
        <v>0</v>
      </c>
      <c r="BF270" s="48">
        <v>0</v>
      </c>
      <c r="BG270" s="49">
        <v>0</v>
      </c>
      <c r="BH270" s="48">
        <v>0</v>
      </c>
      <c r="BI270" s="49">
        <v>0</v>
      </c>
      <c r="BJ270" s="48">
        <v>15</v>
      </c>
      <c r="BK270" s="49">
        <v>100</v>
      </c>
      <c r="BL270" s="48">
        <v>15</v>
      </c>
    </row>
    <row r="271" spans="1:64" ht="15">
      <c r="A271" s="64" t="s">
        <v>332</v>
      </c>
      <c r="B271" s="64" t="s">
        <v>325</v>
      </c>
      <c r="C271" s="65" t="s">
        <v>3519</v>
      </c>
      <c r="D271" s="66">
        <v>10</v>
      </c>
      <c r="E271" s="67" t="s">
        <v>136</v>
      </c>
      <c r="F271" s="68">
        <v>6</v>
      </c>
      <c r="G271" s="65"/>
      <c r="H271" s="69"/>
      <c r="I271" s="70"/>
      <c r="J271" s="70"/>
      <c r="K271" s="34" t="s">
        <v>65</v>
      </c>
      <c r="L271" s="77">
        <v>271</v>
      </c>
      <c r="M271" s="77"/>
      <c r="N271" s="72"/>
      <c r="O271" s="79" t="s">
        <v>423</v>
      </c>
      <c r="P271" s="81">
        <v>43484.7621875</v>
      </c>
      <c r="Q271" s="79" t="s">
        <v>443</v>
      </c>
      <c r="R271" s="79"/>
      <c r="S271" s="79"/>
      <c r="T271" s="79" t="s">
        <v>568</v>
      </c>
      <c r="U271" s="79"/>
      <c r="V271" s="83" t="s">
        <v>726</v>
      </c>
      <c r="W271" s="81">
        <v>43484.7621875</v>
      </c>
      <c r="X271" s="83" t="s">
        <v>931</v>
      </c>
      <c r="Y271" s="79"/>
      <c r="Z271" s="79"/>
      <c r="AA271" s="82" t="s">
        <v>1183</v>
      </c>
      <c r="AB271" s="79"/>
      <c r="AC271" s="79" t="b">
        <v>0</v>
      </c>
      <c r="AD271" s="79">
        <v>0</v>
      </c>
      <c r="AE271" s="82" t="s">
        <v>1270</v>
      </c>
      <c r="AF271" s="79" t="b">
        <v>0</v>
      </c>
      <c r="AG271" s="79" t="s">
        <v>1272</v>
      </c>
      <c r="AH271" s="79"/>
      <c r="AI271" s="82" t="s">
        <v>1270</v>
      </c>
      <c r="AJ271" s="79" t="b">
        <v>0</v>
      </c>
      <c r="AK271" s="79">
        <v>32</v>
      </c>
      <c r="AL271" s="82" t="s">
        <v>1229</v>
      </c>
      <c r="AM271" s="79" t="s">
        <v>1279</v>
      </c>
      <c r="AN271" s="79" t="b">
        <v>0</v>
      </c>
      <c r="AO271" s="82" t="s">
        <v>1229</v>
      </c>
      <c r="AP271" s="79" t="s">
        <v>176</v>
      </c>
      <c r="AQ271" s="79">
        <v>0</v>
      </c>
      <c r="AR271" s="79">
        <v>0</v>
      </c>
      <c r="AS271" s="79"/>
      <c r="AT271" s="79"/>
      <c r="AU271" s="79"/>
      <c r="AV271" s="79"/>
      <c r="AW271" s="79"/>
      <c r="AX271" s="79"/>
      <c r="AY271" s="79"/>
      <c r="AZ271" s="79"/>
      <c r="BA271">
        <v>7</v>
      </c>
      <c r="BB271" s="78" t="str">
        <f>REPLACE(INDEX(GroupVertices[Group],MATCH(Edges[[#This Row],[Vertex 1]],GroupVertices[Vertex],0)),1,1,"")</f>
        <v>4</v>
      </c>
      <c r="BC271" s="78" t="str">
        <f>REPLACE(INDEX(GroupVertices[Group],MATCH(Edges[[#This Row],[Vertex 2]],GroupVertices[Vertex],0)),1,1,"")</f>
        <v>1</v>
      </c>
      <c r="BD271" s="48"/>
      <c r="BE271" s="49"/>
      <c r="BF271" s="48"/>
      <c r="BG271" s="49"/>
      <c r="BH271" s="48"/>
      <c r="BI271" s="49"/>
      <c r="BJ271" s="48"/>
      <c r="BK271" s="49"/>
      <c r="BL271" s="48"/>
    </row>
    <row r="272" spans="1:64" ht="15">
      <c r="A272" s="64" t="s">
        <v>332</v>
      </c>
      <c r="B272" s="64" t="s">
        <v>375</v>
      </c>
      <c r="C272" s="65" t="s">
        <v>3517</v>
      </c>
      <c r="D272" s="66">
        <v>10</v>
      </c>
      <c r="E272" s="67" t="s">
        <v>136</v>
      </c>
      <c r="F272" s="68">
        <v>27.666666666666668</v>
      </c>
      <c r="G272" s="65"/>
      <c r="H272" s="69"/>
      <c r="I272" s="70"/>
      <c r="J272" s="70"/>
      <c r="K272" s="34" t="s">
        <v>65</v>
      </c>
      <c r="L272" s="77">
        <v>272</v>
      </c>
      <c r="M272" s="77"/>
      <c r="N272" s="72"/>
      <c r="O272" s="79" t="s">
        <v>423</v>
      </c>
      <c r="P272" s="81">
        <v>43484.7621875</v>
      </c>
      <c r="Q272" s="79" t="s">
        <v>443</v>
      </c>
      <c r="R272" s="79"/>
      <c r="S272" s="79"/>
      <c r="T272" s="79" t="s">
        <v>568</v>
      </c>
      <c r="U272" s="79"/>
      <c r="V272" s="83" t="s">
        <v>726</v>
      </c>
      <c r="W272" s="81">
        <v>43484.7621875</v>
      </c>
      <c r="X272" s="83" t="s">
        <v>931</v>
      </c>
      <c r="Y272" s="79"/>
      <c r="Z272" s="79"/>
      <c r="AA272" s="82" t="s">
        <v>1183</v>
      </c>
      <c r="AB272" s="79"/>
      <c r="AC272" s="79" t="b">
        <v>0</v>
      </c>
      <c r="AD272" s="79">
        <v>0</v>
      </c>
      <c r="AE272" s="82" t="s">
        <v>1270</v>
      </c>
      <c r="AF272" s="79" t="b">
        <v>0</v>
      </c>
      <c r="AG272" s="79" t="s">
        <v>1272</v>
      </c>
      <c r="AH272" s="79"/>
      <c r="AI272" s="82" t="s">
        <v>1270</v>
      </c>
      <c r="AJ272" s="79" t="b">
        <v>0</v>
      </c>
      <c r="AK272" s="79">
        <v>32</v>
      </c>
      <c r="AL272" s="82" t="s">
        <v>1229</v>
      </c>
      <c r="AM272" s="79" t="s">
        <v>1279</v>
      </c>
      <c r="AN272" s="79" t="b">
        <v>0</v>
      </c>
      <c r="AO272" s="82" t="s">
        <v>1229</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4</v>
      </c>
      <c r="BC272" s="78" t="str">
        <f>REPLACE(INDEX(GroupVertices[Group],MATCH(Edges[[#This Row],[Vertex 2]],GroupVertices[Vertex],0)),1,1,"")</f>
        <v>4</v>
      </c>
      <c r="BD272" s="48">
        <v>1</v>
      </c>
      <c r="BE272" s="49">
        <v>6.666666666666667</v>
      </c>
      <c r="BF272" s="48">
        <v>0</v>
      </c>
      <c r="BG272" s="49">
        <v>0</v>
      </c>
      <c r="BH272" s="48">
        <v>0</v>
      </c>
      <c r="BI272" s="49">
        <v>0</v>
      </c>
      <c r="BJ272" s="48">
        <v>14</v>
      </c>
      <c r="BK272" s="49">
        <v>93.33333333333333</v>
      </c>
      <c r="BL272" s="48">
        <v>15</v>
      </c>
    </row>
    <row r="273" spans="1:64" ht="15">
      <c r="A273" s="64" t="s">
        <v>332</v>
      </c>
      <c r="B273" s="64" t="s">
        <v>325</v>
      </c>
      <c r="C273" s="65" t="s">
        <v>3519</v>
      </c>
      <c r="D273" s="66">
        <v>10</v>
      </c>
      <c r="E273" s="67" t="s">
        <v>136</v>
      </c>
      <c r="F273" s="68">
        <v>6</v>
      </c>
      <c r="G273" s="65"/>
      <c r="H273" s="69"/>
      <c r="I273" s="70"/>
      <c r="J273" s="70"/>
      <c r="K273" s="34" t="s">
        <v>65</v>
      </c>
      <c r="L273" s="77">
        <v>273</v>
      </c>
      <c r="M273" s="77"/>
      <c r="N273" s="72"/>
      <c r="O273" s="79" t="s">
        <v>423</v>
      </c>
      <c r="P273" s="81">
        <v>43484.7622337963</v>
      </c>
      <c r="Q273" s="79" t="s">
        <v>463</v>
      </c>
      <c r="R273" s="79"/>
      <c r="S273" s="79"/>
      <c r="T273" s="79" t="s">
        <v>568</v>
      </c>
      <c r="U273" s="79"/>
      <c r="V273" s="83" t="s">
        <v>726</v>
      </c>
      <c r="W273" s="81">
        <v>43484.7622337963</v>
      </c>
      <c r="X273" s="83" t="s">
        <v>921</v>
      </c>
      <c r="Y273" s="79"/>
      <c r="Z273" s="79"/>
      <c r="AA273" s="82" t="s">
        <v>1173</v>
      </c>
      <c r="AB273" s="79"/>
      <c r="AC273" s="79" t="b">
        <v>0</v>
      </c>
      <c r="AD273" s="79">
        <v>0</v>
      </c>
      <c r="AE273" s="82" t="s">
        <v>1270</v>
      </c>
      <c r="AF273" s="79" t="b">
        <v>0</v>
      </c>
      <c r="AG273" s="79" t="s">
        <v>1272</v>
      </c>
      <c r="AH273" s="79"/>
      <c r="AI273" s="82" t="s">
        <v>1270</v>
      </c>
      <c r="AJ273" s="79" t="b">
        <v>0</v>
      </c>
      <c r="AK273" s="79">
        <v>13</v>
      </c>
      <c r="AL273" s="82" t="s">
        <v>1172</v>
      </c>
      <c r="AM273" s="79" t="s">
        <v>1279</v>
      </c>
      <c r="AN273" s="79" t="b">
        <v>0</v>
      </c>
      <c r="AO273" s="82" t="s">
        <v>1172</v>
      </c>
      <c r="AP273" s="79" t="s">
        <v>176</v>
      </c>
      <c r="AQ273" s="79">
        <v>0</v>
      </c>
      <c r="AR273" s="79">
        <v>0</v>
      </c>
      <c r="AS273" s="79"/>
      <c r="AT273" s="79"/>
      <c r="AU273" s="79"/>
      <c r="AV273" s="79"/>
      <c r="AW273" s="79"/>
      <c r="AX273" s="79"/>
      <c r="AY273" s="79"/>
      <c r="AZ273" s="79"/>
      <c r="BA273">
        <v>7</v>
      </c>
      <c r="BB273" s="78" t="str">
        <f>REPLACE(INDEX(GroupVertices[Group],MATCH(Edges[[#This Row],[Vertex 1]],GroupVertices[Vertex],0)),1,1,"")</f>
        <v>4</v>
      </c>
      <c r="BC273" s="78" t="str">
        <f>REPLACE(INDEX(GroupVertices[Group],MATCH(Edges[[#This Row],[Vertex 2]],GroupVertices[Vertex],0)),1,1,"")</f>
        <v>1</v>
      </c>
      <c r="BD273" s="48">
        <v>0</v>
      </c>
      <c r="BE273" s="49">
        <v>0</v>
      </c>
      <c r="BF273" s="48">
        <v>0</v>
      </c>
      <c r="BG273" s="49">
        <v>0</v>
      </c>
      <c r="BH273" s="48">
        <v>0</v>
      </c>
      <c r="BI273" s="49">
        <v>0</v>
      </c>
      <c r="BJ273" s="48">
        <v>15</v>
      </c>
      <c r="BK273" s="49">
        <v>100</v>
      </c>
      <c r="BL273" s="48">
        <v>15</v>
      </c>
    </row>
    <row r="274" spans="1:64" ht="15">
      <c r="A274" s="64" t="s">
        <v>332</v>
      </c>
      <c r="B274" s="64" t="s">
        <v>325</v>
      </c>
      <c r="C274" s="65" t="s">
        <v>3519</v>
      </c>
      <c r="D274" s="66">
        <v>10</v>
      </c>
      <c r="E274" s="67" t="s">
        <v>136</v>
      </c>
      <c r="F274" s="68">
        <v>6</v>
      </c>
      <c r="G274" s="65"/>
      <c r="H274" s="69"/>
      <c r="I274" s="70"/>
      <c r="J274" s="70"/>
      <c r="K274" s="34" t="s">
        <v>65</v>
      </c>
      <c r="L274" s="77">
        <v>274</v>
      </c>
      <c r="M274" s="77"/>
      <c r="N274" s="72"/>
      <c r="O274" s="79" t="s">
        <v>423</v>
      </c>
      <c r="P274" s="81">
        <v>43484.76225694444</v>
      </c>
      <c r="Q274" s="79" t="s">
        <v>501</v>
      </c>
      <c r="R274" s="79"/>
      <c r="S274" s="79"/>
      <c r="T274" s="79" t="s">
        <v>564</v>
      </c>
      <c r="U274" s="83" t="s">
        <v>641</v>
      </c>
      <c r="V274" s="83" t="s">
        <v>641</v>
      </c>
      <c r="W274" s="81">
        <v>43484.76225694444</v>
      </c>
      <c r="X274" s="83" t="s">
        <v>923</v>
      </c>
      <c r="Y274" s="79"/>
      <c r="Z274" s="79"/>
      <c r="AA274" s="82" t="s">
        <v>1175</v>
      </c>
      <c r="AB274" s="79"/>
      <c r="AC274" s="79" t="b">
        <v>0</v>
      </c>
      <c r="AD274" s="79">
        <v>0</v>
      </c>
      <c r="AE274" s="82" t="s">
        <v>1270</v>
      </c>
      <c r="AF274" s="79" t="b">
        <v>0</v>
      </c>
      <c r="AG274" s="79" t="s">
        <v>1272</v>
      </c>
      <c r="AH274" s="79"/>
      <c r="AI274" s="82" t="s">
        <v>1270</v>
      </c>
      <c r="AJ274" s="79" t="b">
        <v>0</v>
      </c>
      <c r="AK274" s="79">
        <v>7</v>
      </c>
      <c r="AL274" s="82" t="s">
        <v>1174</v>
      </c>
      <c r="AM274" s="79" t="s">
        <v>1279</v>
      </c>
      <c r="AN274" s="79" t="b">
        <v>0</v>
      </c>
      <c r="AO274" s="82" t="s">
        <v>1174</v>
      </c>
      <c r="AP274" s="79" t="s">
        <v>176</v>
      </c>
      <c r="AQ274" s="79">
        <v>0</v>
      </c>
      <c r="AR274" s="79">
        <v>0</v>
      </c>
      <c r="AS274" s="79"/>
      <c r="AT274" s="79"/>
      <c r="AU274" s="79"/>
      <c r="AV274" s="79"/>
      <c r="AW274" s="79"/>
      <c r="AX274" s="79"/>
      <c r="AY274" s="79"/>
      <c r="AZ274" s="79"/>
      <c r="BA274">
        <v>7</v>
      </c>
      <c r="BB274" s="78" t="str">
        <f>REPLACE(INDEX(GroupVertices[Group],MATCH(Edges[[#This Row],[Vertex 1]],GroupVertices[Vertex],0)),1,1,"")</f>
        <v>4</v>
      </c>
      <c r="BC274" s="78" t="str">
        <f>REPLACE(INDEX(GroupVertices[Group],MATCH(Edges[[#This Row],[Vertex 2]],GroupVertices[Vertex],0)),1,1,"")</f>
        <v>1</v>
      </c>
      <c r="BD274" s="48"/>
      <c r="BE274" s="49"/>
      <c r="BF274" s="48"/>
      <c r="BG274" s="49"/>
      <c r="BH274" s="48"/>
      <c r="BI274" s="49"/>
      <c r="BJ274" s="48"/>
      <c r="BK274" s="49"/>
      <c r="BL274" s="48"/>
    </row>
    <row r="275" spans="1:64" ht="15">
      <c r="A275" s="64" t="s">
        <v>332</v>
      </c>
      <c r="B275" s="64" t="s">
        <v>375</v>
      </c>
      <c r="C275" s="65" t="s">
        <v>3517</v>
      </c>
      <c r="D275" s="66">
        <v>10</v>
      </c>
      <c r="E275" s="67" t="s">
        <v>136</v>
      </c>
      <c r="F275" s="68">
        <v>27.666666666666668</v>
      </c>
      <c r="G275" s="65"/>
      <c r="H275" s="69"/>
      <c r="I275" s="70"/>
      <c r="J275" s="70"/>
      <c r="K275" s="34" t="s">
        <v>65</v>
      </c>
      <c r="L275" s="77">
        <v>275</v>
      </c>
      <c r="M275" s="77"/>
      <c r="N275" s="72"/>
      <c r="O275" s="79" t="s">
        <v>423</v>
      </c>
      <c r="P275" s="81">
        <v>43484.76225694444</v>
      </c>
      <c r="Q275" s="79" t="s">
        <v>501</v>
      </c>
      <c r="R275" s="79"/>
      <c r="S275" s="79"/>
      <c r="T275" s="79" t="s">
        <v>564</v>
      </c>
      <c r="U275" s="83" t="s">
        <v>641</v>
      </c>
      <c r="V275" s="83" t="s">
        <v>641</v>
      </c>
      <c r="W275" s="81">
        <v>43484.76225694444</v>
      </c>
      <c r="X275" s="83" t="s">
        <v>923</v>
      </c>
      <c r="Y275" s="79"/>
      <c r="Z275" s="79"/>
      <c r="AA275" s="82" t="s">
        <v>1175</v>
      </c>
      <c r="AB275" s="79"/>
      <c r="AC275" s="79" t="b">
        <v>0</v>
      </c>
      <c r="AD275" s="79">
        <v>0</v>
      </c>
      <c r="AE275" s="82" t="s">
        <v>1270</v>
      </c>
      <c r="AF275" s="79" t="b">
        <v>0</v>
      </c>
      <c r="AG275" s="79" t="s">
        <v>1272</v>
      </c>
      <c r="AH275" s="79"/>
      <c r="AI275" s="82" t="s">
        <v>1270</v>
      </c>
      <c r="AJ275" s="79" t="b">
        <v>0</v>
      </c>
      <c r="AK275" s="79">
        <v>7</v>
      </c>
      <c r="AL275" s="82" t="s">
        <v>1174</v>
      </c>
      <c r="AM275" s="79" t="s">
        <v>1279</v>
      </c>
      <c r="AN275" s="79" t="b">
        <v>0</v>
      </c>
      <c r="AO275" s="82" t="s">
        <v>1174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4</v>
      </c>
      <c r="BC275" s="78" t="str">
        <f>REPLACE(INDEX(GroupVertices[Group],MATCH(Edges[[#This Row],[Vertex 2]],GroupVertices[Vertex],0)),1,1,"")</f>
        <v>4</v>
      </c>
      <c r="BD275" s="48">
        <v>0</v>
      </c>
      <c r="BE275" s="49">
        <v>0</v>
      </c>
      <c r="BF275" s="48">
        <v>0</v>
      </c>
      <c r="BG275" s="49">
        <v>0</v>
      </c>
      <c r="BH275" s="48">
        <v>0</v>
      </c>
      <c r="BI275" s="49">
        <v>0</v>
      </c>
      <c r="BJ275" s="48">
        <v>6</v>
      </c>
      <c r="BK275" s="49">
        <v>100</v>
      </c>
      <c r="BL275" s="48">
        <v>6</v>
      </c>
    </row>
    <row r="276" spans="1:64" ht="15">
      <c r="A276" s="64" t="s">
        <v>235</v>
      </c>
      <c r="B276" s="64" t="s">
        <v>413</v>
      </c>
      <c r="C276" s="65" t="s">
        <v>3516</v>
      </c>
      <c r="D276" s="66">
        <v>3</v>
      </c>
      <c r="E276" s="67" t="s">
        <v>132</v>
      </c>
      <c r="F276" s="68">
        <v>32</v>
      </c>
      <c r="G276" s="65"/>
      <c r="H276" s="69"/>
      <c r="I276" s="70"/>
      <c r="J276" s="70"/>
      <c r="K276" s="34" t="s">
        <v>65</v>
      </c>
      <c r="L276" s="77">
        <v>276</v>
      </c>
      <c r="M276" s="77"/>
      <c r="N276" s="72"/>
      <c r="O276" s="79" t="s">
        <v>423</v>
      </c>
      <c r="P276" s="81">
        <v>43484.612962962965</v>
      </c>
      <c r="Q276" s="79" t="s">
        <v>505</v>
      </c>
      <c r="R276" s="79"/>
      <c r="S276" s="79"/>
      <c r="T276" s="79" t="s">
        <v>564</v>
      </c>
      <c r="U276" s="83" t="s">
        <v>643</v>
      </c>
      <c r="V276" s="83" t="s">
        <v>643</v>
      </c>
      <c r="W276" s="81">
        <v>43484.612962962965</v>
      </c>
      <c r="X276" s="83" t="s">
        <v>932</v>
      </c>
      <c r="Y276" s="79"/>
      <c r="Z276" s="79"/>
      <c r="AA276" s="82" t="s">
        <v>1184</v>
      </c>
      <c r="AB276" s="79"/>
      <c r="AC276" s="79" t="b">
        <v>0</v>
      </c>
      <c r="AD276" s="79">
        <v>7</v>
      </c>
      <c r="AE276" s="82" t="s">
        <v>1270</v>
      </c>
      <c r="AF276" s="79" t="b">
        <v>0</v>
      </c>
      <c r="AG276" s="79" t="s">
        <v>1272</v>
      </c>
      <c r="AH276" s="79"/>
      <c r="AI276" s="82" t="s">
        <v>1270</v>
      </c>
      <c r="AJ276" s="79" t="b">
        <v>0</v>
      </c>
      <c r="AK276" s="79">
        <v>6</v>
      </c>
      <c r="AL276" s="82" t="s">
        <v>1270</v>
      </c>
      <c r="AM276" s="79" t="s">
        <v>1278</v>
      </c>
      <c r="AN276" s="79" t="b">
        <v>0</v>
      </c>
      <c r="AO276" s="82" t="s">
        <v>1184</v>
      </c>
      <c r="AP276" s="79" t="s">
        <v>1285</v>
      </c>
      <c r="AQ276" s="79">
        <v>0</v>
      </c>
      <c r="AR276" s="79">
        <v>0</v>
      </c>
      <c r="AS276" s="79"/>
      <c r="AT276" s="79"/>
      <c r="AU276" s="79"/>
      <c r="AV276" s="79"/>
      <c r="AW276" s="79"/>
      <c r="AX276" s="79"/>
      <c r="AY276" s="79"/>
      <c r="AZ276" s="79"/>
      <c r="BA276">
        <v>1</v>
      </c>
      <c r="BB276" s="78" t="str">
        <f>REPLACE(INDEX(GroupVertices[Group],MATCH(Edges[[#This Row],[Vertex 1]],GroupVertices[Vertex],0)),1,1,"")</f>
        <v>6</v>
      </c>
      <c r="BC276" s="78" t="str">
        <f>REPLACE(INDEX(GroupVertices[Group],MATCH(Edges[[#This Row],[Vertex 2]],GroupVertices[Vertex],0)),1,1,"")</f>
        <v>6</v>
      </c>
      <c r="BD276" s="48">
        <v>3</v>
      </c>
      <c r="BE276" s="49">
        <v>8.571428571428571</v>
      </c>
      <c r="BF276" s="48">
        <v>2</v>
      </c>
      <c r="BG276" s="49">
        <v>5.714285714285714</v>
      </c>
      <c r="BH276" s="48">
        <v>0</v>
      </c>
      <c r="BI276" s="49">
        <v>0</v>
      </c>
      <c r="BJ276" s="48">
        <v>30</v>
      </c>
      <c r="BK276" s="49">
        <v>85.71428571428571</v>
      </c>
      <c r="BL276" s="48">
        <v>35</v>
      </c>
    </row>
    <row r="277" spans="1:64" ht="15">
      <c r="A277" s="64" t="s">
        <v>325</v>
      </c>
      <c r="B277" s="64" t="s">
        <v>413</v>
      </c>
      <c r="C277" s="65" t="s">
        <v>3516</v>
      </c>
      <c r="D277" s="66">
        <v>3</v>
      </c>
      <c r="E277" s="67" t="s">
        <v>132</v>
      </c>
      <c r="F277" s="68">
        <v>32</v>
      </c>
      <c r="G277" s="65"/>
      <c r="H277" s="69"/>
      <c r="I277" s="70"/>
      <c r="J277" s="70"/>
      <c r="K277" s="34" t="s">
        <v>65</v>
      </c>
      <c r="L277" s="77">
        <v>277</v>
      </c>
      <c r="M277" s="77"/>
      <c r="N277" s="72"/>
      <c r="O277" s="79" t="s">
        <v>423</v>
      </c>
      <c r="P277" s="81">
        <v>43484.76</v>
      </c>
      <c r="Q277" s="79" t="s">
        <v>480</v>
      </c>
      <c r="R277" s="79"/>
      <c r="S277" s="79"/>
      <c r="T277" s="79"/>
      <c r="U277" s="79"/>
      <c r="V277" s="83" t="s">
        <v>722</v>
      </c>
      <c r="W277" s="81">
        <v>43484.76</v>
      </c>
      <c r="X277" s="83" t="s">
        <v>933</v>
      </c>
      <c r="Y277" s="79"/>
      <c r="Z277" s="79"/>
      <c r="AA277" s="82" t="s">
        <v>1185</v>
      </c>
      <c r="AB277" s="79"/>
      <c r="AC277" s="79" t="b">
        <v>0</v>
      </c>
      <c r="AD277" s="79">
        <v>0</v>
      </c>
      <c r="AE277" s="82" t="s">
        <v>1270</v>
      </c>
      <c r="AF277" s="79" t="b">
        <v>0</v>
      </c>
      <c r="AG277" s="79" t="s">
        <v>1272</v>
      </c>
      <c r="AH277" s="79"/>
      <c r="AI277" s="82" t="s">
        <v>1270</v>
      </c>
      <c r="AJ277" s="79" t="b">
        <v>0</v>
      </c>
      <c r="AK277" s="79">
        <v>6</v>
      </c>
      <c r="AL277" s="82" t="s">
        <v>1184</v>
      </c>
      <c r="AM277" s="79" t="s">
        <v>1278</v>
      </c>
      <c r="AN277" s="79" t="b">
        <v>0</v>
      </c>
      <c r="AO277" s="82" t="s">
        <v>1184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6</v>
      </c>
      <c r="BD277" s="48">
        <v>1</v>
      </c>
      <c r="BE277" s="49">
        <v>5</v>
      </c>
      <c r="BF277" s="48">
        <v>0</v>
      </c>
      <c r="BG277" s="49">
        <v>0</v>
      </c>
      <c r="BH277" s="48">
        <v>0</v>
      </c>
      <c r="BI277" s="49">
        <v>0</v>
      </c>
      <c r="BJ277" s="48">
        <v>19</v>
      </c>
      <c r="BK277" s="49">
        <v>95</v>
      </c>
      <c r="BL277" s="48">
        <v>20</v>
      </c>
    </row>
    <row r="278" spans="1:64" ht="15">
      <c r="A278" s="64" t="s">
        <v>340</v>
      </c>
      <c r="B278" s="64" t="s">
        <v>413</v>
      </c>
      <c r="C278" s="65" t="s">
        <v>3516</v>
      </c>
      <c r="D278" s="66">
        <v>3</v>
      </c>
      <c r="E278" s="67" t="s">
        <v>132</v>
      </c>
      <c r="F278" s="68">
        <v>32</v>
      </c>
      <c r="G278" s="65"/>
      <c r="H278" s="69"/>
      <c r="I278" s="70"/>
      <c r="J278" s="70"/>
      <c r="K278" s="34" t="s">
        <v>65</v>
      </c>
      <c r="L278" s="77">
        <v>278</v>
      </c>
      <c r="M278" s="77"/>
      <c r="N278" s="72"/>
      <c r="O278" s="79" t="s">
        <v>423</v>
      </c>
      <c r="P278" s="81">
        <v>43484.76357638889</v>
      </c>
      <c r="Q278" s="79" t="s">
        <v>480</v>
      </c>
      <c r="R278" s="79"/>
      <c r="S278" s="79"/>
      <c r="T278" s="79"/>
      <c r="U278" s="79"/>
      <c r="V278" s="83" t="s">
        <v>729</v>
      </c>
      <c r="W278" s="81">
        <v>43484.76357638889</v>
      </c>
      <c r="X278" s="83" t="s">
        <v>934</v>
      </c>
      <c r="Y278" s="79"/>
      <c r="Z278" s="79"/>
      <c r="AA278" s="82" t="s">
        <v>1186</v>
      </c>
      <c r="AB278" s="79"/>
      <c r="AC278" s="79" t="b">
        <v>0</v>
      </c>
      <c r="AD278" s="79">
        <v>0</v>
      </c>
      <c r="AE278" s="82" t="s">
        <v>1270</v>
      </c>
      <c r="AF278" s="79" t="b">
        <v>0</v>
      </c>
      <c r="AG278" s="79" t="s">
        <v>1272</v>
      </c>
      <c r="AH278" s="79"/>
      <c r="AI278" s="82" t="s">
        <v>1270</v>
      </c>
      <c r="AJ278" s="79" t="b">
        <v>0</v>
      </c>
      <c r="AK278" s="79">
        <v>6</v>
      </c>
      <c r="AL278" s="82" t="s">
        <v>1184</v>
      </c>
      <c r="AM278" s="79" t="s">
        <v>1279</v>
      </c>
      <c r="AN278" s="79" t="b">
        <v>0</v>
      </c>
      <c r="AO278" s="82" t="s">
        <v>1184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6</v>
      </c>
      <c r="BC278" s="78" t="str">
        <f>REPLACE(INDEX(GroupVertices[Group],MATCH(Edges[[#This Row],[Vertex 2]],GroupVertices[Vertex],0)),1,1,"")</f>
        <v>6</v>
      </c>
      <c r="BD278" s="48"/>
      <c r="BE278" s="49"/>
      <c r="BF278" s="48"/>
      <c r="BG278" s="49"/>
      <c r="BH278" s="48"/>
      <c r="BI278" s="49"/>
      <c r="BJ278" s="48"/>
      <c r="BK278" s="49"/>
      <c r="BL278" s="48"/>
    </row>
    <row r="279" spans="1:64" ht="15">
      <c r="A279" s="64" t="s">
        <v>235</v>
      </c>
      <c r="B279" s="64" t="s">
        <v>325</v>
      </c>
      <c r="C279" s="65" t="s">
        <v>3518</v>
      </c>
      <c r="D279" s="66">
        <v>10</v>
      </c>
      <c r="E279" s="67" t="s">
        <v>136</v>
      </c>
      <c r="F279" s="68">
        <v>23.333333333333336</v>
      </c>
      <c r="G279" s="65"/>
      <c r="H279" s="69"/>
      <c r="I279" s="70"/>
      <c r="J279" s="70"/>
      <c r="K279" s="34" t="s">
        <v>66</v>
      </c>
      <c r="L279" s="77">
        <v>279</v>
      </c>
      <c r="M279" s="77"/>
      <c r="N279" s="72"/>
      <c r="O279" s="79" t="s">
        <v>423</v>
      </c>
      <c r="P279" s="81">
        <v>43484.619108796294</v>
      </c>
      <c r="Q279" s="79" t="s">
        <v>506</v>
      </c>
      <c r="R279" s="79"/>
      <c r="S279" s="79"/>
      <c r="T279" s="79" t="s">
        <v>564</v>
      </c>
      <c r="U279" s="83" t="s">
        <v>644</v>
      </c>
      <c r="V279" s="83" t="s">
        <v>644</v>
      </c>
      <c r="W279" s="81">
        <v>43484.619108796294</v>
      </c>
      <c r="X279" s="83" t="s">
        <v>935</v>
      </c>
      <c r="Y279" s="79"/>
      <c r="Z279" s="79"/>
      <c r="AA279" s="82" t="s">
        <v>1187</v>
      </c>
      <c r="AB279" s="79"/>
      <c r="AC279" s="79" t="b">
        <v>0</v>
      </c>
      <c r="AD279" s="79">
        <v>25</v>
      </c>
      <c r="AE279" s="82" t="s">
        <v>1270</v>
      </c>
      <c r="AF279" s="79" t="b">
        <v>0</v>
      </c>
      <c r="AG279" s="79" t="s">
        <v>1272</v>
      </c>
      <c r="AH279" s="79"/>
      <c r="AI279" s="82" t="s">
        <v>1270</v>
      </c>
      <c r="AJ279" s="79" t="b">
        <v>0</v>
      </c>
      <c r="AK279" s="79">
        <v>7</v>
      </c>
      <c r="AL279" s="82" t="s">
        <v>1270</v>
      </c>
      <c r="AM279" s="79" t="s">
        <v>1278</v>
      </c>
      <c r="AN279" s="79" t="b">
        <v>0</v>
      </c>
      <c r="AO279" s="82" t="s">
        <v>1187</v>
      </c>
      <c r="AP279" s="79" t="s">
        <v>1285</v>
      </c>
      <c r="AQ279" s="79">
        <v>0</v>
      </c>
      <c r="AR279" s="79">
        <v>0</v>
      </c>
      <c r="AS279" s="79"/>
      <c r="AT279" s="79"/>
      <c r="AU279" s="79"/>
      <c r="AV279" s="79"/>
      <c r="AW279" s="79"/>
      <c r="AX279" s="79"/>
      <c r="AY279" s="79"/>
      <c r="AZ279" s="79"/>
      <c r="BA279">
        <v>3</v>
      </c>
      <c r="BB279" s="78" t="str">
        <f>REPLACE(INDEX(GroupVertices[Group],MATCH(Edges[[#This Row],[Vertex 1]],GroupVertices[Vertex],0)),1,1,"")</f>
        <v>6</v>
      </c>
      <c r="BC279" s="78" t="str">
        <f>REPLACE(INDEX(GroupVertices[Group],MATCH(Edges[[#This Row],[Vertex 2]],GroupVertices[Vertex],0)),1,1,"")</f>
        <v>1</v>
      </c>
      <c r="BD279" s="48">
        <v>2</v>
      </c>
      <c r="BE279" s="49">
        <v>13.333333333333334</v>
      </c>
      <c r="BF279" s="48">
        <v>0</v>
      </c>
      <c r="BG279" s="49">
        <v>0</v>
      </c>
      <c r="BH279" s="48">
        <v>0</v>
      </c>
      <c r="BI279" s="49">
        <v>0</v>
      </c>
      <c r="BJ279" s="48">
        <v>13</v>
      </c>
      <c r="BK279" s="49">
        <v>86.66666666666667</v>
      </c>
      <c r="BL279" s="48">
        <v>15</v>
      </c>
    </row>
    <row r="280" spans="1:64" ht="15">
      <c r="A280" s="64" t="s">
        <v>235</v>
      </c>
      <c r="B280" s="64" t="s">
        <v>325</v>
      </c>
      <c r="C280" s="65" t="s">
        <v>3518</v>
      </c>
      <c r="D280" s="66">
        <v>10</v>
      </c>
      <c r="E280" s="67" t="s">
        <v>136</v>
      </c>
      <c r="F280" s="68">
        <v>23.333333333333336</v>
      </c>
      <c r="G280" s="65"/>
      <c r="H280" s="69"/>
      <c r="I280" s="70"/>
      <c r="J280" s="70"/>
      <c r="K280" s="34" t="s">
        <v>66</v>
      </c>
      <c r="L280" s="77">
        <v>280</v>
      </c>
      <c r="M280" s="77"/>
      <c r="N280" s="72"/>
      <c r="O280" s="79" t="s">
        <v>423</v>
      </c>
      <c r="P280" s="81">
        <v>43484.61671296296</v>
      </c>
      <c r="Q280" s="79" t="s">
        <v>507</v>
      </c>
      <c r="R280" s="79"/>
      <c r="S280" s="79"/>
      <c r="T280" s="79" t="s">
        <v>564</v>
      </c>
      <c r="U280" s="83" t="s">
        <v>645</v>
      </c>
      <c r="V280" s="83" t="s">
        <v>645</v>
      </c>
      <c r="W280" s="81">
        <v>43484.61671296296</v>
      </c>
      <c r="X280" s="83" t="s">
        <v>936</v>
      </c>
      <c r="Y280" s="79"/>
      <c r="Z280" s="79"/>
      <c r="AA280" s="82" t="s">
        <v>1188</v>
      </c>
      <c r="AB280" s="79"/>
      <c r="AC280" s="79" t="b">
        <v>0</v>
      </c>
      <c r="AD280" s="79">
        <v>21</v>
      </c>
      <c r="AE280" s="82" t="s">
        <v>1270</v>
      </c>
      <c r="AF280" s="79" t="b">
        <v>0</v>
      </c>
      <c r="AG280" s="79" t="s">
        <v>1272</v>
      </c>
      <c r="AH280" s="79"/>
      <c r="AI280" s="82" t="s">
        <v>1270</v>
      </c>
      <c r="AJ280" s="79" t="b">
        <v>0</v>
      </c>
      <c r="AK280" s="79">
        <v>8</v>
      </c>
      <c r="AL280" s="82" t="s">
        <v>1270</v>
      </c>
      <c r="AM280" s="79" t="s">
        <v>1278</v>
      </c>
      <c r="AN280" s="79" t="b">
        <v>0</v>
      </c>
      <c r="AO280" s="82" t="s">
        <v>1188</v>
      </c>
      <c r="AP280" s="79" t="s">
        <v>1285</v>
      </c>
      <c r="AQ280" s="79">
        <v>0</v>
      </c>
      <c r="AR280" s="79">
        <v>0</v>
      </c>
      <c r="AS280" s="79"/>
      <c r="AT280" s="79"/>
      <c r="AU280" s="79"/>
      <c r="AV280" s="79"/>
      <c r="AW280" s="79"/>
      <c r="AX280" s="79"/>
      <c r="AY280" s="79"/>
      <c r="AZ280" s="79"/>
      <c r="BA280">
        <v>3</v>
      </c>
      <c r="BB280" s="78" t="str">
        <f>REPLACE(INDEX(GroupVertices[Group],MATCH(Edges[[#This Row],[Vertex 1]],GroupVertices[Vertex],0)),1,1,"")</f>
        <v>6</v>
      </c>
      <c r="BC280" s="78" t="str">
        <f>REPLACE(INDEX(GroupVertices[Group],MATCH(Edges[[#This Row],[Vertex 2]],GroupVertices[Vertex],0)),1,1,"")</f>
        <v>1</v>
      </c>
      <c r="BD280" s="48"/>
      <c r="BE280" s="49"/>
      <c r="BF280" s="48"/>
      <c r="BG280" s="49"/>
      <c r="BH280" s="48"/>
      <c r="BI280" s="49"/>
      <c r="BJ280" s="48"/>
      <c r="BK280" s="49"/>
      <c r="BL280" s="48"/>
    </row>
    <row r="281" spans="1:64" ht="15">
      <c r="A281" s="64" t="s">
        <v>235</v>
      </c>
      <c r="B281" s="64" t="s">
        <v>398</v>
      </c>
      <c r="C281" s="65" t="s">
        <v>3516</v>
      </c>
      <c r="D281" s="66">
        <v>3</v>
      </c>
      <c r="E281" s="67" t="s">
        <v>132</v>
      </c>
      <c r="F281" s="68">
        <v>32</v>
      </c>
      <c r="G281" s="65"/>
      <c r="H281" s="69"/>
      <c r="I281" s="70"/>
      <c r="J281" s="70"/>
      <c r="K281" s="34" t="s">
        <v>65</v>
      </c>
      <c r="L281" s="77">
        <v>281</v>
      </c>
      <c r="M281" s="77"/>
      <c r="N281" s="72"/>
      <c r="O281" s="79" t="s">
        <v>423</v>
      </c>
      <c r="P281" s="81">
        <v>43484.61671296296</v>
      </c>
      <c r="Q281" s="79" t="s">
        <v>507</v>
      </c>
      <c r="R281" s="79"/>
      <c r="S281" s="79"/>
      <c r="T281" s="79" t="s">
        <v>564</v>
      </c>
      <c r="U281" s="83" t="s">
        <v>645</v>
      </c>
      <c r="V281" s="83" t="s">
        <v>645</v>
      </c>
      <c r="W281" s="81">
        <v>43484.61671296296</v>
      </c>
      <c r="X281" s="83" t="s">
        <v>936</v>
      </c>
      <c r="Y281" s="79"/>
      <c r="Z281" s="79"/>
      <c r="AA281" s="82" t="s">
        <v>1188</v>
      </c>
      <c r="AB281" s="79"/>
      <c r="AC281" s="79" t="b">
        <v>0</v>
      </c>
      <c r="AD281" s="79">
        <v>21</v>
      </c>
      <c r="AE281" s="82" t="s">
        <v>1270</v>
      </c>
      <c r="AF281" s="79" t="b">
        <v>0</v>
      </c>
      <c r="AG281" s="79" t="s">
        <v>1272</v>
      </c>
      <c r="AH281" s="79"/>
      <c r="AI281" s="82" t="s">
        <v>1270</v>
      </c>
      <c r="AJ281" s="79" t="b">
        <v>0</v>
      </c>
      <c r="AK281" s="79">
        <v>8</v>
      </c>
      <c r="AL281" s="82" t="s">
        <v>1270</v>
      </c>
      <c r="AM281" s="79" t="s">
        <v>1278</v>
      </c>
      <c r="AN281" s="79" t="b">
        <v>0</v>
      </c>
      <c r="AO281" s="82" t="s">
        <v>1188</v>
      </c>
      <c r="AP281" s="79" t="s">
        <v>1285</v>
      </c>
      <c r="AQ281" s="79">
        <v>0</v>
      </c>
      <c r="AR281" s="79">
        <v>0</v>
      </c>
      <c r="AS281" s="79"/>
      <c r="AT281" s="79"/>
      <c r="AU281" s="79"/>
      <c r="AV281" s="79"/>
      <c r="AW281" s="79"/>
      <c r="AX281" s="79"/>
      <c r="AY281" s="79"/>
      <c r="AZ281" s="79"/>
      <c r="BA281">
        <v>1</v>
      </c>
      <c r="BB281" s="78" t="str">
        <f>REPLACE(INDEX(GroupVertices[Group],MATCH(Edges[[#This Row],[Vertex 1]],GroupVertices[Vertex],0)),1,1,"")</f>
        <v>6</v>
      </c>
      <c r="BC281" s="78" t="str">
        <f>REPLACE(INDEX(GroupVertices[Group],MATCH(Edges[[#This Row],[Vertex 2]],GroupVertices[Vertex],0)),1,1,"")</f>
        <v>4</v>
      </c>
      <c r="BD281" s="48">
        <v>2</v>
      </c>
      <c r="BE281" s="49">
        <v>10</v>
      </c>
      <c r="BF281" s="48">
        <v>0</v>
      </c>
      <c r="BG281" s="49">
        <v>0</v>
      </c>
      <c r="BH281" s="48">
        <v>0</v>
      </c>
      <c r="BI281" s="49">
        <v>0</v>
      </c>
      <c r="BJ281" s="48">
        <v>18</v>
      </c>
      <c r="BK281" s="49">
        <v>90</v>
      </c>
      <c r="BL281" s="48">
        <v>20</v>
      </c>
    </row>
    <row r="282" spans="1:64" ht="15">
      <c r="A282" s="64" t="s">
        <v>235</v>
      </c>
      <c r="B282" s="64" t="s">
        <v>325</v>
      </c>
      <c r="C282" s="65" t="s">
        <v>3518</v>
      </c>
      <c r="D282" s="66">
        <v>10</v>
      </c>
      <c r="E282" s="67" t="s">
        <v>136</v>
      </c>
      <c r="F282" s="68">
        <v>23.333333333333336</v>
      </c>
      <c r="G282" s="65"/>
      <c r="H282" s="69"/>
      <c r="I282" s="70"/>
      <c r="J282" s="70"/>
      <c r="K282" s="34" t="s">
        <v>66</v>
      </c>
      <c r="L282" s="77">
        <v>282</v>
      </c>
      <c r="M282" s="77"/>
      <c r="N282" s="72"/>
      <c r="O282" s="79" t="s">
        <v>423</v>
      </c>
      <c r="P282" s="81">
        <v>43484.612962962965</v>
      </c>
      <c r="Q282" s="79" t="s">
        <v>505</v>
      </c>
      <c r="R282" s="79"/>
      <c r="S282" s="79"/>
      <c r="T282" s="79" t="s">
        <v>564</v>
      </c>
      <c r="U282" s="83" t="s">
        <v>643</v>
      </c>
      <c r="V282" s="83" t="s">
        <v>643</v>
      </c>
      <c r="W282" s="81">
        <v>43484.612962962965</v>
      </c>
      <c r="X282" s="83" t="s">
        <v>932</v>
      </c>
      <c r="Y282" s="79"/>
      <c r="Z282" s="79"/>
      <c r="AA282" s="82" t="s">
        <v>1184</v>
      </c>
      <c r="AB282" s="79"/>
      <c r="AC282" s="79" t="b">
        <v>0</v>
      </c>
      <c r="AD282" s="79">
        <v>7</v>
      </c>
      <c r="AE282" s="82" t="s">
        <v>1270</v>
      </c>
      <c r="AF282" s="79" t="b">
        <v>0</v>
      </c>
      <c r="AG282" s="79" t="s">
        <v>1272</v>
      </c>
      <c r="AH282" s="79"/>
      <c r="AI282" s="82" t="s">
        <v>1270</v>
      </c>
      <c r="AJ282" s="79" t="b">
        <v>0</v>
      </c>
      <c r="AK282" s="79">
        <v>6</v>
      </c>
      <c r="AL282" s="82" t="s">
        <v>1270</v>
      </c>
      <c r="AM282" s="79" t="s">
        <v>1278</v>
      </c>
      <c r="AN282" s="79" t="b">
        <v>0</v>
      </c>
      <c r="AO282" s="82" t="s">
        <v>1184</v>
      </c>
      <c r="AP282" s="79" t="s">
        <v>1285</v>
      </c>
      <c r="AQ282" s="79">
        <v>0</v>
      </c>
      <c r="AR282" s="79">
        <v>0</v>
      </c>
      <c r="AS282" s="79"/>
      <c r="AT282" s="79"/>
      <c r="AU282" s="79"/>
      <c r="AV282" s="79"/>
      <c r="AW282" s="79"/>
      <c r="AX282" s="79"/>
      <c r="AY282" s="79"/>
      <c r="AZ282" s="79"/>
      <c r="BA282">
        <v>3</v>
      </c>
      <c r="BB282" s="78" t="str">
        <f>REPLACE(INDEX(GroupVertices[Group],MATCH(Edges[[#This Row],[Vertex 1]],GroupVertices[Vertex],0)),1,1,"")</f>
        <v>6</v>
      </c>
      <c r="BC282" s="78" t="str">
        <f>REPLACE(INDEX(GroupVertices[Group],MATCH(Edges[[#This Row],[Vertex 2]],GroupVertices[Vertex],0)),1,1,"")</f>
        <v>1</v>
      </c>
      <c r="BD282" s="48"/>
      <c r="BE282" s="49"/>
      <c r="BF282" s="48"/>
      <c r="BG282" s="49"/>
      <c r="BH282" s="48"/>
      <c r="BI282" s="49"/>
      <c r="BJ282" s="48"/>
      <c r="BK282" s="49"/>
      <c r="BL282" s="48"/>
    </row>
    <row r="283" spans="1:64" ht="15">
      <c r="A283" s="64" t="s">
        <v>325</v>
      </c>
      <c r="B283" s="64" t="s">
        <v>235</v>
      </c>
      <c r="C283" s="65" t="s">
        <v>3516</v>
      </c>
      <c r="D283" s="66">
        <v>3</v>
      </c>
      <c r="E283" s="67" t="s">
        <v>132</v>
      </c>
      <c r="F283" s="68">
        <v>32</v>
      </c>
      <c r="G283" s="65"/>
      <c r="H283" s="69"/>
      <c r="I283" s="70"/>
      <c r="J283" s="70"/>
      <c r="K283" s="34" t="s">
        <v>66</v>
      </c>
      <c r="L283" s="77">
        <v>283</v>
      </c>
      <c r="M283" s="77"/>
      <c r="N283" s="72"/>
      <c r="O283" s="79" t="s">
        <v>423</v>
      </c>
      <c r="P283" s="81">
        <v>43484.76</v>
      </c>
      <c r="Q283" s="79" t="s">
        <v>480</v>
      </c>
      <c r="R283" s="79"/>
      <c r="S283" s="79"/>
      <c r="T283" s="79"/>
      <c r="U283" s="79"/>
      <c r="V283" s="83" t="s">
        <v>722</v>
      </c>
      <c r="W283" s="81">
        <v>43484.76</v>
      </c>
      <c r="X283" s="83" t="s">
        <v>933</v>
      </c>
      <c r="Y283" s="79"/>
      <c r="Z283" s="79"/>
      <c r="AA283" s="82" t="s">
        <v>1185</v>
      </c>
      <c r="AB283" s="79"/>
      <c r="AC283" s="79" t="b">
        <v>0</v>
      </c>
      <c r="AD283" s="79">
        <v>0</v>
      </c>
      <c r="AE283" s="82" t="s">
        <v>1270</v>
      </c>
      <c r="AF283" s="79" t="b">
        <v>0</v>
      </c>
      <c r="AG283" s="79" t="s">
        <v>1272</v>
      </c>
      <c r="AH283" s="79"/>
      <c r="AI283" s="82" t="s">
        <v>1270</v>
      </c>
      <c r="AJ283" s="79" t="b">
        <v>0</v>
      </c>
      <c r="AK283" s="79">
        <v>6</v>
      </c>
      <c r="AL283" s="82" t="s">
        <v>1184</v>
      </c>
      <c r="AM283" s="79" t="s">
        <v>1278</v>
      </c>
      <c r="AN283" s="79" t="b">
        <v>0</v>
      </c>
      <c r="AO283" s="82" t="s">
        <v>1184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6</v>
      </c>
      <c r="BD283" s="48"/>
      <c r="BE283" s="49"/>
      <c r="BF283" s="48"/>
      <c r="BG283" s="49"/>
      <c r="BH283" s="48"/>
      <c r="BI283" s="49"/>
      <c r="BJ283" s="48"/>
      <c r="BK283" s="49"/>
      <c r="BL283" s="48"/>
    </row>
    <row r="284" spans="1:64" ht="15">
      <c r="A284" s="64" t="s">
        <v>340</v>
      </c>
      <c r="B284" s="64" t="s">
        <v>235</v>
      </c>
      <c r="C284" s="65" t="s">
        <v>3516</v>
      </c>
      <c r="D284" s="66">
        <v>3</v>
      </c>
      <c r="E284" s="67" t="s">
        <v>132</v>
      </c>
      <c r="F284" s="68">
        <v>32</v>
      </c>
      <c r="G284" s="65"/>
      <c r="H284" s="69"/>
      <c r="I284" s="70"/>
      <c r="J284" s="70"/>
      <c r="K284" s="34" t="s">
        <v>65</v>
      </c>
      <c r="L284" s="77">
        <v>284</v>
      </c>
      <c r="M284" s="77"/>
      <c r="N284" s="72"/>
      <c r="O284" s="79" t="s">
        <v>423</v>
      </c>
      <c r="P284" s="81">
        <v>43484.76357638889</v>
      </c>
      <c r="Q284" s="79" t="s">
        <v>480</v>
      </c>
      <c r="R284" s="79"/>
      <c r="S284" s="79"/>
      <c r="T284" s="79"/>
      <c r="U284" s="79"/>
      <c r="V284" s="83" t="s">
        <v>729</v>
      </c>
      <c r="W284" s="81">
        <v>43484.76357638889</v>
      </c>
      <c r="X284" s="83" t="s">
        <v>934</v>
      </c>
      <c r="Y284" s="79"/>
      <c r="Z284" s="79"/>
      <c r="AA284" s="82" t="s">
        <v>1186</v>
      </c>
      <c r="AB284" s="79"/>
      <c r="AC284" s="79" t="b">
        <v>0</v>
      </c>
      <c r="AD284" s="79">
        <v>0</v>
      </c>
      <c r="AE284" s="82" t="s">
        <v>1270</v>
      </c>
      <c r="AF284" s="79" t="b">
        <v>0</v>
      </c>
      <c r="AG284" s="79" t="s">
        <v>1272</v>
      </c>
      <c r="AH284" s="79"/>
      <c r="AI284" s="82" t="s">
        <v>1270</v>
      </c>
      <c r="AJ284" s="79" t="b">
        <v>0</v>
      </c>
      <c r="AK284" s="79">
        <v>6</v>
      </c>
      <c r="AL284" s="82" t="s">
        <v>1184</v>
      </c>
      <c r="AM284" s="79" t="s">
        <v>1279</v>
      </c>
      <c r="AN284" s="79" t="b">
        <v>0</v>
      </c>
      <c r="AO284" s="82" t="s">
        <v>1184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c r="BE284" s="49"/>
      <c r="BF284" s="48"/>
      <c r="BG284" s="49"/>
      <c r="BH284" s="48"/>
      <c r="BI284" s="49"/>
      <c r="BJ284" s="48"/>
      <c r="BK284" s="49"/>
      <c r="BL284" s="48"/>
    </row>
    <row r="285" spans="1:64" ht="15">
      <c r="A285" s="64" t="s">
        <v>340</v>
      </c>
      <c r="B285" s="64" t="s">
        <v>325</v>
      </c>
      <c r="C285" s="65" t="s">
        <v>3516</v>
      </c>
      <c r="D285" s="66">
        <v>3</v>
      </c>
      <c r="E285" s="67" t="s">
        <v>132</v>
      </c>
      <c r="F285" s="68">
        <v>32</v>
      </c>
      <c r="G285" s="65"/>
      <c r="H285" s="69"/>
      <c r="I285" s="70"/>
      <c r="J285" s="70"/>
      <c r="K285" s="34" t="s">
        <v>65</v>
      </c>
      <c r="L285" s="77">
        <v>285</v>
      </c>
      <c r="M285" s="77"/>
      <c r="N285" s="72"/>
      <c r="O285" s="79" t="s">
        <v>423</v>
      </c>
      <c r="P285" s="81">
        <v>43484.76357638889</v>
      </c>
      <c r="Q285" s="79" t="s">
        <v>480</v>
      </c>
      <c r="R285" s="79"/>
      <c r="S285" s="79"/>
      <c r="T285" s="79"/>
      <c r="U285" s="79"/>
      <c r="V285" s="83" t="s">
        <v>729</v>
      </c>
      <c r="W285" s="81">
        <v>43484.76357638889</v>
      </c>
      <c r="X285" s="83" t="s">
        <v>934</v>
      </c>
      <c r="Y285" s="79"/>
      <c r="Z285" s="79"/>
      <c r="AA285" s="82" t="s">
        <v>1186</v>
      </c>
      <c r="AB285" s="79"/>
      <c r="AC285" s="79" t="b">
        <v>0</v>
      </c>
      <c r="AD285" s="79">
        <v>0</v>
      </c>
      <c r="AE285" s="82" t="s">
        <v>1270</v>
      </c>
      <c r="AF285" s="79" t="b">
        <v>0</v>
      </c>
      <c r="AG285" s="79" t="s">
        <v>1272</v>
      </c>
      <c r="AH285" s="79"/>
      <c r="AI285" s="82" t="s">
        <v>1270</v>
      </c>
      <c r="AJ285" s="79" t="b">
        <v>0</v>
      </c>
      <c r="AK285" s="79">
        <v>6</v>
      </c>
      <c r="AL285" s="82" t="s">
        <v>1184</v>
      </c>
      <c r="AM285" s="79" t="s">
        <v>1279</v>
      </c>
      <c r="AN285" s="79" t="b">
        <v>0</v>
      </c>
      <c r="AO285" s="82" t="s">
        <v>1184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1</v>
      </c>
      <c r="BD285" s="48">
        <v>1</v>
      </c>
      <c r="BE285" s="49">
        <v>5</v>
      </c>
      <c r="BF285" s="48">
        <v>0</v>
      </c>
      <c r="BG285" s="49">
        <v>0</v>
      </c>
      <c r="BH285" s="48">
        <v>0</v>
      </c>
      <c r="BI285" s="49">
        <v>0</v>
      </c>
      <c r="BJ285" s="48">
        <v>19</v>
      </c>
      <c r="BK285" s="49">
        <v>95</v>
      </c>
      <c r="BL285" s="48">
        <v>20</v>
      </c>
    </row>
    <row r="286" spans="1:64" ht="15">
      <c r="A286" s="64" t="s">
        <v>341</v>
      </c>
      <c r="B286" s="64" t="s">
        <v>325</v>
      </c>
      <c r="C286" s="65" t="s">
        <v>3516</v>
      </c>
      <c r="D286" s="66">
        <v>3</v>
      </c>
      <c r="E286" s="67" t="s">
        <v>132</v>
      </c>
      <c r="F286" s="68">
        <v>32</v>
      </c>
      <c r="G286" s="65"/>
      <c r="H286" s="69"/>
      <c r="I286" s="70"/>
      <c r="J286" s="70"/>
      <c r="K286" s="34" t="s">
        <v>65</v>
      </c>
      <c r="L286" s="77">
        <v>286</v>
      </c>
      <c r="M286" s="77"/>
      <c r="N286" s="72"/>
      <c r="O286" s="79" t="s">
        <v>423</v>
      </c>
      <c r="P286" s="81">
        <v>43484.763773148145</v>
      </c>
      <c r="Q286" s="79" t="s">
        <v>443</v>
      </c>
      <c r="R286" s="79"/>
      <c r="S286" s="79"/>
      <c r="T286" s="79" t="s">
        <v>568</v>
      </c>
      <c r="U286" s="79"/>
      <c r="V286" s="83" t="s">
        <v>730</v>
      </c>
      <c r="W286" s="81">
        <v>43484.763773148145</v>
      </c>
      <c r="X286" s="83" t="s">
        <v>937</v>
      </c>
      <c r="Y286" s="79"/>
      <c r="Z286" s="79"/>
      <c r="AA286" s="82" t="s">
        <v>1189</v>
      </c>
      <c r="AB286" s="79"/>
      <c r="AC286" s="79" t="b">
        <v>0</v>
      </c>
      <c r="AD286" s="79">
        <v>0</v>
      </c>
      <c r="AE286" s="82" t="s">
        <v>1270</v>
      </c>
      <c r="AF286" s="79" t="b">
        <v>0</v>
      </c>
      <c r="AG286" s="79" t="s">
        <v>1272</v>
      </c>
      <c r="AH286" s="79"/>
      <c r="AI286" s="82" t="s">
        <v>1270</v>
      </c>
      <c r="AJ286" s="79" t="b">
        <v>0</v>
      </c>
      <c r="AK286" s="79">
        <v>32</v>
      </c>
      <c r="AL286" s="82" t="s">
        <v>1229</v>
      </c>
      <c r="AM286" s="79" t="s">
        <v>1278</v>
      </c>
      <c r="AN286" s="79" t="b">
        <v>0</v>
      </c>
      <c r="AO286" s="82" t="s">
        <v>1229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1</v>
      </c>
      <c r="BD286" s="48"/>
      <c r="BE286" s="49"/>
      <c r="BF286" s="48"/>
      <c r="BG286" s="49"/>
      <c r="BH286" s="48"/>
      <c r="BI286" s="49"/>
      <c r="BJ286" s="48"/>
      <c r="BK286" s="49"/>
      <c r="BL286" s="48"/>
    </row>
    <row r="287" spans="1:64" ht="15">
      <c r="A287" s="64" t="s">
        <v>341</v>
      </c>
      <c r="B287" s="64" t="s">
        <v>375</v>
      </c>
      <c r="C287" s="65" t="s">
        <v>3516</v>
      </c>
      <c r="D287" s="66">
        <v>3</v>
      </c>
      <c r="E287" s="67" t="s">
        <v>132</v>
      </c>
      <c r="F287" s="68">
        <v>32</v>
      </c>
      <c r="G287" s="65"/>
      <c r="H287" s="69"/>
      <c r="I287" s="70"/>
      <c r="J287" s="70"/>
      <c r="K287" s="34" t="s">
        <v>65</v>
      </c>
      <c r="L287" s="77">
        <v>287</v>
      </c>
      <c r="M287" s="77"/>
      <c r="N287" s="72"/>
      <c r="O287" s="79" t="s">
        <v>423</v>
      </c>
      <c r="P287" s="81">
        <v>43484.763773148145</v>
      </c>
      <c r="Q287" s="79" t="s">
        <v>443</v>
      </c>
      <c r="R287" s="79"/>
      <c r="S287" s="79"/>
      <c r="T287" s="79" t="s">
        <v>568</v>
      </c>
      <c r="U287" s="79"/>
      <c r="V287" s="83" t="s">
        <v>730</v>
      </c>
      <c r="W287" s="81">
        <v>43484.763773148145</v>
      </c>
      <c r="X287" s="83" t="s">
        <v>937</v>
      </c>
      <c r="Y287" s="79"/>
      <c r="Z287" s="79"/>
      <c r="AA287" s="82" t="s">
        <v>1189</v>
      </c>
      <c r="AB287" s="79"/>
      <c r="AC287" s="79" t="b">
        <v>0</v>
      </c>
      <c r="AD287" s="79">
        <v>0</v>
      </c>
      <c r="AE287" s="82" t="s">
        <v>1270</v>
      </c>
      <c r="AF287" s="79" t="b">
        <v>0</v>
      </c>
      <c r="AG287" s="79" t="s">
        <v>1272</v>
      </c>
      <c r="AH287" s="79"/>
      <c r="AI287" s="82" t="s">
        <v>1270</v>
      </c>
      <c r="AJ287" s="79" t="b">
        <v>0</v>
      </c>
      <c r="AK287" s="79">
        <v>32</v>
      </c>
      <c r="AL287" s="82" t="s">
        <v>1229</v>
      </c>
      <c r="AM287" s="79" t="s">
        <v>1278</v>
      </c>
      <c r="AN287" s="79" t="b">
        <v>0</v>
      </c>
      <c r="AO287" s="82" t="s">
        <v>1229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v>1</v>
      </c>
      <c r="BE287" s="49">
        <v>6.666666666666667</v>
      </c>
      <c r="BF287" s="48">
        <v>0</v>
      </c>
      <c r="BG287" s="49">
        <v>0</v>
      </c>
      <c r="BH287" s="48">
        <v>0</v>
      </c>
      <c r="BI287" s="49">
        <v>0</v>
      </c>
      <c r="BJ287" s="48">
        <v>14</v>
      </c>
      <c r="BK287" s="49">
        <v>93.33333333333333</v>
      </c>
      <c r="BL287" s="48">
        <v>15</v>
      </c>
    </row>
    <row r="288" spans="1:64" ht="15">
      <c r="A288" s="64" t="s">
        <v>342</v>
      </c>
      <c r="B288" s="64" t="s">
        <v>392</v>
      </c>
      <c r="C288" s="65" t="s">
        <v>3516</v>
      </c>
      <c r="D288" s="66">
        <v>3</v>
      </c>
      <c r="E288" s="67" t="s">
        <v>132</v>
      </c>
      <c r="F288" s="68">
        <v>32</v>
      </c>
      <c r="G288" s="65"/>
      <c r="H288" s="69"/>
      <c r="I288" s="70"/>
      <c r="J288" s="70"/>
      <c r="K288" s="34" t="s">
        <v>65</v>
      </c>
      <c r="L288" s="77">
        <v>288</v>
      </c>
      <c r="M288" s="77"/>
      <c r="N288" s="72"/>
      <c r="O288" s="79" t="s">
        <v>423</v>
      </c>
      <c r="P288" s="81">
        <v>43484.76421296296</v>
      </c>
      <c r="Q288" s="79" t="s">
        <v>427</v>
      </c>
      <c r="R288" s="79"/>
      <c r="S288" s="79"/>
      <c r="T288" s="79"/>
      <c r="U288" s="79"/>
      <c r="V288" s="83" t="s">
        <v>731</v>
      </c>
      <c r="W288" s="81">
        <v>43484.76421296296</v>
      </c>
      <c r="X288" s="83" t="s">
        <v>938</v>
      </c>
      <c r="Y288" s="79"/>
      <c r="Z288" s="79"/>
      <c r="AA288" s="82" t="s">
        <v>1190</v>
      </c>
      <c r="AB288" s="79"/>
      <c r="AC288" s="79" t="b">
        <v>0</v>
      </c>
      <c r="AD288" s="79">
        <v>0</v>
      </c>
      <c r="AE288" s="82" t="s">
        <v>1270</v>
      </c>
      <c r="AF288" s="79" t="b">
        <v>0</v>
      </c>
      <c r="AG288" s="79" t="s">
        <v>1272</v>
      </c>
      <c r="AH288" s="79"/>
      <c r="AI288" s="82" t="s">
        <v>1270</v>
      </c>
      <c r="AJ288" s="79" t="b">
        <v>0</v>
      </c>
      <c r="AK288" s="79">
        <v>129</v>
      </c>
      <c r="AL288" s="82" t="s">
        <v>1263</v>
      </c>
      <c r="AM288" s="79" t="s">
        <v>1279</v>
      </c>
      <c r="AN288" s="79" t="b">
        <v>0</v>
      </c>
      <c r="AO288" s="82" t="s">
        <v>1263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v>2</v>
      </c>
      <c r="BE288" s="49">
        <v>8.695652173913043</v>
      </c>
      <c r="BF288" s="48">
        <v>0</v>
      </c>
      <c r="BG288" s="49">
        <v>0</v>
      </c>
      <c r="BH288" s="48">
        <v>0</v>
      </c>
      <c r="BI288" s="49">
        <v>0</v>
      </c>
      <c r="BJ288" s="48">
        <v>21</v>
      </c>
      <c r="BK288" s="49">
        <v>91.30434782608695</v>
      </c>
      <c r="BL288" s="48">
        <v>23</v>
      </c>
    </row>
    <row r="289" spans="1:64" ht="15">
      <c r="A289" s="64" t="s">
        <v>343</v>
      </c>
      <c r="B289" s="64" t="s">
        <v>387</v>
      </c>
      <c r="C289" s="65" t="s">
        <v>3516</v>
      </c>
      <c r="D289" s="66">
        <v>3</v>
      </c>
      <c r="E289" s="67" t="s">
        <v>132</v>
      </c>
      <c r="F289" s="68">
        <v>32</v>
      </c>
      <c r="G289" s="65"/>
      <c r="H289" s="69"/>
      <c r="I289" s="70"/>
      <c r="J289" s="70"/>
      <c r="K289" s="34" t="s">
        <v>65</v>
      </c>
      <c r="L289" s="77">
        <v>289</v>
      </c>
      <c r="M289" s="77"/>
      <c r="N289" s="72"/>
      <c r="O289" s="79" t="s">
        <v>423</v>
      </c>
      <c r="P289" s="81">
        <v>43484.76476851852</v>
      </c>
      <c r="Q289" s="79" t="s">
        <v>426</v>
      </c>
      <c r="R289" s="79"/>
      <c r="S289" s="79"/>
      <c r="T289" s="79" t="s">
        <v>561</v>
      </c>
      <c r="U289" s="83" t="s">
        <v>612</v>
      </c>
      <c r="V289" s="83" t="s">
        <v>612</v>
      </c>
      <c r="W289" s="81">
        <v>43484.76476851852</v>
      </c>
      <c r="X289" s="83" t="s">
        <v>939</v>
      </c>
      <c r="Y289" s="79"/>
      <c r="Z289" s="79"/>
      <c r="AA289" s="82" t="s">
        <v>1191</v>
      </c>
      <c r="AB289" s="79"/>
      <c r="AC289" s="79" t="b">
        <v>0</v>
      </c>
      <c r="AD289" s="79">
        <v>0</v>
      </c>
      <c r="AE289" s="82" t="s">
        <v>1270</v>
      </c>
      <c r="AF289" s="79" t="b">
        <v>0</v>
      </c>
      <c r="AG289" s="79" t="s">
        <v>1272</v>
      </c>
      <c r="AH289" s="79"/>
      <c r="AI289" s="82" t="s">
        <v>1270</v>
      </c>
      <c r="AJ289" s="79" t="b">
        <v>0</v>
      </c>
      <c r="AK289" s="79">
        <v>138</v>
      </c>
      <c r="AL289" s="82" t="s">
        <v>1255</v>
      </c>
      <c r="AM289" s="79" t="s">
        <v>1277</v>
      </c>
      <c r="AN289" s="79" t="b">
        <v>0</v>
      </c>
      <c r="AO289" s="82" t="s">
        <v>1255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11.11111111111111</v>
      </c>
      <c r="BF289" s="48">
        <v>0</v>
      </c>
      <c r="BG289" s="49">
        <v>0</v>
      </c>
      <c r="BH289" s="48">
        <v>0</v>
      </c>
      <c r="BI289" s="49">
        <v>0</v>
      </c>
      <c r="BJ289" s="48">
        <v>8</v>
      </c>
      <c r="BK289" s="49">
        <v>88.88888888888889</v>
      </c>
      <c r="BL289" s="48">
        <v>9</v>
      </c>
    </row>
    <row r="290" spans="1:64" ht="15">
      <c r="A290" s="64" t="s">
        <v>344</v>
      </c>
      <c r="B290" s="64" t="s">
        <v>325</v>
      </c>
      <c r="C290" s="65" t="s">
        <v>3516</v>
      </c>
      <c r="D290" s="66">
        <v>3</v>
      </c>
      <c r="E290" s="67" t="s">
        <v>132</v>
      </c>
      <c r="F290" s="68">
        <v>32</v>
      </c>
      <c r="G290" s="65"/>
      <c r="H290" s="69"/>
      <c r="I290" s="70"/>
      <c r="J290" s="70"/>
      <c r="K290" s="34" t="s">
        <v>65</v>
      </c>
      <c r="L290" s="77">
        <v>290</v>
      </c>
      <c r="M290" s="77"/>
      <c r="N290" s="72"/>
      <c r="O290" s="79" t="s">
        <v>423</v>
      </c>
      <c r="P290" s="81">
        <v>43484.76520833333</v>
      </c>
      <c r="Q290" s="79" t="s">
        <v>508</v>
      </c>
      <c r="R290" s="79"/>
      <c r="S290" s="79"/>
      <c r="T290" s="79"/>
      <c r="U290" s="79"/>
      <c r="V290" s="83" t="s">
        <v>732</v>
      </c>
      <c r="W290" s="81">
        <v>43484.76520833333</v>
      </c>
      <c r="X290" s="83" t="s">
        <v>940</v>
      </c>
      <c r="Y290" s="79"/>
      <c r="Z290" s="79"/>
      <c r="AA290" s="82" t="s">
        <v>1192</v>
      </c>
      <c r="AB290" s="79"/>
      <c r="AC290" s="79" t="b">
        <v>0</v>
      </c>
      <c r="AD290" s="79">
        <v>0</v>
      </c>
      <c r="AE290" s="82" t="s">
        <v>1270</v>
      </c>
      <c r="AF290" s="79" t="b">
        <v>0</v>
      </c>
      <c r="AG290" s="79" t="s">
        <v>1272</v>
      </c>
      <c r="AH290" s="79"/>
      <c r="AI290" s="82" t="s">
        <v>1270</v>
      </c>
      <c r="AJ290" s="79" t="b">
        <v>0</v>
      </c>
      <c r="AK290" s="79">
        <v>3</v>
      </c>
      <c r="AL290" s="82" t="s">
        <v>1194</v>
      </c>
      <c r="AM290" s="79" t="s">
        <v>1280</v>
      </c>
      <c r="AN290" s="79" t="b">
        <v>0</v>
      </c>
      <c r="AO290" s="82" t="s">
        <v>1194</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344</v>
      </c>
      <c r="B291" s="64" t="s">
        <v>346</v>
      </c>
      <c r="C291" s="65" t="s">
        <v>3516</v>
      </c>
      <c r="D291" s="66">
        <v>3</v>
      </c>
      <c r="E291" s="67" t="s">
        <v>132</v>
      </c>
      <c r="F291" s="68">
        <v>32</v>
      </c>
      <c r="G291" s="65"/>
      <c r="H291" s="69"/>
      <c r="I291" s="70"/>
      <c r="J291" s="70"/>
      <c r="K291" s="34" t="s">
        <v>65</v>
      </c>
      <c r="L291" s="77">
        <v>291</v>
      </c>
      <c r="M291" s="77"/>
      <c r="N291" s="72"/>
      <c r="O291" s="79" t="s">
        <v>423</v>
      </c>
      <c r="P291" s="81">
        <v>43484.76520833333</v>
      </c>
      <c r="Q291" s="79" t="s">
        <v>508</v>
      </c>
      <c r="R291" s="79"/>
      <c r="S291" s="79"/>
      <c r="T291" s="79"/>
      <c r="U291" s="79"/>
      <c r="V291" s="83" t="s">
        <v>732</v>
      </c>
      <c r="W291" s="81">
        <v>43484.76520833333</v>
      </c>
      <c r="X291" s="83" t="s">
        <v>940</v>
      </c>
      <c r="Y291" s="79"/>
      <c r="Z291" s="79"/>
      <c r="AA291" s="82" t="s">
        <v>1192</v>
      </c>
      <c r="AB291" s="79"/>
      <c r="AC291" s="79" t="b">
        <v>0</v>
      </c>
      <c r="AD291" s="79">
        <v>0</v>
      </c>
      <c r="AE291" s="82" t="s">
        <v>1270</v>
      </c>
      <c r="AF291" s="79" t="b">
        <v>0</v>
      </c>
      <c r="AG291" s="79" t="s">
        <v>1272</v>
      </c>
      <c r="AH291" s="79"/>
      <c r="AI291" s="82" t="s">
        <v>1270</v>
      </c>
      <c r="AJ291" s="79" t="b">
        <v>0</v>
      </c>
      <c r="AK291" s="79">
        <v>3</v>
      </c>
      <c r="AL291" s="82" t="s">
        <v>1194</v>
      </c>
      <c r="AM291" s="79" t="s">
        <v>1280</v>
      </c>
      <c r="AN291" s="79" t="b">
        <v>0</v>
      </c>
      <c r="AO291" s="82" t="s">
        <v>1194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3</v>
      </c>
      <c r="BE291" s="49">
        <v>12.5</v>
      </c>
      <c r="BF291" s="48">
        <v>0</v>
      </c>
      <c r="BG291" s="49">
        <v>0</v>
      </c>
      <c r="BH291" s="48">
        <v>0</v>
      </c>
      <c r="BI291" s="49">
        <v>0</v>
      </c>
      <c r="BJ291" s="48">
        <v>21</v>
      </c>
      <c r="BK291" s="49">
        <v>87.5</v>
      </c>
      <c r="BL291" s="48">
        <v>24</v>
      </c>
    </row>
    <row r="292" spans="1:64" ht="15">
      <c r="A292" s="64" t="s">
        <v>345</v>
      </c>
      <c r="B292" s="64" t="s">
        <v>392</v>
      </c>
      <c r="C292" s="65" t="s">
        <v>3516</v>
      </c>
      <c r="D292" s="66">
        <v>3</v>
      </c>
      <c r="E292" s="67" t="s">
        <v>132</v>
      </c>
      <c r="F292" s="68">
        <v>32</v>
      </c>
      <c r="G292" s="65"/>
      <c r="H292" s="69"/>
      <c r="I292" s="70"/>
      <c r="J292" s="70"/>
      <c r="K292" s="34" t="s">
        <v>65</v>
      </c>
      <c r="L292" s="77">
        <v>292</v>
      </c>
      <c r="M292" s="77"/>
      <c r="N292" s="72"/>
      <c r="O292" s="79" t="s">
        <v>423</v>
      </c>
      <c r="P292" s="81">
        <v>43484.76540509259</v>
      </c>
      <c r="Q292" s="79" t="s">
        <v>427</v>
      </c>
      <c r="R292" s="79"/>
      <c r="S292" s="79"/>
      <c r="T292" s="79"/>
      <c r="U292" s="79"/>
      <c r="V292" s="83" t="s">
        <v>733</v>
      </c>
      <c r="W292" s="81">
        <v>43484.76540509259</v>
      </c>
      <c r="X292" s="83" t="s">
        <v>941</v>
      </c>
      <c r="Y292" s="79"/>
      <c r="Z292" s="79"/>
      <c r="AA292" s="82" t="s">
        <v>1193</v>
      </c>
      <c r="AB292" s="79"/>
      <c r="AC292" s="79" t="b">
        <v>0</v>
      </c>
      <c r="AD292" s="79">
        <v>0</v>
      </c>
      <c r="AE292" s="82" t="s">
        <v>1270</v>
      </c>
      <c r="AF292" s="79" t="b">
        <v>0</v>
      </c>
      <c r="AG292" s="79" t="s">
        <v>1272</v>
      </c>
      <c r="AH292" s="79"/>
      <c r="AI292" s="82" t="s">
        <v>1270</v>
      </c>
      <c r="AJ292" s="79" t="b">
        <v>0</v>
      </c>
      <c r="AK292" s="79">
        <v>129</v>
      </c>
      <c r="AL292" s="82" t="s">
        <v>1263</v>
      </c>
      <c r="AM292" s="79" t="s">
        <v>1278</v>
      </c>
      <c r="AN292" s="79" t="b">
        <v>0</v>
      </c>
      <c r="AO292" s="82" t="s">
        <v>1263</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v>2</v>
      </c>
      <c r="BE292" s="49">
        <v>8.695652173913043</v>
      </c>
      <c r="BF292" s="48">
        <v>0</v>
      </c>
      <c r="BG292" s="49">
        <v>0</v>
      </c>
      <c r="BH292" s="48">
        <v>0</v>
      </c>
      <c r="BI292" s="49">
        <v>0</v>
      </c>
      <c r="BJ292" s="48">
        <v>21</v>
      </c>
      <c r="BK292" s="49">
        <v>91.30434782608695</v>
      </c>
      <c r="BL292" s="48">
        <v>23</v>
      </c>
    </row>
    <row r="293" spans="1:64" ht="15">
      <c r="A293" s="64" t="s">
        <v>346</v>
      </c>
      <c r="B293" s="64" t="s">
        <v>325</v>
      </c>
      <c r="C293" s="65" t="s">
        <v>3516</v>
      </c>
      <c r="D293" s="66">
        <v>3</v>
      </c>
      <c r="E293" s="67" t="s">
        <v>132</v>
      </c>
      <c r="F293" s="68">
        <v>32</v>
      </c>
      <c r="G293" s="65"/>
      <c r="H293" s="69"/>
      <c r="I293" s="70"/>
      <c r="J293" s="70"/>
      <c r="K293" s="34" t="s">
        <v>66</v>
      </c>
      <c r="L293" s="77">
        <v>293</v>
      </c>
      <c r="M293" s="77"/>
      <c r="N293" s="72"/>
      <c r="O293" s="79" t="s">
        <v>423</v>
      </c>
      <c r="P293" s="81">
        <v>43484.67689814815</v>
      </c>
      <c r="Q293" s="79" t="s">
        <v>509</v>
      </c>
      <c r="R293" s="79"/>
      <c r="S293" s="79"/>
      <c r="T293" s="79" t="s">
        <v>564</v>
      </c>
      <c r="U293" s="83" t="s">
        <v>646</v>
      </c>
      <c r="V293" s="83" t="s">
        <v>646</v>
      </c>
      <c r="W293" s="81">
        <v>43484.67689814815</v>
      </c>
      <c r="X293" s="83" t="s">
        <v>942</v>
      </c>
      <c r="Y293" s="79"/>
      <c r="Z293" s="79"/>
      <c r="AA293" s="82" t="s">
        <v>1194</v>
      </c>
      <c r="AB293" s="79"/>
      <c r="AC293" s="79" t="b">
        <v>0</v>
      </c>
      <c r="AD293" s="79">
        <v>11</v>
      </c>
      <c r="AE293" s="82" t="s">
        <v>1270</v>
      </c>
      <c r="AF293" s="79" t="b">
        <v>0</v>
      </c>
      <c r="AG293" s="79" t="s">
        <v>1272</v>
      </c>
      <c r="AH293" s="79"/>
      <c r="AI293" s="82" t="s">
        <v>1270</v>
      </c>
      <c r="AJ293" s="79" t="b">
        <v>0</v>
      </c>
      <c r="AK293" s="79">
        <v>3</v>
      </c>
      <c r="AL293" s="82" t="s">
        <v>1270</v>
      </c>
      <c r="AM293" s="79" t="s">
        <v>1280</v>
      </c>
      <c r="AN293" s="79" t="b">
        <v>0</v>
      </c>
      <c r="AO293" s="82" t="s">
        <v>1194</v>
      </c>
      <c r="AP293" s="79" t="s">
        <v>1285</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3</v>
      </c>
      <c r="BE293" s="49">
        <v>12.5</v>
      </c>
      <c r="BF293" s="48">
        <v>0</v>
      </c>
      <c r="BG293" s="49">
        <v>0</v>
      </c>
      <c r="BH293" s="48">
        <v>0</v>
      </c>
      <c r="BI293" s="49">
        <v>0</v>
      </c>
      <c r="BJ293" s="48">
        <v>21</v>
      </c>
      <c r="BK293" s="49">
        <v>87.5</v>
      </c>
      <c r="BL293" s="48">
        <v>24</v>
      </c>
    </row>
    <row r="294" spans="1:64" ht="15">
      <c r="A294" s="64" t="s">
        <v>325</v>
      </c>
      <c r="B294" s="64" t="s">
        <v>346</v>
      </c>
      <c r="C294" s="65" t="s">
        <v>3516</v>
      </c>
      <c r="D294" s="66">
        <v>3</v>
      </c>
      <c r="E294" s="67" t="s">
        <v>132</v>
      </c>
      <c r="F294" s="68">
        <v>32</v>
      </c>
      <c r="G294" s="65"/>
      <c r="H294" s="69"/>
      <c r="I294" s="70"/>
      <c r="J294" s="70"/>
      <c r="K294" s="34" t="s">
        <v>66</v>
      </c>
      <c r="L294" s="77">
        <v>294</v>
      </c>
      <c r="M294" s="77"/>
      <c r="N294" s="72"/>
      <c r="O294" s="79" t="s">
        <v>423</v>
      </c>
      <c r="P294" s="81">
        <v>43484.76136574074</v>
      </c>
      <c r="Q294" s="79" t="s">
        <v>508</v>
      </c>
      <c r="R294" s="79"/>
      <c r="S294" s="79"/>
      <c r="T294" s="79"/>
      <c r="U294" s="79"/>
      <c r="V294" s="83" t="s">
        <v>722</v>
      </c>
      <c r="W294" s="81">
        <v>43484.76136574074</v>
      </c>
      <c r="X294" s="83" t="s">
        <v>943</v>
      </c>
      <c r="Y294" s="79"/>
      <c r="Z294" s="79"/>
      <c r="AA294" s="82" t="s">
        <v>1195</v>
      </c>
      <c r="AB294" s="79"/>
      <c r="AC294" s="79" t="b">
        <v>0</v>
      </c>
      <c r="AD294" s="79">
        <v>0</v>
      </c>
      <c r="AE294" s="82" t="s">
        <v>1270</v>
      </c>
      <c r="AF294" s="79" t="b">
        <v>0</v>
      </c>
      <c r="AG294" s="79" t="s">
        <v>1272</v>
      </c>
      <c r="AH294" s="79"/>
      <c r="AI294" s="82" t="s">
        <v>1270</v>
      </c>
      <c r="AJ294" s="79" t="b">
        <v>0</v>
      </c>
      <c r="AK294" s="79">
        <v>3</v>
      </c>
      <c r="AL294" s="82" t="s">
        <v>1194</v>
      </c>
      <c r="AM294" s="79" t="s">
        <v>1278</v>
      </c>
      <c r="AN294" s="79" t="b">
        <v>0</v>
      </c>
      <c r="AO294" s="82" t="s">
        <v>1194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3</v>
      </c>
      <c r="BE294" s="49">
        <v>12.5</v>
      </c>
      <c r="BF294" s="48">
        <v>0</v>
      </c>
      <c r="BG294" s="49">
        <v>0</v>
      </c>
      <c r="BH294" s="48">
        <v>0</v>
      </c>
      <c r="BI294" s="49">
        <v>0</v>
      </c>
      <c r="BJ294" s="48">
        <v>21</v>
      </c>
      <c r="BK294" s="49">
        <v>87.5</v>
      </c>
      <c r="BL294" s="48">
        <v>24</v>
      </c>
    </row>
    <row r="295" spans="1:64" ht="15">
      <c r="A295" s="64" t="s">
        <v>347</v>
      </c>
      <c r="B295" s="64" t="s">
        <v>346</v>
      </c>
      <c r="C295" s="65" t="s">
        <v>3516</v>
      </c>
      <c r="D295" s="66">
        <v>3</v>
      </c>
      <c r="E295" s="67" t="s">
        <v>132</v>
      </c>
      <c r="F295" s="68">
        <v>32</v>
      </c>
      <c r="G295" s="65"/>
      <c r="H295" s="69"/>
      <c r="I295" s="70"/>
      <c r="J295" s="70"/>
      <c r="K295" s="34" t="s">
        <v>65</v>
      </c>
      <c r="L295" s="77">
        <v>295</v>
      </c>
      <c r="M295" s="77"/>
      <c r="N295" s="72"/>
      <c r="O295" s="79" t="s">
        <v>423</v>
      </c>
      <c r="P295" s="81">
        <v>43484.76547453704</v>
      </c>
      <c r="Q295" s="79" t="s">
        <v>508</v>
      </c>
      <c r="R295" s="79"/>
      <c r="S295" s="79"/>
      <c r="T295" s="79"/>
      <c r="U295" s="79"/>
      <c r="V295" s="83" t="s">
        <v>734</v>
      </c>
      <c r="W295" s="81">
        <v>43484.76547453704</v>
      </c>
      <c r="X295" s="83" t="s">
        <v>944</v>
      </c>
      <c r="Y295" s="79"/>
      <c r="Z295" s="79"/>
      <c r="AA295" s="82" t="s">
        <v>1196</v>
      </c>
      <c r="AB295" s="79"/>
      <c r="AC295" s="79" t="b">
        <v>0</v>
      </c>
      <c r="AD295" s="79">
        <v>0</v>
      </c>
      <c r="AE295" s="82" t="s">
        <v>1270</v>
      </c>
      <c r="AF295" s="79" t="b">
        <v>0</v>
      </c>
      <c r="AG295" s="79" t="s">
        <v>1272</v>
      </c>
      <c r="AH295" s="79"/>
      <c r="AI295" s="82" t="s">
        <v>1270</v>
      </c>
      <c r="AJ295" s="79" t="b">
        <v>0</v>
      </c>
      <c r="AK295" s="79">
        <v>3</v>
      </c>
      <c r="AL295" s="82" t="s">
        <v>1194</v>
      </c>
      <c r="AM295" s="79" t="s">
        <v>1278</v>
      </c>
      <c r="AN295" s="79" t="b">
        <v>0</v>
      </c>
      <c r="AO295" s="82" t="s">
        <v>1194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347</v>
      </c>
      <c r="B296" s="64" t="s">
        <v>325</v>
      </c>
      <c r="C296" s="65" t="s">
        <v>3516</v>
      </c>
      <c r="D296" s="66">
        <v>3</v>
      </c>
      <c r="E296" s="67" t="s">
        <v>132</v>
      </c>
      <c r="F296" s="68">
        <v>32</v>
      </c>
      <c r="G296" s="65"/>
      <c r="H296" s="69"/>
      <c r="I296" s="70"/>
      <c r="J296" s="70"/>
      <c r="K296" s="34" t="s">
        <v>65</v>
      </c>
      <c r="L296" s="77">
        <v>296</v>
      </c>
      <c r="M296" s="77"/>
      <c r="N296" s="72"/>
      <c r="O296" s="79" t="s">
        <v>423</v>
      </c>
      <c r="P296" s="81">
        <v>43484.76547453704</v>
      </c>
      <c r="Q296" s="79" t="s">
        <v>508</v>
      </c>
      <c r="R296" s="79"/>
      <c r="S296" s="79"/>
      <c r="T296" s="79"/>
      <c r="U296" s="79"/>
      <c r="V296" s="83" t="s">
        <v>734</v>
      </c>
      <c r="W296" s="81">
        <v>43484.76547453704</v>
      </c>
      <c r="X296" s="83" t="s">
        <v>944</v>
      </c>
      <c r="Y296" s="79"/>
      <c r="Z296" s="79"/>
      <c r="AA296" s="82" t="s">
        <v>1196</v>
      </c>
      <c r="AB296" s="79"/>
      <c r="AC296" s="79" t="b">
        <v>0</v>
      </c>
      <c r="AD296" s="79">
        <v>0</v>
      </c>
      <c r="AE296" s="82" t="s">
        <v>1270</v>
      </c>
      <c r="AF296" s="79" t="b">
        <v>0</v>
      </c>
      <c r="AG296" s="79" t="s">
        <v>1272</v>
      </c>
      <c r="AH296" s="79"/>
      <c r="AI296" s="82" t="s">
        <v>1270</v>
      </c>
      <c r="AJ296" s="79" t="b">
        <v>0</v>
      </c>
      <c r="AK296" s="79">
        <v>3</v>
      </c>
      <c r="AL296" s="82" t="s">
        <v>1194</v>
      </c>
      <c r="AM296" s="79" t="s">
        <v>1278</v>
      </c>
      <c r="AN296" s="79" t="b">
        <v>0</v>
      </c>
      <c r="AO296" s="82" t="s">
        <v>1194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3</v>
      </c>
      <c r="BE296" s="49">
        <v>12.5</v>
      </c>
      <c r="BF296" s="48">
        <v>0</v>
      </c>
      <c r="BG296" s="49">
        <v>0</v>
      </c>
      <c r="BH296" s="48">
        <v>0</v>
      </c>
      <c r="BI296" s="49">
        <v>0</v>
      </c>
      <c r="BJ296" s="48">
        <v>21</v>
      </c>
      <c r="BK296" s="49">
        <v>87.5</v>
      </c>
      <c r="BL296" s="48">
        <v>24</v>
      </c>
    </row>
    <row r="297" spans="1:64" ht="15">
      <c r="A297" s="64" t="s">
        <v>348</v>
      </c>
      <c r="B297" s="64" t="s">
        <v>325</v>
      </c>
      <c r="C297" s="65" t="s">
        <v>3516</v>
      </c>
      <c r="D297" s="66">
        <v>3</v>
      </c>
      <c r="E297" s="67" t="s">
        <v>132</v>
      </c>
      <c r="F297" s="68">
        <v>32</v>
      </c>
      <c r="G297" s="65"/>
      <c r="H297" s="69"/>
      <c r="I297" s="70"/>
      <c r="J297" s="70"/>
      <c r="K297" s="34" t="s">
        <v>65</v>
      </c>
      <c r="L297" s="77">
        <v>297</v>
      </c>
      <c r="M297" s="77"/>
      <c r="N297" s="72"/>
      <c r="O297" s="79" t="s">
        <v>423</v>
      </c>
      <c r="P297" s="81">
        <v>43484.76582175926</v>
      </c>
      <c r="Q297" s="79" t="s">
        <v>510</v>
      </c>
      <c r="R297" s="79"/>
      <c r="S297" s="79"/>
      <c r="T297" s="79" t="s">
        <v>586</v>
      </c>
      <c r="U297" s="83" t="s">
        <v>647</v>
      </c>
      <c r="V297" s="83" t="s">
        <v>647</v>
      </c>
      <c r="W297" s="81">
        <v>43484.76582175926</v>
      </c>
      <c r="X297" s="83" t="s">
        <v>945</v>
      </c>
      <c r="Y297" s="79"/>
      <c r="Z297" s="79"/>
      <c r="AA297" s="82" t="s">
        <v>1197</v>
      </c>
      <c r="AB297" s="79"/>
      <c r="AC297" s="79" t="b">
        <v>0</v>
      </c>
      <c r="AD297" s="79">
        <v>1</v>
      </c>
      <c r="AE297" s="82" t="s">
        <v>1270</v>
      </c>
      <c r="AF297" s="79" t="b">
        <v>0</v>
      </c>
      <c r="AG297" s="79" t="s">
        <v>1272</v>
      </c>
      <c r="AH297" s="79"/>
      <c r="AI297" s="82" t="s">
        <v>1270</v>
      </c>
      <c r="AJ297" s="79" t="b">
        <v>0</v>
      </c>
      <c r="AK297" s="79">
        <v>0</v>
      </c>
      <c r="AL297" s="82" t="s">
        <v>1270</v>
      </c>
      <c r="AM297" s="79" t="s">
        <v>1278</v>
      </c>
      <c r="AN297" s="79" t="b">
        <v>0</v>
      </c>
      <c r="AO297" s="82" t="s">
        <v>1197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348</v>
      </c>
      <c r="B298" s="64" t="s">
        <v>398</v>
      </c>
      <c r="C298" s="65" t="s">
        <v>3516</v>
      </c>
      <c r="D298" s="66">
        <v>3</v>
      </c>
      <c r="E298" s="67" t="s">
        <v>132</v>
      </c>
      <c r="F298" s="68">
        <v>32</v>
      </c>
      <c r="G298" s="65"/>
      <c r="H298" s="69"/>
      <c r="I298" s="70"/>
      <c r="J298" s="70"/>
      <c r="K298" s="34" t="s">
        <v>65</v>
      </c>
      <c r="L298" s="77">
        <v>298</v>
      </c>
      <c r="M298" s="77"/>
      <c r="N298" s="72"/>
      <c r="O298" s="79" t="s">
        <v>423</v>
      </c>
      <c r="P298" s="81">
        <v>43484.76582175926</v>
      </c>
      <c r="Q298" s="79" t="s">
        <v>510</v>
      </c>
      <c r="R298" s="79"/>
      <c r="S298" s="79"/>
      <c r="T298" s="79" t="s">
        <v>586</v>
      </c>
      <c r="U298" s="83" t="s">
        <v>647</v>
      </c>
      <c r="V298" s="83" t="s">
        <v>647</v>
      </c>
      <c r="W298" s="81">
        <v>43484.76582175926</v>
      </c>
      <c r="X298" s="83" t="s">
        <v>945</v>
      </c>
      <c r="Y298" s="79"/>
      <c r="Z298" s="79"/>
      <c r="AA298" s="82" t="s">
        <v>1197</v>
      </c>
      <c r="AB298" s="79"/>
      <c r="AC298" s="79" t="b">
        <v>0</v>
      </c>
      <c r="AD298" s="79">
        <v>1</v>
      </c>
      <c r="AE298" s="82" t="s">
        <v>1270</v>
      </c>
      <c r="AF298" s="79" t="b">
        <v>0</v>
      </c>
      <c r="AG298" s="79" t="s">
        <v>1272</v>
      </c>
      <c r="AH298" s="79"/>
      <c r="AI298" s="82" t="s">
        <v>1270</v>
      </c>
      <c r="AJ298" s="79" t="b">
        <v>0</v>
      </c>
      <c r="AK298" s="79">
        <v>0</v>
      </c>
      <c r="AL298" s="82" t="s">
        <v>1270</v>
      </c>
      <c r="AM298" s="79" t="s">
        <v>1278</v>
      </c>
      <c r="AN298" s="79" t="b">
        <v>0</v>
      </c>
      <c r="AO298" s="82" t="s">
        <v>1197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4</v>
      </c>
      <c r="BD298" s="48">
        <v>3</v>
      </c>
      <c r="BE298" s="49">
        <v>6.976744186046512</v>
      </c>
      <c r="BF298" s="48">
        <v>1</v>
      </c>
      <c r="BG298" s="49">
        <v>2.3255813953488373</v>
      </c>
      <c r="BH298" s="48">
        <v>0</v>
      </c>
      <c r="BI298" s="49">
        <v>0</v>
      </c>
      <c r="BJ298" s="48">
        <v>39</v>
      </c>
      <c r="BK298" s="49">
        <v>90.69767441860465</v>
      </c>
      <c r="BL298" s="48">
        <v>43</v>
      </c>
    </row>
    <row r="299" spans="1:64" ht="15">
      <c r="A299" s="64" t="s">
        <v>349</v>
      </c>
      <c r="B299" s="64" t="s">
        <v>392</v>
      </c>
      <c r="C299" s="65" t="s">
        <v>3516</v>
      </c>
      <c r="D299" s="66">
        <v>3</v>
      </c>
      <c r="E299" s="67" t="s">
        <v>132</v>
      </c>
      <c r="F299" s="68">
        <v>32</v>
      </c>
      <c r="G299" s="65"/>
      <c r="H299" s="69"/>
      <c r="I299" s="70"/>
      <c r="J299" s="70"/>
      <c r="K299" s="34" t="s">
        <v>65</v>
      </c>
      <c r="L299" s="77">
        <v>299</v>
      </c>
      <c r="M299" s="77"/>
      <c r="N299" s="72"/>
      <c r="O299" s="79" t="s">
        <v>423</v>
      </c>
      <c r="P299" s="81">
        <v>43484.76608796296</v>
      </c>
      <c r="Q299" s="79" t="s">
        <v>427</v>
      </c>
      <c r="R299" s="79"/>
      <c r="S299" s="79"/>
      <c r="T299" s="79"/>
      <c r="U299" s="79"/>
      <c r="V299" s="83" t="s">
        <v>735</v>
      </c>
      <c r="W299" s="81">
        <v>43484.76608796296</v>
      </c>
      <c r="X299" s="83" t="s">
        <v>946</v>
      </c>
      <c r="Y299" s="79"/>
      <c r="Z299" s="79"/>
      <c r="AA299" s="82" t="s">
        <v>1198</v>
      </c>
      <c r="AB299" s="79"/>
      <c r="AC299" s="79" t="b">
        <v>0</v>
      </c>
      <c r="AD299" s="79">
        <v>0</v>
      </c>
      <c r="AE299" s="82" t="s">
        <v>1270</v>
      </c>
      <c r="AF299" s="79" t="b">
        <v>0</v>
      </c>
      <c r="AG299" s="79" t="s">
        <v>1272</v>
      </c>
      <c r="AH299" s="79"/>
      <c r="AI299" s="82" t="s">
        <v>1270</v>
      </c>
      <c r="AJ299" s="79" t="b">
        <v>0</v>
      </c>
      <c r="AK299" s="79">
        <v>129</v>
      </c>
      <c r="AL299" s="82" t="s">
        <v>1263</v>
      </c>
      <c r="AM299" s="79" t="s">
        <v>1279</v>
      </c>
      <c r="AN299" s="79" t="b">
        <v>0</v>
      </c>
      <c r="AO299" s="82" t="s">
        <v>1263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v>2</v>
      </c>
      <c r="BE299" s="49">
        <v>8.695652173913043</v>
      </c>
      <c r="BF299" s="48">
        <v>0</v>
      </c>
      <c r="BG299" s="49">
        <v>0</v>
      </c>
      <c r="BH299" s="48">
        <v>0</v>
      </c>
      <c r="BI299" s="49">
        <v>0</v>
      </c>
      <c r="BJ299" s="48">
        <v>21</v>
      </c>
      <c r="BK299" s="49">
        <v>91.30434782608695</v>
      </c>
      <c r="BL299" s="48">
        <v>23</v>
      </c>
    </row>
    <row r="300" spans="1:64" ht="15">
      <c r="A300" s="64" t="s">
        <v>350</v>
      </c>
      <c r="B300" s="64" t="s">
        <v>392</v>
      </c>
      <c r="C300" s="65" t="s">
        <v>3516</v>
      </c>
      <c r="D300" s="66">
        <v>3</v>
      </c>
      <c r="E300" s="67" t="s">
        <v>132</v>
      </c>
      <c r="F300" s="68">
        <v>32</v>
      </c>
      <c r="G300" s="65"/>
      <c r="H300" s="69"/>
      <c r="I300" s="70"/>
      <c r="J300" s="70"/>
      <c r="K300" s="34" t="s">
        <v>65</v>
      </c>
      <c r="L300" s="77">
        <v>300</v>
      </c>
      <c r="M300" s="77"/>
      <c r="N300" s="72"/>
      <c r="O300" s="79" t="s">
        <v>423</v>
      </c>
      <c r="P300" s="81">
        <v>43484.76652777778</v>
      </c>
      <c r="Q300" s="79" t="s">
        <v>427</v>
      </c>
      <c r="R300" s="79"/>
      <c r="S300" s="79"/>
      <c r="T300" s="79"/>
      <c r="U300" s="79"/>
      <c r="V300" s="83" t="s">
        <v>736</v>
      </c>
      <c r="W300" s="81">
        <v>43484.76652777778</v>
      </c>
      <c r="X300" s="83" t="s">
        <v>947</v>
      </c>
      <c r="Y300" s="79"/>
      <c r="Z300" s="79"/>
      <c r="AA300" s="82" t="s">
        <v>1199</v>
      </c>
      <c r="AB300" s="79"/>
      <c r="AC300" s="79" t="b">
        <v>0</v>
      </c>
      <c r="AD300" s="79">
        <v>0</v>
      </c>
      <c r="AE300" s="82" t="s">
        <v>1270</v>
      </c>
      <c r="AF300" s="79" t="b">
        <v>0</v>
      </c>
      <c r="AG300" s="79" t="s">
        <v>1272</v>
      </c>
      <c r="AH300" s="79"/>
      <c r="AI300" s="82" t="s">
        <v>1270</v>
      </c>
      <c r="AJ300" s="79" t="b">
        <v>0</v>
      </c>
      <c r="AK300" s="79">
        <v>129</v>
      </c>
      <c r="AL300" s="82" t="s">
        <v>1263</v>
      </c>
      <c r="AM300" s="79" t="s">
        <v>1281</v>
      </c>
      <c r="AN300" s="79" t="b">
        <v>0</v>
      </c>
      <c r="AO300" s="82" t="s">
        <v>1263</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v>2</v>
      </c>
      <c r="BE300" s="49">
        <v>8.695652173913043</v>
      </c>
      <c r="BF300" s="48">
        <v>0</v>
      </c>
      <c r="BG300" s="49">
        <v>0</v>
      </c>
      <c r="BH300" s="48">
        <v>0</v>
      </c>
      <c r="BI300" s="49">
        <v>0</v>
      </c>
      <c r="BJ300" s="48">
        <v>21</v>
      </c>
      <c r="BK300" s="49">
        <v>91.30434782608695</v>
      </c>
      <c r="BL300" s="48">
        <v>23</v>
      </c>
    </row>
    <row r="301" spans="1:64" ht="15">
      <c r="A301" s="64" t="s">
        <v>351</v>
      </c>
      <c r="B301" s="64" t="s">
        <v>387</v>
      </c>
      <c r="C301" s="65" t="s">
        <v>3516</v>
      </c>
      <c r="D301" s="66">
        <v>3</v>
      </c>
      <c r="E301" s="67" t="s">
        <v>132</v>
      </c>
      <c r="F301" s="68">
        <v>32</v>
      </c>
      <c r="G301" s="65"/>
      <c r="H301" s="69"/>
      <c r="I301" s="70"/>
      <c r="J301" s="70"/>
      <c r="K301" s="34" t="s">
        <v>65</v>
      </c>
      <c r="L301" s="77">
        <v>301</v>
      </c>
      <c r="M301" s="77"/>
      <c r="N301" s="72"/>
      <c r="O301" s="79" t="s">
        <v>423</v>
      </c>
      <c r="P301" s="81">
        <v>43484.768275462964</v>
      </c>
      <c r="Q301" s="79" t="s">
        <v>426</v>
      </c>
      <c r="R301" s="79"/>
      <c r="S301" s="79"/>
      <c r="T301" s="79" t="s">
        <v>561</v>
      </c>
      <c r="U301" s="83" t="s">
        <v>612</v>
      </c>
      <c r="V301" s="83" t="s">
        <v>612</v>
      </c>
      <c r="W301" s="81">
        <v>43484.768275462964</v>
      </c>
      <c r="X301" s="83" t="s">
        <v>948</v>
      </c>
      <c r="Y301" s="79"/>
      <c r="Z301" s="79"/>
      <c r="AA301" s="82" t="s">
        <v>1200</v>
      </c>
      <c r="AB301" s="79"/>
      <c r="AC301" s="79" t="b">
        <v>0</v>
      </c>
      <c r="AD301" s="79">
        <v>0</v>
      </c>
      <c r="AE301" s="82" t="s">
        <v>1270</v>
      </c>
      <c r="AF301" s="79" t="b">
        <v>0</v>
      </c>
      <c r="AG301" s="79" t="s">
        <v>1272</v>
      </c>
      <c r="AH301" s="79"/>
      <c r="AI301" s="82" t="s">
        <v>1270</v>
      </c>
      <c r="AJ301" s="79" t="b">
        <v>0</v>
      </c>
      <c r="AK301" s="79">
        <v>138</v>
      </c>
      <c r="AL301" s="82" t="s">
        <v>1255</v>
      </c>
      <c r="AM301" s="79" t="s">
        <v>1279</v>
      </c>
      <c r="AN301" s="79" t="b">
        <v>0</v>
      </c>
      <c r="AO301" s="82" t="s">
        <v>1255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1</v>
      </c>
      <c r="BE301" s="49">
        <v>11.11111111111111</v>
      </c>
      <c r="BF301" s="48">
        <v>0</v>
      </c>
      <c r="BG301" s="49">
        <v>0</v>
      </c>
      <c r="BH301" s="48">
        <v>0</v>
      </c>
      <c r="BI301" s="49">
        <v>0</v>
      </c>
      <c r="BJ301" s="48">
        <v>8</v>
      </c>
      <c r="BK301" s="49">
        <v>88.88888888888889</v>
      </c>
      <c r="BL301" s="48">
        <v>9</v>
      </c>
    </row>
    <row r="302" spans="1:64" ht="15">
      <c r="A302" s="64" t="s">
        <v>352</v>
      </c>
      <c r="B302" s="64" t="s">
        <v>392</v>
      </c>
      <c r="C302" s="65" t="s">
        <v>3516</v>
      </c>
      <c r="D302" s="66">
        <v>3</v>
      </c>
      <c r="E302" s="67" t="s">
        <v>132</v>
      </c>
      <c r="F302" s="68">
        <v>32</v>
      </c>
      <c r="G302" s="65"/>
      <c r="H302" s="69"/>
      <c r="I302" s="70"/>
      <c r="J302" s="70"/>
      <c r="K302" s="34" t="s">
        <v>65</v>
      </c>
      <c r="L302" s="77">
        <v>302</v>
      </c>
      <c r="M302" s="77"/>
      <c r="N302" s="72"/>
      <c r="O302" s="79" t="s">
        <v>423</v>
      </c>
      <c r="P302" s="81">
        <v>43484.76868055556</v>
      </c>
      <c r="Q302" s="79" t="s">
        <v>427</v>
      </c>
      <c r="R302" s="79"/>
      <c r="S302" s="79"/>
      <c r="T302" s="79"/>
      <c r="U302" s="79"/>
      <c r="V302" s="83" t="s">
        <v>737</v>
      </c>
      <c r="W302" s="81">
        <v>43484.76868055556</v>
      </c>
      <c r="X302" s="83" t="s">
        <v>949</v>
      </c>
      <c r="Y302" s="79"/>
      <c r="Z302" s="79"/>
      <c r="AA302" s="82" t="s">
        <v>1201</v>
      </c>
      <c r="AB302" s="79"/>
      <c r="AC302" s="79" t="b">
        <v>0</v>
      </c>
      <c r="AD302" s="79">
        <v>0</v>
      </c>
      <c r="AE302" s="82" t="s">
        <v>1270</v>
      </c>
      <c r="AF302" s="79" t="b">
        <v>0</v>
      </c>
      <c r="AG302" s="79" t="s">
        <v>1272</v>
      </c>
      <c r="AH302" s="79"/>
      <c r="AI302" s="82" t="s">
        <v>1270</v>
      </c>
      <c r="AJ302" s="79" t="b">
        <v>0</v>
      </c>
      <c r="AK302" s="79">
        <v>129</v>
      </c>
      <c r="AL302" s="82" t="s">
        <v>1263</v>
      </c>
      <c r="AM302" s="79" t="s">
        <v>1279</v>
      </c>
      <c r="AN302" s="79" t="b">
        <v>0</v>
      </c>
      <c r="AO302" s="82" t="s">
        <v>1263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v>2</v>
      </c>
      <c r="BE302" s="49">
        <v>8.695652173913043</v>
      </c>
      <c r="BF302" s="48">
        <v>0</v>
      </c>
      <c r="BG302" s="49">
        <v>0</v>
      </c>
      <c r="BH302" s="48">
        <v>0</v>
      </c>
      <c r="BI302" s="49">
        <v>0</v>
      </c>
      <c r="BJ302" s="48">
        <v>21</v>
      </c>
      <c r="BK302" s="49">
        <v>91.30434782608695</v>
      </c>
      <c r="BL302" s="48">
        <v>23</v>
      </c>
    </row>
    <row r="303" spans="1:64" ht="15">
      <c r="A303" s="64" t="s">
        <v>353</v>
      </c>
      <c r="B303" s="64" t="s">
        <v>392</v>
      </c>
      <c r="C303" s="65" t="s">
        <v>3516</v>
      </c>
      <c r="D303" s="66">
        <v>3</v>
      </c>
      <c r="E303" s="67" t="s">
        <v>132</v>
      </c>
      <c r="F303" s="68">
        <v>32</v>
      </c>
      <c r="G303" s="65"/>
      <c r="H303" s="69"/>
      <c r="I303" s="70"/>
      <c r="J303" s="70"/>
      <c r="K303" s="34" t="s">
        <v>65</v>
      </c>
      <c r="L303" s="77">
        <v>303</v>
      </c>
      <c r="M303" s="77"/>
      <c r="N303" s="72"/>
      <c r="O303" s="79" t="s">
        <v>423</v>
      </c>
      <c r="P303" s="81">
        <v>43484.768530092595</v>
      </c>
      <c r="Q303" s="79" t="s">
        <v>427</v>
      </c>
      <c r="R303" s="79"/>
      <c r="S303" s="79"/>
      <c r="T303" s="79"/>
      <c r="U303" s="79"/>
      <c r="V303" s="83" t="s">
        <v>738</v>
      </c>
      <c r="W303" s="81">
        <v>43484.768530092595</v>
      </c>
      <c r="X303" s="83" t="s">
        <v>950</v>
      </c>
      <c r="Y303" s="79"/>
      <c r="Z303" s="79"/>
      <c r="AA303" s="82" t="s">
        <v>1202</v>
      </c>
      <c r="AB303" s="79"/>
      <c r="AC303" s="79" t="b">
        <v>0</v>
      </c>
      <c r="AD303" s="79">
        <v>0</v>
      </c>
      <c r="AE303" s="82" t="s">
        <v>1270</v>
      </c>
      <c r="AF303" s="79" t="b">
        <v>0</v>
      </c>
      <c r="AG303" s="79" t="s">
        <v>1272</v>
      </c>
      <c r="AH303" s="79"/>
      <c r="AI303" s="82" t="s">
        <v>1270</v>
      </c>
      <c r="AJ303" s="79" t="b">
        <v>0</v>
      </c>
      <c r="AK303" s="79">
        <v>129</v>
      </c>
      <c r="AL303" s="82" t="s">
        <v>1263</v>
      </c>
      <c r="AM303" s="79" t="s">
        <v>1278</v>
      </c>
      <c r="AN303" s="79" t="b">
        <v>0</v>
      </c>
      <c r="AO303" s="82" t="s">
        <v>1263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3</v>
      </c>
      <c r="BD303" s="48">
        <v>2</v>
      </c>
      <c r="BE303" s="49">
        <v>8.695652173913043</v>
      </c>
      <c r="BF303" s="48">
        <v>0</v>
      </c>
      <c r="BG303" s="49">
        <v>0</v>
      </c>
      <c r="BH303" s="48">
        <v>0</v>
      </c>
      <c r="BI303" s="49">
        <v>0</v>
      </c>
      <c r="BJ303" s="48">
        <v>21</v>
      </c>
      <c r="BK303" s="49">
        <v>91.30434782608695</v>
      </c>
      <c r="BL303" s="48">
        <v>23</v>
      </c>
    </row>
    <row r="304" spans="1:64" ht="15">
      <c r="A304" s="64" t="s">
        <v>353</v>
      </c>
      <c r="B304" s="64" t="s">
        <v>387</v>
      </c>
      <c r="C304" s="65" t="s">
        <v>3516</v>
      </c>
      <c r="D304" s="66">
        <v>3</v>
      </c>
      <c r="E304" s="67" t="s">
        <v>132</v>
      </c>
      <c r="F304" s="68">
        <v>32</v>
      </c>
      <c r="G304" s="65"/>
      <c r="H304" s="69"/>
      <c r="I304" s="70"/>
      <c r="J304" s="70"/>
      <c r="K304" s="34" t="s">
        <v>65</v>
      </c>
      <c r="L304" s="77">
        <v>304</v>
      </c>
      <c r="M304" s="77"/>
      <c r="N304" s="72"/>
      <c r="O304" s="79" t="s">
        <v>423</v>
      </c>
      <c r="P304" s="81">
        <v>43484.768738425926</v>
      </c>
      <c r="Q304" s="79" t="s">
        <v>426</v>
      </c>
      <c r="R304" s="79"/>
      <c r="S304" s="79"/>
      <c r="T304" s="79" t="s">
        <v>561</v>
      </c>
      <c r="U304" s="83" t="s">
        <v>612</v>
      </c>
      <c r="V304" s="83" t="s">
        <v>612</v>
      </c>
      <c r="W304" s="81">
        <v>43484.768738425926</v>
      </c>
      <c r="X304" s="83" t="s">
        <v>951</v>
      </c>
      <c r="Y304" s="79"/>
      <c r="Z304" s="79"/>
      <c r="AA304" s="82" t="s">
        <v>1203</v>
      </c>
      <c r="AB304" s="79"/>
      <c r="AC304" s="79" t="b">
        <v>0</v>
      </c>
      <c r="AD304" s="79">
        <v>0</v>
      </c>
      <c r="AE304" s="82" t="s">
        <v>1270</v>
      </c>
      <c r="AF304" s="79" t="b">
        <v>0</v>
      </c>
      <c r="AG304" s="79" t="s">
        <v>1272</v>
      </c>
      <c r="AH304" s="79"/>
      <c r="AI304" s="82" t="s">
        <v>1270</v>
      </c>
      <c r="AJ304" s="79" t="b">
        <v>0</v>
      </c>
      <c r="AK304" s="79">
        <v>138</v>
      </c>
      <c r="AL304" s="82" t="s">
        <v>1255</v>
      </c>
      <c r="AM304" s="79" t="s">
        <v>1278</v>
      </c>
      <c r="AN304" s="79" t="b">
        <v>0</v>
      </c>
      <c r="AO304" s="82" t="s">
        <v>1255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11.11111111111111</v>
      </c>
      <c r="BF304" s="48">
        <v>0</v>
      </c>
      <c r="BG304" s="49">
        <v>0</v>
      </c>
      <c r="BH304" s="48">
        <v>0</v>
      </c>
      <c r="BI304" s="49">
        <v>0</v>
      </c>
      <c r="BJ304" s="48">
        <v>8</v>
      </c>
      <c r="BK304" s="49">
        <v>88.88888888888889</v>
      </c>
      <c r="BL304" s="48">
        <v>9</v>
      </c>
    </row>
    <row r="305" spans="1:64" ht="15">
      <c r="A305" s="64" t="s">
        <v>354</v>
      </c>
      <c r="B305" s="64" t="s">
        <v>392</v>
      </c>
      <c r="C305" s="65" t="s">
        <v>3516</v>
      </c>
      <c r="D305" s="66">
        <v>3</v>
      </c>
      <c r="E305" s="67" t="s">
        <v>132</v>
      </c>
      <c r="F305" s="68">
        <v>32</v>
      </c>
      <c r="G305" s="65"/>
      <c r="H305" s="69"/>
      <c r="I305" s="70"/>
      <c r="J305" s="70"/>
      <c r="K305" s="34" t="s">
        <v>65</v>
      </c>
      <c r="L305" s="77">
        <v>305</v>
      </c>
      <c r="M305" s="77"/>
      <c r="N305" s="72"/>
      <c r="O305" s="79" t="s">
        <v>423</v>
      </c>
      <c r="P305" s="81">
        <v>43484.76894675926</v>
      </c>
      <c r="Q305" s="79" t="s">
        <v>427</v>
      </c>
      <c r="R305" s="79"/>
      <c r="S305" s="79"/>
      <c r="T305" s="79"/>
      <c r="U305" s="79"/>
      <c r="V305" s="83" t="s">
        <v>739</v>
      </c>
      <c r="W305" s="81">
        <v>43484.76894675926</v>
      </c>
      <c r="X305" s="83" t="s">
        <v>952</v>
      </c>
      <c r="Y305" s="79"/>
      <c r="Z305" s="79"/>
      <c r="AA305" s="82" t="s">
        <v>1204</v>
      </c>
      <c r="AB305" s="79"/>
      <c r="AC305" s="79" t="b">
        <v>0</v>
      </c>
      <c r="AD305" s="79">
        <v>0</v>
      </c>
      <c r="AE305" s="82" t="s">
        <v>1270</v>
      </c>
      <c r="AF305" s="79" t="b">
        <v>0</v>
      </c>
      <c r="AG305" s="79" t="s">
        <v>1272</v>
      </c>
      <c r="AH305" s="79"/>
      <c r="AI305" s="82" t="s">
        <v>1270</v>
      </c>
      <c r="AJ305" s="79" t="b">
        <v>0</v>
      </c>
      <c r="AK305" s="79">
        <v>129</v>
      </c>
      <c r="AL305" s="82" t="s">
        <v>1263</v>
      </c>
      <c r="AM305" s="79" t="s">
        <v>1278</v>
      </c>
      <c r="AN305" s="79" t="b">
        <v>0</v>
      </c>
      <c r="AO305" s="82" t="s">
        <v>1263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3</v>
      </c>
      <c r="BD305" s="48">
        <v>2</v>
      </c>
      <c r="BE305" s="49">
        <v>8.695652173913043</v>
      </c>
      <c r="BF305" s="48">
        <v>0</v>
      </c>
      <c r="BG305" s="49">
        <v>0</v>
      </c>
      <c r="BH305" s="48">
        <v>0</v>
      </c>
      <c r="BI305" s="49">
        <v>0</v>
      </c>
      <c r="BJ305" s="48">
        <v>21</v>
      </c>
      <c r="BK305" s="49">
        <v>91.30434782608695</v>
      </c>
      <c r="BL305" s="48">
        <v>23</v>
      </c>
    </row>
    <row r="306" spans="1:64" ht="15">
      <c r="A306" s="64" t="s">
        <v>354</v>
      </c>
      <c r="B306" s="64" t="s">
        <v>325</v>
      </c>
      <c r="C306" s="65" t="s">
        <v>3516</v>
      </c>
      <c r="D306" s="66">
        <v>3</v>
      </c>
      <c r="E306" s="67" t="s">
        <v>132</v>
      </c>
      <c r="F306" s="68">
        <v>32</v>
      </c>
      <c r="G306" s="65"/>
      <c r="H306" s="69"/>
      <c r="I306" s="70"/>
      <c r="J306" s="70"/>
      <c r="K306" s="34" t="s">
        <v>65</v>
      </c>
      <c r="L306" s="77">
        <v>306</v>
      </c>
      <c r="M306" s="77"/>
      <c r="N306" s="72"/>
      <c r="O306" s="79" t="s">
        <v>423</v>
      </c>
      <c r="P306" s="81">
        <v>43484.769212962965</v>
      </c>
      <c r="Q306" s="79" t="s">
        <v>448</v>
      </c>
      <c r="R306" s="79"/>
      <c r="S306" s="79"/>
      <c r="T306" s="79" t="s">
        <v>567</v>
      </c>
      <c r="U306" s="79"/>
      <c r="V306" s="83" t="s">
        <v>739</v>
      </c>
      <c r="W306" s="81">
        <v>43484.769212962965</v>
      </c>
      <c r="X306" s="83" t="s">
        <v>953</v>
      </c>
      <c r="Y306" s="79"/>
      <c r="Z306" s="79"/>
      <c r="AA306" s="82" t="s">
        <v>1205</v>
      </c>
      <c r="AB306" s="79"/>
      <c r="AC306" s="79" t="b">
        <v>0</v>
      </c>
      <c r="AD306" s="79">
        <v>0</v>
      </c>
      <c r="AE306" s="82" t="s">
        <v>1270</v>
      </c>
      <c r="AF306" s="79" t="b">
        <v>1</v>
      </c>
      <c r="AG306" s="79" t="s">
        <v>1272</v>
      </c>
      <c r="AH306" s="79"/>
      <c r="AI306" s="82" t="s">
        <v>1275</v>
      </c>
      <c r="AJ306" s="79" t="b">
        <v>0</v>
      </c>
      <c r="AK306" s="79">
        <v>48</v>
      </c>
      <c r="AL306" s="82" t="s">
        <v>1265</v>
      </c>
      <c r="AM306" s="79" t="s">
        <v>1278</v>
      </c>
      <c r="AN306" s="79" t="b">
        <v>0</v>
      </c>
      <c r="AO306" s="82" t="s">
        <v>1265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354</v>
      </c>
      <c r="B307" s="64" t="s">
        <v>394</v>
      </c>
      <c r="C307" s="65" t="s">
        <v>3516</v>
      </c>
      <c r="D307" s="66">
        <v>3</v>
      </c>
      <c r="E307" s="67" t="s">
        <v>132</v>
      </c>
      <c r="F307" s="68">
        <v>32</v>
      </c>
      <c r="G307" s="65"/>
      <c r="H307" s="69"/>
      <c r="I307" s="70"/>
      <c r="J307" s="70"/>
      <c r="K307" s="34" t="s">
        <v>65</v>
      </c>
      <c r="L307" s="77">
        <v>307</v>
      </c>
      <c r="M307" s="77"/>
      <c r="N307" s="72"/>
      <c r="O307" s="79" t="s">
        <v>423</v>
      </c>
      <c r="P307" s="81">
        <v>43484.769212962965</v>
      </c>
      <c r="Q307" s="79" t="s">
        <v>448</v>
      </c>
      <c r="R307" s="79"/>
      <c r="S307" s="79"/>
      <c r="T307" s="79" t="s">
        <v>567</v>
      </c>
      <c r="U307" s="79"/>
      <c r="V307" s="83" t="s">
        <v>739</v>
      </c>
      <c r="W307" s="81">
        <v>43484.769212962965</v>
      </c>
      <c r="X307" s="83" t="s">
        <v>953</v>
      </c>
      <c r="Y307" s="79"/>
      <c r="Z307" s="79"/>
      <c r="AA307" s="82" t="s">
        <v>1205</v>
      </c>
      <c r="AB307" s="79"/>
      <c r="AC307" s="79" t="b">
        <v>0</v>
      </c>
      <c r="AD307" s="79">
        <v>0</v>
      </c>
      <c r="AE307" s="82" t="s">
        <v>1270</v>
      </c>
      <c r="AF307" s="79" t="b">
        <v>1</v>
      </c>
      <c r="AG307" s="79" t="s">
        <v>1272</v>
      </c>
      <c r="AH307" s="79"/>
      <c r="AI307" s="82" t="s">
        <v>1275</v>
      </c>
      <c r="AJ307" s="79" t="b">
        <v>0</v>
      </c>
      <c r="AK307" s="79">
        <v>48</v>
      </c>
      <c r="AL307" s="82" t="s">
        <v>1265</v>
      </c>
      <c r="AM307" s="79" t="s">
        <v>1278</v>
      </c>
      <c r="AN307" s="79" t="b">
        <v>0</v>
      </c>
      <c r="AO307" s="82" t="s">
        <v>1265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9.523809523809524</v>
      </c>
      <c r="BF307" s="48">
        <v>0</v>
      </c>
      <c r="BG307" s="49">
        <v>0</v>
      </c>
      <c r="BH307" s="48">
        <v>0</v>
      </c>
      <c r="BI307" s="49">
        <v>0</v>
      </c>
      <c r="BJ307" s="48">
        <v>19</v>
      </c>
      <c r="BK307" s="49">
        <v>90.47619047619048</v>
      </c>
      <c r="BL307" s="48">
        <v>21</v>
      </c>
    </row>
    <row r="308" spans="1:64" ht="15">
      <c r="A308" s="64" t="s">
        <v>355</v>
      </c>
      <c r="B308" s="64" t="s">
        <v>363</v>
      </c>
      <c r="C308" s="65" t="s">
        <v>3516</v>
      </c>
      <c r="D308" s="66">
        <v>3</v>
      </c>
      <c r="E308" s="67" t="s">
        <v>132</v>
      </c>
      <c r="F308" s="68">
        <v>32</v>
      </c>
      <c r="G308" s="65"/>
      <c r="H308" s="69"/>
      <c r="I308" s="70"/>
      <c r="J308" s="70"/>
      <c r="K308" s="34" t="s">
        <v>65</v>
      </c>
      <c r="L308" s="77">
        <v>308</v>
      </c>
      <c r="M308" s="77"/>
      <c r="N308" s="72"/>
      <c r="O308" s="79" t="s">
        <v>423</v>
      </c>
      <c r="P308" s="81">
        <v>43484.769282407404</v>
      </c>
      <c r="Q308" s="79" t="s">
        <v>511</v>
      </c>
      <c r="R308" s="79"/>
      <c r="S308" s="79"/>
      <c r="T308" s="79" t="s">
        <v>596</v>
      </c>
      <c r="U308" s="79"/>
      <c r="V308" s="83" t="s">
        <v>740</v>
      </c>
      <c r="W308" s="81">
        <v>43484.769282407404</v>
      </c>
      <c r="X308" s="83" t="s">
        <v>954</v>
      </c>
      <c r="Y308" s="79"/>
      <c r="Z308" s="79"/>
      <c r="AA308" s="82" t="s">
        <v>1206</v>
      </c>
      <c r="AB308" s="79"/>
      <c r="AC308" s="79" t="b">
        <v>0</v>
      </c>
      <c r="AD308" s="79">
        <v>0</v>
      </c>
      <c r="AE308" s="82" t="s">
        <v>1270</v>
      </c>
      <c r="AF308" s="79" t="b">
        <v>0</v>
      </c>
      <c r="AG308" s="79" t="s">
        <v>1272</v>
      </c>
      <c r="AH308" s="79"/>
      <c r="AI308" s="82" t="s">
        <v>1270</v>
      </c>
      <c r="AJ308" s="79" t="b">
        <v>0</v>
      </c>
      <c r="AK308" s="79">
        <v>14</v>
      </c>
      <c r="AL308" s="82" t="s">
        <v>1214</v>
      </c>
      <c r="AM308" s="79" t="s">
        <v>1278</v>
      </c>
      <c r="AN308" s="79" t="b">
        <v>0</v>
      </c>
      <c r="AO308" s="82" t="s">
        <v>1214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9</v>
      </c>
      <c r="BC308" s="78" t="str">
        <f>REPLACE(INDEX(GroupVertices[Group],MATCH(Edges[[#This Row],[Vertex 2]],GroupVertices[Vertex],0)),1,1,"")</f>
        <v>9</v>
      </c>
      <c r="BD308" s="48">
        <v>1</v>
      </c>
      <c r="BE308" s="49">
        <v>4.545454545454546</v>
      </c>
      <c r="BF308" s="48">
        <v>0</v>
      </c>
      <c r="BG308" s="49">
        <v>0</v>
      </c>
      <c r="BH308" s="48">
        <v>0</v>
      </c>
      <c r="BI308" s="49">
        <v>0</v>
      </c>
      <c r="BJ308" s="48">
        <v>21</v>
      </c>
      <c r="BK308" s="49">
        <v>95.45454545454545</v>
      </c>
      <c r="BL308" s="48">
        <v>22</v>
      </c>
    </row>
    <row r="309" spans="1:64" ht="15">
      <c r="A309" s="64" t="s">
        <v>356</v>
      </c>
      <c r="B309" s="64" t="s">
        <v>392</v>
      </c>
      <c r="C309" s="65" t="s">
        <v>3516</v>
      </c>
      <c r="D309" s="66">
        <v>3</v>
      </c>
      <c r="E309" s="67" t="s">
        <v>132</v>
      </c>
      <c r="F309" s="68">
        <v>32</v>
      </c>
      <c r="G309" s="65"/>
      <c r="H309" s="69"/>
      <c r="I309" s="70"/>
      <c r="J309" s="70"/>
      <c r="K309" s="34" t="s">
        <v>65</v>
      </c>
      <c r="L309" s="77">
        <v>309</v>
      </c>
      <c r="M309" s="77"/>
      <c r="N309" s="72"/>
      <c r="O309" s="79" t="s">
        <v>423</v>
      </c>
      <c r="P309" s="81">
        <v>43484.76981481481</v>
      </c>
      <c r="Q309" s="79" t="s">
        <v>427</v>
      </c>
      <c r="R309" s="79"/>
      <c r="S309" s="79"/>
      <c r="T309" s="79"/>
      <c r="U309" s="79"/>
      <c r="V309" s="83" t="s">
        <v>741</v>
      </c>
      <c r="W309" s="81">
        <v>43484.76981481481</v>
      </c>
      <c r="X309" s="83" t="s">
        <v>955</v>
      </c>
      <c r="Y309" s="79"/>
      <c r="Z309" s="79"/>
      <c r="AA309" s="82" t="s">
        <v>1207</v>
      </c>
      <c r="AB309" s="79"/>
      <c r="AC309" s="79" t="b">
        <v>0</v>
      </c>
      <c r="AD309" s="79">
        <v>0</v>
      </c>
      <c r="AE309" s="82" t="s">
        <v>1270</v>
      </c>
      <c r="AF309" s="79" t="b">
        <v>0</v>
      </c>
      <c r="AG309" s="79" t="s">
        <v>1272</v>
      </c>
      <c r="AH309" s="79"/>
      <c r="AI309" s="82" t="s">
        <v>1270</v>
      </c>
      <c r="AJ309" s="79" t="b">
        <v>0</v>
      </c>
      <c r="AK309" s="79">
        <v>129</v>
      </c>
      <c r="AL309" s="82" t="s">
        <v>1263</v>
      </c>
      <c r="AM309" s="79" t="s">
        <v>1278</v>
      </c>
      <c r="AN309" s="79" t="b">
        <v>0</v>
      </c>
      <c r="AO309" s="82" t="s">
        <v>1263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v>2</v>
      </c>
      <c r="BE309" s="49">
        <v>8.695652173913043</v>
      </c>
      <c r="BF309" s="48">
        <v>0</v>
      </c>
      <c r="BG309" s="49">
        <v>0</v>
      </c>
      <c r="BH309" s="48">
        <v>0</v>
      </c>
      <c r="BI309" s="49">
        <v>0</v>
      </c>
      <c r="BJ309" s="48">
        <v>21</v>
      </c>
      <c r="BK309" s="49">
        <v>91.30434782608695</v>
      </c>
      <c r="BL309" s="48">
        <v>23</v>
      </c>
    </row>
    <row r="310" spans="1:64" ht="15">
      <c r="A310" s="64" t="s">
        <v>357</v>
      </c>
      <c r="B310" s="64" t="s">
        <v>325</v>
      </c>
      <c r="C310" s="65" t="s">
        <v>3516</v>
      </c>
      <c r="D310" s="66">
        <v>3</v>
      </c>
      <c r="E310" s="67" t="s">
        <v>132</v>
      </c>
      <c r="F310" s="68">
        <v>32</v>
      </c>
      <c r="G310" s="65"/>
      <c r="H310" s="69"/>
      <c r="I310" s="70"/>
      <c r="J310" s="70"/>
      <c r="K310" s="34" t="s">
        <v>65</v>
      </c>
      <c r="L310" s="77">
        <v>310</v>
      </c>
      <c r="M310" s="77"/>
      <c r="N310" s="72"/>
      <c r="O310" s="79" t="s">
        <v>423</v>
      </c>
      <c r="P310" s="81">
        <v>43484.76994212963</v>
      </c>
      <c r="Q310" s="79" t="s">
        <v>448</v>
      </c>
      <c r="R310" s="79"/>
      <c r="S310" s="79"/>
      <c r="T310" s="79" t="s">
        <v>567</v>
      </c>
      <c r="U310" s="79"/>
      <c r="V310" s="83" t="s">
        <v>742</v>
      </c>
      <c r="W310" s="81">
        <v>43484.76994212963</v>
      </c>
      <c r="X310" s="83" t="s">
        <v>956</v>
      </c>
      <c r="Y310" s="79"/>
      <c r="Z310" s="79"/>
      <c r="AA310" s="82" t="s">
        <v>1208</v>
      </c>
      <c r="AB310" s="79"/>
      <c r="AC310" s="79" t="b">
        <v>0</v>
      </c>
      <c r="AD310" s="79">
        <v>0</v>
      </c>
      <c r="AE310" s="82" t="s">
        <v>1270</v>
      </c>
      <c r="AF310" s="79" t="b">
        <v>1</v>
      </c>
      <c r="AG310" s="79" t="s">
        <v>1272</v>
      </c>
      <c r="AH310" s="79"/>
      <c r="AI310" s="82" t="s">
        <v>1275</v>
      </c>
      <c r="AJ310" s="79" t="b">
        <v>0</v>
      </c>
      <c r="AK310" s="79">
        <v>48</v>
      </c>
      <c r="AL310" s="82" t="s">
        <v>1265</v>
      </c>
      <c r="AM310" s="79" t="s">
        <v>1281</v>
      </c>
      <c r="AN310" s="79" t="b">
        <v>0</v>
      </c>
      <c r="AO310" s="82" t="s">
        <v>1265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357</v>
      </c>
      <c r="B311" s="64" t="s">
        <v>394</v>
      </c>
      <c r="C311" s="65" t="s">
        <v>3516</v>
      </c>
      <c r="D311" s="66">
        <v>3</v>
      </c>
      <c r="E311" s="67" t="s">
        <v>132</v>
      </c>
      <c r="F311" s="68">
        <v>32</v>
      </c>
      <c r="G311" s="65"/>
      <c r="H311" s="69"/>
      <c r="I311" s="70"/>
      <c r="J311" s="70"/>
      <c r="K311" s="34" t="s">
        <v>65</v>
      </c>
      <c r="L311" s="77">
        <v>311</v>
      </c>
      <c r="M311" s="77"/>
      <c r="N311" s="72"/>
      <c r="O311" s="79" t="s">
        <v>423</v>
      </c>
      <c r="P311" s="81">
        <v>43484.76994212963</v>
      </c>
      <c r="Q311" s="79" t="s">
        <v>448</v>
      </c>
      <c r="R311" s="79"/>
      <c r="S311" s="79"/>
      <c r="T311" s="79" t="s">
        <v>567</v>
      </c>
      <c r="U311" s="79"/>
      <c r="V311" s="83" t="s">
        <v>742</v>
      </c>
      <c r="W311" s="81">
        <v>43484.76994212963</v>
      </c>
      <c r="X311" s="83" t="s">
        <v>956</v>
      </c>
      <c r="Y311" s="79"/>
      <c r="Z311" s="79"/>
      <c r="AA311" s="82" t="s">
        <v>1208</v>
      </c>
      <c r="AB311" s="79"/>
      <c r="AC311" s="79" t="b">
        <v>0</v>
      </c>
      <c r="AD311" s="79">
        <v>0</v>
      </c>
      <c r="AE311" s="82" t="s">
        <v>1270</v>
      </c>
      <c r="AF311" s="79" t="b">
        <v>1</v>
      </c>
      <c r="AG311" s="79" t="s">
        <v>1272</v>
      </c>
      <c r="AH311" s="79"/>
      <c r="AI311" s="82" t="s">
        <v>1275</v>
      </c>
      <c r="AJ311" s="79" t="b">
        <v>0</v>
      </c>
      <c r="AK311" s="79">
        <v>48</v>
      </c>
      <c r="AL311" s="82" t="s">
        <v>1265</v>
      </c>
      <c r="AM311" s="79" t="s">
        <v>1281</v>
      </c>
      <c r="AN311" s="79" t="b">
        <v>0</v>
      </c>
      <c r="AO311" s="82" t="s">
        <v>1265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9.523809523809524</v>
      </c>
      <c r="BF311" s="48">
        <v>0</v>
      </c>
      <c r="BG311" s="49">
        <v>0</v>
      </c>
      <c r="BH311" s="48">
        <v>0</v>
      </c>
      <c r="BI311" s="49">
        <v>0</v>
      </c>
      <c r="BJ311" s="48">
        <v>19</v>
      </c>
      <c r="BK311" s="49">
        <v>90.47619047619048</v>
      </c>
      <c r="BL311" s="48">
        <v>21</v>
      </c>
    </row>
    <row r="312" spans="1:64" ht="15">
      <c r="A312" s="64" t="s">
        <v>358</v>
      </c>
      <c r="B312" s="64" t="s">
        <v>325</v>
      </c>
      <c r="C312" s="65" t="s">
        <v>3516</v>
      </c>
      <c r="D312" s="66">
        <v>3</v>
      </c>
      <c r="E312" s="67" t="s">
        <v>132</v>
      </c>
      <c r="F312" s="68">
        <v>32</v>
      </c>
      <c r="G312" s="65"/>
      <c r="H312" s="69"/>
      <c r="I312" s="70"/>
      <c r="J312" s="70"/>
      <c r="K312" s="34" t="s">
        <v>65</v>
      </c>
      <c r="L312" s="77">
        <v>312</v>
      </c>
      <c r="M312" s="77"/>
      <c r="N312" s="72"/>
      <c r="O312" s="79" t="s">
        <v>423</v>
      </c>
      <c r="P312" s="81">
        <v>43484.771006944444</v>
      </c>
      <c r="Q312" s="79" t="s">
        <v>442</v>
      </c>
      <c r="R312" s="79"/>
      <c r="S312" s="79"/>
      <c r="T312" s="79" t="s">
        <v>564</v>
      </c>
      <c r="U312" s="79"/>
      <c r="V312" s="83" t="s">
        <v>743</v>
      </c>
      <c r="W312" s="81">
        <v>43484.771006944444</v>
      </c>
      <c r="X312" s="83" t="s">
        <v>957</v>
      </c>
      <c r="Y312" s="79"/>
      <c r="Z312" s="79"/>
      <c r="AA312" s="82" t="s">
        <v>1209</v>
      </c>
      <c r="AB312" s="79"/>
      <c r="AC312" s="79" t="b">
        <v>0</v>
      </c>
      <c r="AD312" s="79">
        <v>0</v>
      </c>
      <c r="AE312" s="82" t="s">
        <v>1270</v>
      </c>
      <c r="AF312" s="79" t="b">
        <v>0</v>
      </c>
      <c r="AG312" s="79" t="s">
        <v>1272</v>
      </c>
      <c r="AH312" s="79"/>
      <c r="AI312" s="82" t="s">
        <v>1270</v>
      </c>
      <c r="AJ312" s="79" t="b">
        <v>0</v>
      </c>
      <c r="AK312" s="79">
        <v>11</v>
      </c>
      <c r="AL312" s="82" t="s">
        <v>1243</v>
      </c>
      <c r="AM312" s="79" t="s">
        <v>1279</v>
      </c>
      <c r="AN312" s="79" t="b">
        <v>0</v>
      </c>
      <c r="AO312" s="82" t="s">
        <v>1243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1</v>
      </c>
      <c r="BD312" s="48"/>
      <c r="BE312" s="49"/>
      <c r="BF312" s="48"/>
      <c r="BG312" s="49"/>
      <c r="BH312" s="48"/>
      <c r="BI312" s="49"/>
      <c r="BJ312" s="48"/>
      <c r="BK312" s="49"/>
      <c r="BL312" s="48"/>
    </row>
    <row r="313" spans="1:64" ht="15">
      <c r="A313" s="64" t="s">
        <v>358</v>
      </c>
      <c r="B313" s="64" t="s">
        <v>379</v>
      </c>
      <c r="C313" s="65" t="s">
        <v>3516</v>
      </c>
      <c r="D313" s="66">
        <v>3</v>
      </c>
      <c r="E313" s="67" t="s">
        <v>132</v>
      </c>
      <c r="F313" s="68">
        <v>32</v>
      </c>
      <c r="G313" s="65"/>
      <c r="H313" s="69"/>
      <c r="I313" s="70"/>
      <c r="J313" s="70"/>
      <c r="K313" s="34" t="s">
        <v>65</v>
      </c>
      <c r="L313" s="77">
        <v>313</v>
      </c>
      <c r="M313" s="77"/>
      <c r="N313" s="72"/>
      <c r="O313" s="79" t="s">
        <v>423</v>
      </c>
      <c r="P313" s="81">
        <v>43484.771006944444</v>
      </c>
      <c r="Q313" s="79" t="s">
        <v>442</v>
      </c>
      <c r="R313" s="79"/>
      <c r="S313" s="79"/>
      <c r="T313" s="79" t="s">
        <v>564</v>
      </c>
      <c r="U313" s="79"/>
      <c r="V313" s="83" t="s">
        <v>743</v>
      </c>
      <c r="W313" s="81">
        <v>43484.771006944444</v>
      </c>
      <c r="X313" s="83" t="s">
        <v>957</v>
      </c>
      <c r="Y313" s="79"/>
      <c r="Z313" s="79"/>
      <c r="AA313" s="82" t="s">
        <v>1209</v>
      </c>
      <c r="AB313" s="79"/>
      <c r="AC313" s="79" t="b">
        <v>0</v>
      </c>
      <c r="AD313" s="79">
        <v>0</v>
      </c>
      <c r="AE313" s="82" t="s">
        <v>1270</v>
      </c>
      <c r="AF313" s="79" t="b">
        <v>0</v>
      </c>
      <c r="AG313" s="79" t="s">
        <v>1272</v>
      </c>
      <c r="AH313" s="79"/>
      <c r="AI313" s="82" t="s">
        <v>1270</v>
      </c>
      <c r="AJ313" s="79" t="b">
        <v>0</v>
      </c>
      <c r="AK313" s="79">
        <v>11</v>
      </c>
      <c r="AL313" s="82" t="s">
        <v>1243</v>
      </c>
      <c r="AM313" s="79" t="s">
        <v>1279</v>
      </c>
      <c r="AN313" s="79" t="b">
        <v>0</v>
      </c>
      <c r="AO313" s="82" t="s">
        <v>1243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5</v>
      </c>
      <c r="BC313" s="78" t="str">
        <f>REPLACE(INDEX(GroupVertices[Group],MATCH(Edges[[#This Row],[Vertex 2]],GroupVertices[Vertex],0)),1,1,"")</f>
        <v>5</v>
      </c>
      <c r="BD313" s="48">
        <v>1</v>
      </c>
      <c r="BE313" s="49">
        <v>5.882352941176471</v>
      </c>
      <c r="BF313" s="48">
        <v>0</v>
      </c>
      <c r="BG313" s="49">
        <v>0</v>
      </c>
      <c r="BH313" s="48">
        <v>0</v>
      </c>
      <c r="BI313" s="49">
        <v>0</v>
      </c>
      <c r="BJ313" s="48">
        <v>16</v>
      </c>
      <c r="BK313" s="49">
        <v>94.11764705882354</v>
      </c>
      <c r="BL313" s="48">
        <v>17</v>
      </c>
    </row>
    <row r="314" spans="1:64" ht="15">
      <c r="A314" s="64" t="s">
        <v>212</v>
      </c>
      <c r="B314" s="64" t="s">
        <v>417</v>
      </c>
      <c r="C314" s="65" t="s">
        <v>3516</v>
      </c>
      <c r="D314" s="66">
        <v>3</v>
      </c>
      <c r="E314" s="67" t="s">
        <v>132</v>
      </c>
      <c r="F314" s="68">
        <v>32</v>
      </c>
      <c r="G314" s="65"/>
      <c r="H314" s="69"/>
      <c r="I314" s="70"/>
      <c r="J314" s="70"/>
      <c r="K314" s="34" t="s">
        <v>65</v>
      </c>
      <c r="L314" s="77">
        <v>314</v>
      </c>
      <c r="M314" s="77"/>
      <c r="N314" s="72"/>
      <c r="O314" s="79" t="s">
        <v>423</v>
      </c>
      <c r="P314" s="81">
        <v>43484.498240740744</v>
      </c>
      <c r="Q314" s="79" t="s">
        <v>425</v>
      </c>
      <c r="R314" s="79"/>
      <c r="S314" s="79"/>
      <c r="T314" s="79" t="s">
        <v>560</v>
      </c>
      <c r="U314" s="83" t="s">
        <v>611</v>
      </c>
      <c r="V314" s="83" t="s">
        <v>611</v>
      </c>
      <c r="W314" s="81">
        <v>43484.498240740744</v>
      </c>
      <c r="X314" s="83" t="s">
        <v>765</v>
      </c>
      <c r="Y314" s="79"/>
      <c r="Z314" s="79"/>
      <c r="AA314" s="82" t="s">
        <v>1017</v>
      </c>
      <c r="AB314" s="79"/>
      <c r="AC314" s="79" t="b">
        <v>0</v>
      </c>
      <c r="AD314" s="79">
        <v>7</v>
      </c>
      <c r="AE314" s="82" t="s">
        <v>1269</v>
      </c>
      <c r="AF314" s="79" t="b">
        <v>0</v>
      </c>
      <c r="AG314" s="79" t="s">
        <v>1272</v>
      </c>
      <c r="AH314" s="79"/>
      <c r="AI314" s="82" t="s">
        <v>1270</v>
      </c>
      <c r="AJ314" s="79" t="b">
        <v>0</v>
      </c>
      <c r="AK314" s="79">
        <v>4</v>
      </c>
      <c r="AL314" s="82" t="s">
        <v>1270</v>
      </c>
      <c r="AM314" s="79" t="s">
        <v>1277</v>
      </c>
      <c r="AN314" s="79" t="b">
        <v>0</v>
      </c>
      <c r="AO314" s="82" t="s">
        <v>1017</v>
      </c>
      <c r="AP314" s="79" t="s">
        <v>1285</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4</v>
      </c>
      <c r="BD314" s="48">
        <v>1</v>
      </c>
      <c r="BE314" s="49">
        <v>3.225806451612903</v>
      </c>
      <c r="BF314" s="48">
        <v>1</v>
      </c>
      <c r="BG314" s="49">
        <v>3.225806451612903</v>
      </c>
      <c r="BH314" s="48">
        <v>0</v>
      </c>
      <c r="BI314" s="49">
        <v>0</v>
      </c>
      <c r="BJ314" s="48">
        <v>29</v>
      </c>
      <c r="BK314" s="49">
        <v>93.54838709677419</v>
      </c>
      <c r="BL314" s="48">
        <v>31</v>
      </c>
    </row>
    <row r="315" spans="1:64" ht="15">
      <c r="A315" s="64" t="s">
        <v>359</v>
      </c>
      <c r="B315" s="64" t="s">
        <v>417</v>
      </c>
      <c r="C315" s="65" t="s">
        <v>3516</v>
      </c>
      <c r="D315" s="66">
        <v>3</v>
      </c>
      <c r="E315" s="67" t="s">
        <v>132</v>
      </c>
      <c r="F315" s="68">
        <v>32</v>
      </c>
      <c r="G315" s="65"/>
      <c r="H315" s="69"/>
      <c r="I315" s="70"/>
      <c r="J315" s="70"/>
      <c r="K315" s="34" t="s">
        <v>65</v>
      </c>
      <c r="L315" s="77">
        <v>315</v>
      </c>
      <c r="M315" s="77"/>
      <c r="N315" s="72"/>
      <c r="O315" s="79" t="s">
        <v>423</v>
      </c>
      <c r="P315" s="81">
        <v>43484.77116898148</v>
      </c>
      <c r="Q315" s="79" t="s">
        <v>512</v>
      </c>
      <c r="R315" s="79"/>
      <c r="S315" s="79"/>
      <c r="T315" s="79" t="s">
        <v>597</v>
      </c>
      <c r="U315" s="83" t="s">
        <v>648</v>
      </c>
      <c r="V315" s="83" t="s">
        <v>648</v>
      </c>
      <c r="W315" s="81">
        <v>43484.77116898148</v>
      </c>
      <c r="X315" s="83" t="s">
        <v>958</v>
      </c>
      <c r="Y315" s="79"/>
      <c r="Z315" s="79"/>
      <c r="AA315" s="82" t="s">
        <v>1210</v>
      </c>
      <c r="AB315" s="79"/>
      <c r="AC315" s="79" t="b">
        <v>0</v>
      </c>
      <c r="AD315" s="79">
        <v>1</v>
      </c>
      <c r="AE315" s="82" t="s">
        <v>1270</v>
      </c>
      <c r="AF315" s="79" t="b">
        <v>0</v>
      </c>
      <c r="AG315" s="79" t="s">
        <v>1272</v>
      </c>
      <c r="AH315" s="79"/>
      <c r="AI315" s="82" t="s">
        <v>1270</v>
      </c>
      <c r="AJ315" s="79" t="b">
        <v>0</v>
      </c>
      <c r="AK315" s="79">
        <v>0</v>
      </c>
      <c r="AL315" s="82" t="s">
        <v>1270</v>
      </c>
      <c r="AM315" s="79" t="s">
        <v>1279</v>
      </c>
      <c r="AN315" s="79" t="b">
        <v>0</v>
      </c>
      <c r="AO315" s="82" t="s">
        <v>1210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4</v>
      </c>
      <c r="BD315" s="48">
        <v>1</v>
      </c>
      <c r="BE315" s="49">
        <v>7.6923076923076925</v>
      </c>
      <c r="BF315" s="48">
        <v>0</v>
      </c>
      <c r="BG315" s="49">
        <v>0</v>
      </c>
      <c r="BH315" s="48">
        <v>0</v>
      </c>
      <c r="BI315" s="49">
        <v>0</v>
      </c>
      <c r="BJ315" s="48">
        <v>12</v>
      </c>
      <c r="BK315" s="49">
        <v>92.3076923076923</v>
      </c>
      <c r="BL315" s="48">
        <v>13</v>
      </c>
    </row>
    <row r="316" spans="1:64" ht="15">
      <c r="A316" s="64" t="s">
        <v>360</v>
      </c>
      <c r="B316" s="64" t="s">
        <v>387</v>
      </c>
      <c r="C316" s="65" t="s">
        <v>3516</v>
      </c>
      <c r="D316" s="66">
        <v>3</v>
      </c>
      <c r="E316" s="67" t="s">
        <v>132</v>
      </c>
      <c r="F316" s="68">
        <v>32</v>
      </c>
      <c r="G316" s="65"/>
      <c r="H316" s="69"/>
      <c r="I316" s="70"/>
      <c r="J316" s="70"/>
      <c r="K316" s="34" t="s">
        <v>65</v>
      </c>
      <c r="L316" s="77">
        <v>316</v>
      </c>
      <c r="M316" s="77"/>
      <c r="N316" s="72"/>
      <c r="O316" s="79" t="s">
        <v>423</v>
      </c>
      <c r="P316" s="81">
        <v>43484.772997685184</v>
      </c>
      <c r="Q316" s="79" t="s">
        <v>426</v>
      </c>
      <c r="R316" s="79"/>
      <c r="S316" s="79"/>
      <c r="T316" s="79" t="s">
        <v>561</v>
      </c>
      <c r="U316" s="83" t="s">
        <v>612</v>
      </c>
      <c r="V316" s="83" t="s">
        <v>612</v>
      </c>
      <c r="W316" s="81">
        <v>43484.772997685184</v>
      </c>
      <c r="X316" s="83" t="s">
        <v>959</v>
      </c>
      <c r="Y316" s="79"/>
      <c r="Z316" s="79"/>
      <c r="AA316" s="82" t="s">
        <v>1211</v>
      </c>
      <c r="AB316" s="79"/>
      <c r="AC316" s="79" t="b">
        <v>0</v>
      </c>
      <c r="AD316" s="79">
        <v>0</v>
      </c>
      <c r="AE316" s="82" t="s">
        <v>1270</v>
      </c>
      <c r="AF316" s="79" t="b">
        <v>0</v>
      </c>
      <c r="AG316" s="79" t="s">
        <v>1272</v>
      </c>
      <c r="AH316" s="79"/>
      <c r="AI316" s="82" t="s">
        <v>1270</v>
      </c>
      <c r="AJ316" s="79" t="b">
        <v>0</v>
      </c>
      <c r="AK316" s="79">
        <v>138</v>
      </c>
      <c r="AL316" s="82" t="s">
        <v>1255</v>
      </c>
      <c r="AM316" s="79" t="s">
        <v>1278</v>
      </c>
      <c r="AN316" s="79" t="b">
        <v>0</v>
      </c>
      <c r="AO316" s="82" t="s">
        <v>1255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1</v>
      </c>
      <c r="BE316" s="49">
        <v>11.11111111111111</v>
      </c>
      <c r="BF316" s="48">
        <v>0</v>
      </c>
      <c r="BG316" s="49">
        <v>0</v>
      </c>
      <c r="BH316" s="48">
        <v>0</v>
      </c>
      <c r="BI316" s="49">
        <v>0</v>
      </c>
      <c r="BJ316" s="48">
        <v>8</v>
      </c>
      <c r="BK316" s="49">
        <v>88.88888888888889</v>
      </c>
      <c r="BL316" s="48">
        <v>9</v>
      </c>
    </row>
    <row r="317" spans="1:64" ht="15">
      <c r="A317" s="64" t="s">
        <v>361</v>
      </c>
      <c r="B317" s="64" t="s">
        <v>392</v>
      </c>
      <c r="C317" s="65" t="s">
        <v>3516</v>
      </c>
      <c r="D317" s="66">
        <v>3</v>
      </c>
      <c r="E317" s="67" t="s">
        <v>132</v>
      </c>
      <c r="F317" s="68">
        <v>32</v>
      </c>
      <c r="G317" s="65"/>
      <c r="H317" s="69"/>
      <c r="I317" s="70"/>
      <c r="J317" s="70"/>
      <c r="K317" s="34" t="s">
        <v>65</v>
      </c>
      <c r="L317" s="77">
        <v>317</v>
      </c>
      <c r="M317" s="77"/>
      <c r="N317" s="72"/>
      <c r="O317" s="79" t="s">
        <v>423</v>
      </c>
      <c r="P317" s="81">
        <v>43484.77300925926</v>
      </c>
      <c r="Q317" s="79" t="s">
        <v>427</v>
      </c>
      <c r="R317" s="79"/>
      <c r="S317" s="79"/>
      <c r="T317" s="79"/>
      <c r="U317" s="79"/>
      <c r="V317" s="83" t="s">
        <v>744</v>
      </c>
      <c r="W317" s="81">
        <v>43484.77300925926</v>
      </c>
      <c r="X317" s="83" t="s">
        <v>960</v>
      </c>
      <c r="Y317" s="79"/>
      <c r="Z317" s="79"/>
      <c r="AA317" s="82" t="s">
        <v>1212</v>
      </c>
      <c r="AB317" s="79"/>
      <c r="AC317" s="79" t="b">
        <v>0</v>
      </c>
      <c r="AD317" s="79">
        <v>0</v>
      </c>
      <c r="AE317" s="82" t="s">
        <v>1270</v>
      </c>
      <c r="AF317" s="79" t="b">
        <v>0</v>
      </c>
      <c r="AG317" s="79" t="s">
        <v>1272</v>
      </c>
      <c r="AH317" s="79"/>
      <c r="AI317" s="82" t="s">
        <v>1270</v>
      </c>
      <c r="AJ317" s="79" t="b">
        <v>0</v>
      </c>
      <c r="AK317" s="79">
        <v>129</v>
      </c>
      <c r="AL317" s="82" t="s">
        <v>1263</v>
      </c>
      <c r="AM317" s="79" t="s">
        <v>1278</v>
      </c>
      <c r="AN317" s="79" t="b">
        <v>0</v>
      </c>
      <c r="AO317" s="82" t="s">
        <v>1263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2</v>
      </c>
      <c r="BE317" s="49">
        <v>8.695652173913043</v>
      </c>
      <c r="BF317" s="48">
        <v>0</v>
      </c>
      <c r="BG317" s="49">
        <v>0</v>
      </c>
      <c r="BH317" s="48">
        <v>0</v>
      </c>
      <c r="BI317" s="49">
        <v>0</v>
      </c>
      <c r="BJ317" s="48">
        <v>21</v>
      </c>
      <c r="BK317" s="49">
        <v>91.30434782608695</v>
      </c>
      <c r="BL317" s="48">
        <v>23</v>
      </c>
    </row>
    <row r="318" spans="1:64" ht="15">
      <c r="A318" s="64" t="s">
        <v>362</v>
      </c>
      <c r="B318" s="64" t="s">
        <v>420</v>
      </c>
      <c r="C318" s="65" t="s">
        <v>3516</v>
      </c>
      <c r="D318" s="66">
        <v>3</v>
      </c>
      <c r="E318" s="67" t="s">
        <v>132</v>
      </c>
      <c r="F318" s="68">
        <v>32</v>
      </c>
      <c r="G318" s="65"/>
      <c r="H318" s="69"/>
      <c r="I318" s="70"/>
      <c r="J318" s="70"/>
      <c r="K318" s="34" t="s">
        <v>65</v>
      </c>
      <c r="L318" s="77">
        <v>318</v>
      </c>
      <c r="M318" s="77"/>
      <c r="N318" s="72"/>
      <c r="O318" s="79" t="s">
        <v>423</v>
      </c>
      <c r="P318" s="81">
        <v>43484.77412037037</v>
      </c>
      <c r="Q318" s="79" t="s">
        <v>513</v>
      </c>
      <c r="R318" s="79"/>
      <c r="S318" s="79"/>
      <c r="T318" s="79" t="s">
        <v>564</v>
      </c>
      <c r="U318" s="79"/>
      <c r="V318" s="83" t="s">
        <v>745</v>
      </c>
      <c r="W318" s="81">
        <v>43484.77412037037</v>
      </c>
      <c r="X318" s="83" t="s">
        <v>961</v>
      </c>
      <c r="Y318" s="79"/>
      <c r="Z318" s="79"/>
      <c r="AA318" s="82" t="s">
        <v>1213</v>
      </c>
      <c r="AB318" s="79"/>
      <c r="AC318" s="79" t="b">
        <v>0</v>
      </c>
      <c r="AD318" s="79">
        <v>3</v>
      </c>
      <c r="AE318" s="82" t="s">
        <v>1270</v>
      </c>
      <c r="AF318" s="79" t="b">
        <v>0</v>
      </c>
      <c r="AG318" s="79" t="s">
        <v>1272</v>
      </c>
      <c r="AH318" s="79"/>
      <c r="AI318" s="82" t="s">
        <v>1270</v>
      </c>
      <c r="AJ318" s="79" t="b">
        <v>0</v>
      </c>
      <c r="AK318" s="79">
        <v>2</v>
      </c>
      <c r="AL318" s="82" t="s">
        <v>1270</v>
      </c>
      <c r="AM318" s="79" t="s">
        <v>1279</v>
      </c>
      <c r="AN318" s="79" t="b">
        <v>0</v>
      </c>
      <c r="AO318" s="82" t="s">
        <v>1213</v>
      </c>
      <c r="AP318" s="79" t="s">
        <v>176</v>
      </c>
      <c r="AQ318" s="79">
        <v>0</v>
      </c>
      <c r="AR318" s="79">
        <v>0</v>
      </c>
      <c r="AS318" s="79" t="s">
        <v>1288</v>
      </c>
      <c r="AT318" s="79" t="s">
        <v>1289</v>
      </c>
      <c r="AU318" s="79" t="s">
        <v>1290</v>
      </c>
      <c r="AV318" s="79" t="s">
        <v>1293</v>
      </c>
      <c r="AW318" s="86" t="s">
        <v>1296</v>
      </c>
      <c r="AX318" s="79" t="s">
        <v>1298</v>
      </c>
      <c r="AY318" s="79" t="s">
        <v>1299</v>
      </c>
      <c r="AZ318" s="83" t="s">
        <v>1303</v>
      </c>
      <c r="BA318">
        <v>1</v>
      </c>
      <c r="BB318" s="78" t="str">
        <f>REPLACE(INDEX(GroupVertices[Group],MATCH(Edges[[#This Row],[Vertex 1]],GroupVertices[Vertex],0)),1,1,"")</f>
        <v>8</v>
      </c>
      <c r="BC318" s="78" t="str">
        <f>REPLACE(INDEX(GroupVertices[Group],MATCH(Edges[[#This Row],[Vertex 2]],GroupVertices[Vertex],0)),1,1,"")</f>
        <v>8</v>
      </c>
      <c r="BD318" s="48"/>
      <c r="BE318" s="49"/>
      <c r="BF318" s="48"/>
      <c r="BG318" s="49"/>
      <c r="BH318" s="48"/>
      <c r="BI318" s="49"/>
      <c r="BJ318" s="48"/>
      <c r="BK318" s="49"/>
      <c r="BL318" s="48"/>
    </row>
    <row r="319" spans="1:64" ht="15">
      <c r="A319" s="64" t="s">
        <v>363</v>
      </c>
      <c r="B319" s="64" t="s">
        <v>325</v>
      </c>
      <c r="C319" s="65" t="s">
        <v>3516</v>
      </c>
      <c r="D319" s="66">
        <v>3</v>
      </c>
      <c r="E319" s="67" t="s">
        <v>132</v>
      </c>
      <c r="F319" s="68">
        <v>32</v>
      </c>
      <c r="G319" s="65"/>
      <c r="H319" s="69"/>
      <c r="I319" s="70"/>
      <c r="J319" s="70"/>
      <c r="K319" s="34" t="s">
        <v>65</v>
      </c>
      <c r="L319" s="77">
        <v>319</v>
      </c>
      <c r="M319" s="77"/>
      <c r="N319" s="72"/>
      <c r="O319" s="79" t="s">
        <v>423</v>
      </c>
      <c r="P319" s="81">
        <v>43484.4708912037</v>
      </c>
      <c r="Q319" s="79" t="s">
        <v>514</v>
      </c>
      <c r="R319" s="79"/>
      <c r="S319" s="79"/>
      <c r="T319" s="79" t="s">
        <v>598</v>
      </c>
      <c r="U319" s="83" t="s">
        <v>649</v>
      </c>
      <c r="V319" s="83" t="s">
        <v>649</v>
      </c>
      <c r="W319" s="81">
        <v>43484.4708912037</v>
      </c>
      <c r="X319" s="83" t="s">
        <v>962</v>
      </c>
      <c r="Y319" s="79"/>
      <c r="Z319" s="79"/>
      <c r="AA319" s="82" t="s">
        <v>1214</v>
      </c>
      <c r="AB319" s="79"/>
      <c r="AC319" s="79" t="b">
        <v>0</v>
      </c>
      <c r="AD319" s="79">
        <v>35</v>
      </c>
      <c r="AE319" s="82" t="s">
        <v>1270</v>
      </c>
      <c r="AF319" s="79" t="b">
        <v>0</v>
      </c>
      <c r="AG319" s="79" t="s">
        <v>1272</v>
      </c>
      <c r="AH319" s="79"/>
      <c r="AI319" s="82" t="s">
        <v>1270</v>
      </c>
      <c r="AJ319" s="79" t="b">
        <v>0</v>
      </c>
      <c r="AK319" s="79">
        <v>14</v>
      </c>
      <c r="AL319" s="82" t="s">
        <v>1270</v>
      </c>
      <c r="AM319" s="79" t="s">
        <v>1277</v>
      </c>
      <c r="AN319" s="79" t="b">
        <v>0</v>
      </c>
      <c r="AO319" s="82" t="s">
        <v>1214</v>
      </c>
      <c r="AP319" s="79" t="s">
        <v>1285</v>
      </c>
      <c r="AQ319" s="79">
        <v>0</v>
      </c>
      <c r="AR319" s="79">
        <v>0</v>
      </c>
      <c r="AS319" s="79"/>
      <c r="AT319" s="79"/>
      <c r="AU319" s="79"/>
      <c r="AV319" s="79"/>
      <c r="AW319" s="79"/>
      <c r="AX319" s="79"/>
      <c r="AY319" s="79"/>
      <c r="AZ319" s="79"/>
      <c r="BA319">
        <v>1</v>
      </c>
      <c r="BB319" s="78" t="str">
        <f>REPLACE(INDEX(GroupVertices[Group],MATCH(Edges[[#This Row],[Vertex 1]],GroupVertices[Vertex],0)),1,1,"")</f>
        <v>9</v>
      </c>
      <c r="BC319" s="78" t="str">
        <f>REPLACE(INDEX(GroupVertices[Group],MATCH(Edges[[#This Row],[Vertex 2]],GroupVertices[Vertex],0)),1,1,"")</f>
        <v>1</v>
      </c>
      <c r="BD319" s="48">
        <v>1</v>
      </c>
      <c r="BE319" s="49">
        <v>4.3478260869565215</v>
      </c>
      <c r="BF319" s="48">
        <v>0</v>
      </c>
      <c r="BG319" s="49">
        <v>0</v>
      </c>
      <c r="BH319" s="48">
        <v>0</v>
      </c>
      <c r="BI319" s="49">
        <v>0</v>
      </c>
      <c r="BJ319" s="48">
        <v>22</v>
      </c>
      <c r="BK319" s="49">
        <v>95.65217391304348</v>
      </c>
      <c r="BL319" s="48">
        <v>23</v>
      </c>
    </row>
    <row r="320" spans="1:64" ht="15">
      <c r="A320" s="64" t="s">
        <v>363</v>
      </c>
      <c r="B320" s="64" t="s">
        <v>364</v>
      </c>
      <c r="C320" s="65" t="s">
        <v>3516</v>
      </c>
      <c r="D320" s="66">
        <v>3</v>
      </c>
      <c r="E320" s="67" t="s">
        <v>132</v>
      </c>
      <c r="F320" s="68">
        <v>32</v>
      </c>
      <c r="G320" s="65"/>
      <c r="H320" s="69"/>
      <c r="I320" s="70"/>
      <c r="J320" s="70"/>
      <c r="K320" s="34" t="s">
        <v>65</v>
      </c>
      <c r="L320" s="77">
        <v>320</v>
      </c>
      <c r="M320" s="77"/>
      <c r="N320" s="72"/>
      <c r="O320" s="79" t="s">
        <v>423</v>
      </c>
      <c r="P320" s="81">
        <v>43484.77490740741</v>
      </c>
      <c r="Q320" s="79" t="s">
        <v>437</v>
      </c>
      <c r="R320" s="79"/>
      <c r="S320" s="79"/>
      <c r="T320" s="79"/>
      <c r="U320" s="79"/>
      <c r="V320" s="83" t="s">
        <v>746</v>
      </c>
      <c r="W320" s="81">
        <v>43484.77490740741</v>
      </c>
      <c r="X320" s="83" t="s">
        <v>963</v>
      </c>
      <c r="Y320" s="79"/>
      <c r="Z320" s="79"/>
      <c r="AA320" s="82" t="s">
        <v>1215</v>
      </c>
      <c r="AB320" s="79"/>
      <c r="AC320" s="79" t="b">
        <v>0</v>
      </c>
      <c r="AD320" s="79">
        <v>0</v>
      </c>
      <c r="AE320" s="82" t="s">
        <v>1270</v>
      </c>
      <c r="AF320" s="79" t="b">
        <v>0</v>
      </c>
      <c r="AG320" s="79" t="s">
        <v>1272</v>
      </c>
      <c r="AH320" s="79"/>
      <c r="AI320" s="82" t="s">
        <v>1270</v>
      </c>
      <c r="AJ320" s="79" t="b">
        <v>0</v>
      </c>
      <c r="AK320" s="79">
        <v>8</v>
      </c>
      <c r="AL320" s="82" t="s">
        <v>1216</v>
      </c>
      <c r="AM320" s="79" t="s">
        <v>1279</v>
      </c>
      <c r="AN320" s="79" t="b">
        <v>0</v>
      </c>
      <c r="AO320" s="82" t="s">
        <v>1216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9</v>
      </c>
      <c r="BC320" s="78" t="str">
        <f>REPLACE(INDEX(GroupVertices[Group],MATCH(Edges[[#This Row],[Vertex 2]],GroupVertices[Vertex],0)),1,1,"")</f>
        <v>9</v>
      </c>
      <c r="BD320" s="48">
        <v>0</v>
      </c>
      <c r="BE320" s="49">
        <v>0</v>
      </c>
      <c r="BF320" s="48">
        <v>2</v>
      </c>
      <c r="BG320" s="49">
        <v>8</v>
      </c>
      <c r="BH320" s="48">
        <v>0</v>
      </c>
      <c r="BI320" s="49">
        <v>0</v>
      </c>
      <c r="BJ320" s="48">
        <v>23</v>
      </c>
      <c r="BK320" s="49">
        <v>92</v>
      </c>
      <c r="BL320" s="48">
        <v>25</v>
      </c>
    </row>
    <row r="321" spans="1:64" ht="15">
      <c r="A321" s="64" t="s">
        <v>364</v>
      </c>
      <c r="B321" s="64" t="s">
        <v>364</v>
      </c>
      <c r="C321" s="65" t="s">
        <v>3516</v>
      </c>
      <c r="D321" s="66">
        <v>3</v>
      </c>
      <c r="E321" s="67" t="s">
        <v>132</v>
      </c>
      <c r="F321" s="68">
        <v>32</v>
      </c>
      <c r="G321" s="65"/>
      <c r="H321" s="69"/>
      <c r="I321" s="70"/>
      <c r="J321" s="70"/>
      <c r="K321" s="34" t="s">
        <v>65</v>
      </c>
      <c r="L321" s="77">
        <v>321</v>
      </c>
      <c r="M321" s="77"/>
      <c r="N321" s="72"/>
      <c r="O321" s="79" t="s">
        <v>176</v>
      </c>
      <c r="P321" s="81">
        <v>43484.63863425926</v>
      </c>
      <c r="Q321" s="82" t="s">
        <v>515</v>
      </c>
      <c r="R321" s="79"/>
      <c r="S321" s="79"/>
      <c r="T321" s="79" t="s">
        <v>599</v>
      </c>
      <c r="U321" s="83" t="s">
        <v>650</v>
      </c>
      <c r="V321" s="83" t="s">
        <v>650</v>
      </c>
      <c r="W321" s="81">
        <v>43484.63863425926</v>
      </c>
      <c r="X321" s="83" t="s">
        <v>964</v>
      </c>
      <c r="Y321" s="79"/>
      <c r="Z321" s="79"/>
      <c r="AA321" s="82" t="s">
        <v>1216</v>
      </c>
      <c r="AB321" s="79"/>
      <c r="AC321" s="79" t="b">
        <v>0</v>
      </c>
      <c r="AD321" s="79">
        <v>10</v>
      </c>
      <c r="AE321" s="82" t="s">
        <v>1270</v>
      </c>
      <c r="AF321" s="79" t="b">
        <v>0</v>
      </c>
      <c r="AG321" s="79" t="s">
        <v>1272</v>
      </c>
      <c r="AH321" s="79"/>
      <c r="AI321" s="82" t="s">
        <v>1270</v>
      </c>
      <c r="AJ321" s="79" t="b">
        <v>0</v>
      </c>
      <c r="AK321" s="79">
        <v>8</v>
      </c>
      <c r="AL321" s="82" t="s">
        <v>1270</v>
      </c>
      <c r="AM321" s="79" t="s">
        <v>1277</v>
      </c>
      <c r="AN321" s="79" t="b">
        <v>0</v>
      </c>
      <c r="AO321" s="82" t="s">
        <v>1216</v>
      </c>
      <c r="AP321" s="79" t="s">
        <v>1285</v>
      </c>
      <c r="AQ321" s="79">
        <v>0</v>
      </c>
      <c r="AR321" s="79">
        <v>0</v>
      </c>
      <c r="AS321" s="79"/>
      <c r="AT321" s="79"/>
      <c r="AU321" s="79"/>
      <c r="AV321" s="79"/>
      <c r="AW321" s="79"/>
      <c r="AX321" s="79"/>
      <c r="AY321" s="79"/>
      <c r="AZ321" s="79"/>
      <c r="BA321">
        <v>1</v>
      </c>
      <c r="BB321" s="78" t="str">
        <f>REPLACE(INDEX(GroupVertices[Group],MATCH(Edges[[#This Row],[Vertex 1]],GroupVertices[Vertex],0)),1,1,"")</f>
        <v>9</v>
      </c>
      <c r="BC321" s="78" t="str">
        <f>REPLACE(INDEX(GroupVertices[Group],MATCH(Edges[[#This Row],[Vertex 2]],GroupVertices[Vertex],0)),1,1,"")</f>
        <v>9</v>
      </c>
      <c r="BD321" s="48">
        <v>0</v>
      </c>
      <c r="BE321" s="49">
        <v>0</v>
      </c>
      <c r="BF321" s="48">
        <v>2</v>
      </c>
      <c r="BG321" s="49">
        <v>6.25</v>
      </c>
      <c r="BH321" s="48">
        <v>0</v>
      </c>
      <c r="BI321" s="49">
        <v>0</v>
      </c>
      <c r="BJ321" s="48">
        <v>30</v>
      </c>
      <c r="BK321" s="49">
        <v>93.75</v>
      </c>
      <c r="BL321" s="48">
        <v>32</v>
      </c>
    </row>
    <row r="322" spans="1:64" ht="15">
      <c r="A322" s="64" t="s">
        <v>365</v>
      </c>
      <c r="B322" s="64" t="s">
        <v>364</v>
      </c>
      <c r="C322" s="65" t="s">
        <v>3516</v>
      </c>
      <c r="D322" s="66">
        <v>3</v>
      </c>
      <c r="E322" s="67" t="s">
        <v>132</v>
      </c>
      <c r="F322" s="68">
        <v>32</v>
      </c>
      <c r="G322" s="65"/>
      <c r="H322" s="69"/>
      <c r="I322" s="70"/>
      <c r="J322" s="70"/>
      <c r="K322" s="34" t="s">
        <v>65</v>
      </c>
      <c r="L322" s="77">
        <v>322</v>
      </c>
      <c r="M322" s="77"/>
      <c r="N322" s="72"/>
      <c r="O322" s="79" t="s">
        <v>423</v>
      </c>
      <c r="P322" s="81">
        <v>43484.77513888889</v>
      </c>
      <c r="Q322" s="79" t="s">
        <v>437</v>
      </c>
      <c r="R322" s="79"/>
      <c r="S322" s="79"/>
      <c r="T322" s="79"/>
      <c r="U322" s="79"/>
      <c r="V322" s="83" t="s">
        <v>747</v>
      </c>
      <c r="W322" s="81">
        <v>43484.77513888889</v>
      </c>
      <c r="X322" s="83" t="s">
        <v>965</v>
      </c>
      <c r="Y322" s="79"/>
      <c r="Z322" s="79"/>
      <c r="AA322" s="82" t="s">
        <v>1217</v>
      </c>
      <c r="AB322" s="79"/>
      <c r="AC322" s="79" t="b">
        <v>0</v>
      </c>
      <c r="AD322" s="79">
        <v>0</v>
      </c>
      <c r="AE322" s="82" t="s">
        <v>1270</v>
      </c>
      <c r="AF322" s="79" t="b">
        <v>0</v>
      </c>
      <c r="AG322" s="79" t="s">
        <v>1272</v>
      </c>
      <c r="AH322" s="79"/>
      <c r="AI322" s="82" t="s">
        <v>1270</v>
      </c>
      <c r="AJ322" s="79" t="b">
        <v>0</v>
      </c>
      <c r="AK322" s="79">
        <v>8</v>
      </c>
      <c r="AL322" s="82" t="s">
        <v>1216</v>
      </c>
      <c r="AM322" s="79" t="s">
        <v>1279</v>
      </c>
      <c r="AN322" s="79" t="b">
        <v>0</v>
      </c>
      <c r="AO322" s="82" t="s">
        <v>1216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9</v>
      </c>
      <c r="BC322" s="78" t="str">
        <f>REPLACE(INDEX(GroupVertices[Group],MATCH(Edges[[#This Row],[Vertex 2]],GroupVertices[Vertex],0)),1,1,"")</f>
        <v>9</v>
      </c>
      <c r="BD322" s="48">
        <v>0</v>
      </c>
      <c r="BE322" s="49">
        <v>0</v>
      </c>
      <c r="BF322" s="48">
        <v>2</v>
      </c>
      <c r="BG322" s="49">
        <v>8</v>
      </c>
      <c r="BH322" s="48">
        <v>0</v>
      </c>
      <c r="BI322" s="49">
        <v>0</v>
      </c>
      <c r="BJ322" s="48">
        <v>23</v>
      </c>
      <c r="BK322" s="49">
        <v>92</v>
      </c>
      <c r="BL322" s="48">
        <v>25</v>
      </c>
    </row>
    <row r="323" spans="1:64" ht="15">
      <c r="A323" s="64" t="s">
        <v>366</v>
      </c>
      <c r="B323" s="64" t="s">
        <v>392</v>
      </c>
      <c r="C323" s="65" t="s">
        <v>3516</v>
      </c>
      <c r="D323" s="66">
        <v>3</v>
      </c>
      <c r="E323" s="67" t="s">
        <v>132</v>
      </c>
      <c r="F323" s="68">
        <v>32</v>
      </c>
      <c r="G323" s="65"/>
      <c r="H323" s="69"/>
      <c r="I323" s="70"/>
      <c r="J323" s="70"/>
      <c r="K323" s="34" t="s">
        <v>65</v>
      </c>
      <c r="L323" s="77">
        <v>323</v>
      </c>
      <c r="M323" s="77"/>
      <c r="N323" s="72"/>
      <c r="O323" s="79" t="s">
        <v>423</v>
      </c>
      <c r="P323" s="81">
        <v>43484.76130787037</v>
      </c>
      <c r="Q323" s="79" t="s">
        <v>427</v>
      </c>
      <c r="R323" s="79"/>
      <c r="S323" s="79"/>
      <c r="T323" s="79"/>
      <c r="U323" s="79"/>
      <c r="V323" s="83" t="s">
        <v>748</v>
      </c>
      <c r="W323" s="81">
        <v>43484.76130787037</v>
      </c>
      <c r="X323" s="83" t="s">
        <v>966</v>
      </c>
      <c r="Y323" s="79"/>
      <c r="Z323" s="79"/>
      <c r="AA323" s="82" t="s">
        <v>1218</v>
      </c>
      <c r="AB323" s="79"/>
      <c r="AC323" s="79" t="b">
        <v>0</v>
      </c>
      <c r="AD323" s="79">
        <v>0</v>
      </c>
      <c r="AE323" s="82" t="s">
        <v>1270</v>
      </c>
      <c r="AF323" s="79" t="b">
        <v>0</v>
      </c>
      <c r="AG323" s="79" t="s">
        <v>1272</v>
      </c>
      <c r="AH323" s="79"/>
      <c r="AI323" s="82" t="s">
        <v>1270</v>
      </c>
      <c r="AJ323" s="79" t="b">
        <v>0</v>
      </c>
      <c r="AK323" s="79">
        <v>129</v>
      </c>
      <c r="AL323" s="82" t="s">
        <v>1263</v>
      </c>
      <c r="AM323" s="79" t="s">
        <v>1277</v>
      </c>
      <c r="AN323" s="79" t="b">
        <v>0</v>
      </c>
      <c r="AO323" s="82" t="s">
        <v>1263</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3</v>
      </c>
      <c r="BD323" s="48">
        <v>2</v>
      </c>
      <c r="BE323" s="49">
        <v>8.695652173913043</v>
      </c>
      <c r="BF323" s="48">
        <v>0</v>
      </c>
      <c r="BG323" s="49">
        <v>0</v>
      </c>
      <c r="BH323" s="48">
        <v>0</v>
      </c>
      <c r="BI323" s="49">
        <v>0</v>
      </c>
      <c r="BJ323" s="48">
        <v>21</v>
      </c>
      <c r="BK323" s="49">
        <v>91.30434782608695</v>
      </c>
      <c r="BL323" s="48">
        <v>23</v>
      </c>
    </row>
    <row r="324" spans="1:64" ht="15">
      <c r="A324" s="64" t="s">
        <v>366</v>
      </c>
      <c r="B324" s="64" t="s">
        <v>387</v>
      </c>
      <c r="C324" s="65" t="s">
        <v>3516</v>
      </c>
      <c r="D324" s="66">
        <v>3</v>
      </c>
      <c r="E324" s="67" t="s">
        <v>132</v>
      </c>
      <c r="F324" s="68">
        <v>32</v>
      </c>
      <c r="G324" s="65"/>
      <c r="H324" s="69"/>
      <c r="I324" s="70"/>
      <c r="J324" s="70"/>
      <c r="K324" s="34" t="s">
        <v>65</v>
      </c>
      <c r="L324" s="77">
        <v>324</v>
      </c>
      <c r="M324" s="77"/>
      <c r="N324" s="72"/>
      <c r="O324" s="79" t="s">
        <v>423</v>
      </c>
      <c r="P324" s="81">
        <v>43484.76493055555</v>
      </c>
      <c r="Q324" s="79" t="s">
        <v>426</v>
      </c>
      <c r="R324" s="79"/>
      <c r="S324" s="79"/>
      <c r="T324" s="79" t="s">
        <v>561</v>
      </c>
      <c r="U324" s="83" t="s">
        <v>612</v>
      </c>
      <c r="V324" s="83" t="s">
        <v>612</v>
      </c>
      <c r="W324" s="81">
        <v>43484.76493055555</v>
      </c>
      <c r="X324" s="83" t="s">
        <v>967</v>
      </c>
      <c r="Y324" s="79"/>
      <c r="Z324" s="79"/>
      <c r="AA324" s="82" t="s">
        <v>1219</v>
      </c>
      <c r="AB324" s="79"/>
      <c r="AC324" s="79" t="b">
        <v>0</v>
      </c>
      <c r="AD324" s="79">
        <v>0</v>
      </c>
      <c r="AE324" s="82" t="s">
        <v>1270</v>
      </c>
      <c r="AF324" s="79" t="b">
        <v>0</v>
      </c>
      <c r="AG324" s="79" t="s">
        <v>1272</v>
      </c>
      <c r="AH324" s="79"/>
      <c r="AI324" s="82" t="s">
        <v>1270</v>
      </c>
      <c r="AJ324" s="79" t="b">
        <v>0</v>
      </c>
      <c r="AK324" s="79">
        <v>138</v>
      </c>
      <c r="AL324" s="82" t="s">
        <v>1255</v>
      </c>
      <c r="AM324" s="79" t="s">
        <v>1277</v>
      </c>
      <c r="AN324" s="79" t="b">
        <v>0</v>
      </c>
      <c r="AO324" s="82" t="s">
        <v>1255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2</v>
      </c>
      <c r="BD324" s="48">
        <v>1</v>
      </c>
      <c r="BE324" s="49">
        <v>11.11111111111111</v>
      </c>
      <c r="BF324" s="48">
        <v>0</v>
      </c>
      <c r="BG324" s="49">
        <v>0</v>
      </c>
      <c r="BH324" s="48">
        <v>0</v>
      </c>
      <c r="BI324" s="49">
        <v>0</v>
      </c>
      <c r="BJ324" s="48">
        <v>8</v>
      </c>
      <c r="BK324" s="49">
        <v>88.88888888888889</v>
      </c>
      <c r="BL324" s="48">
        <v>9</v>
      </c>
    </row>
    <row r="325" spans="1:64" ht="15">
      <c r="A325" s="64" t="s">
        <v>366</v>
      </c>
      <c r="B325" s="64" t="s">
        <v>325</v>
      </c>
      <c r="C325" s="65" t="s">
        <v>3516</v>
      </c>
      <c r="D325" s="66">
        <v>3</v>
      </c>
      <c r="E325" s="67" t="s">
        <v>132</v>
      </c>
      <c r="F325" s="68">
        <v>32</v>
      </c>
      <c r="G325" s="65"/>
      <c r="H325" s="69"/>
      <c r="I325" s="70"/>
      <c r="J325" s="70"/>
      <c r="K325" s="34" t="s">
        <v>65</v>
      </c>
      <c r="L325" s="77">
        <v>325</v>
      </c>
      <c r="M325" s="77"/>
      <c r="N325" s="72"/>
      <c r="O325" s="79" t="s">
        <v>423</v>
      </c>
      <c r="P325" s="81">
        <v>43484.775289351855</v>
      </c>
      <c r="Q325" s="79" t="s">
        <v>448</v>
      </c>
      <c r="R325" s="79"/>
      <c r="S325" s="79"/>
      <c r="T325" s="79" t="s">
        <v>567</v>
      </c>
      <c r="U325" s="79"/>
      <c r="V325" s="83" t="s">
        <v>748</v>
      </c>
      <c r="W325" s="81">
        <v>43484.775289351855</v>
      </c>
      <c r="X325" s="83" t="s">
        <v>968</v>
      </c>
      <c r="Y325" s="79"/>
      <c r="Z325" s="79"/>
      <c r="AA325" s="82" t="s">
        <v>1220</v>
      </c>
      <c r="AB325" s="79"/>
      <c r="AC325" s="79" t="b">
        <v>0</v>
      </c>
      <c r="AD325" s="79">
        <v>0</v>
      </c>
      <c r="AE325" s="82" t="s">
        <v>1270</v>
      </c>
      <c r="AF325" s="79" t="b">
        <v>1</v>
      </c>
      <c r="AG325" s="79" t="s">
        <v>1272</v>
      </c>
      <c r="AH325" s="79"/>
      <c r="AI325" s="82" t="s">
        <v>1275</v>
      </c>
      <c r="AJ325" s="79" t="b">
        <v>0</v>
      </c>
      <c r="AK325" s="79">
        <v>48</v>
      </c>
      <c r="AL325" s="82" t="s">
        <v>1265</v>
      </c>
      <c r="AM325" s="79" t="s">
        <v>1277</v>
      </c>
      <c r="AN325" s="79" t="b">
        <v>0</v>
      </c>
      <c r="AO325" s="82" t="s">
        <v>1265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366</v>
      </c>
      <c r="B326" s="64" t="s">
        <v>394</v>
      </c>
      <c r="C326" s="65" t="s">
        <v>3516</v>
      </c>
      <c r="D326" s="66">
        <v>3</v>
      </c>
      <c r="E326" s="67" t="s">
        <v>132</v>
      </c>
      <c r="F326" s="68">
        <v>32</v>
      </c>
      <c r="G326" s="65"/>
      <c r="H326" s="69"/>
      <c r="I326" s="70"/>
      <c r="J326" s="70"/>
      <c r="K326" s="34" t="s">
        <v>65</v>
      </c>
      <c r="L326" s="77">
        <v>326</v>
      </c>
      <c r="M326" s="77"/>
      <c r="N326" s="72"/>
      <c r="O326" s="79" t="s">
        <v>423</v>
      </c>
      <c r="P326" s="81">
        <v>43484.775289351855</v>
      </c>
      <c r="Q326" s="79" t="s">
        <v>448</v>
      </c>
      <c r="R326" s="79"/>
      <c r="S326" s="79"/>
      <c r="T326" s="79" t="s">
        <v>567</v>
      </c>
      <c r="U326" s="79"/>
      <c r="V326" s="83" t="s">
        <v>748</v>
      </c>
      <c r="W326" s="81">
        <v>43484.775289351855</v>
      </c>
      <c r="X326" s="83" t="s">
        <v>968</v>
      </c>
      <c r="Y326" s="79"/>
      <c r="Z326" s="79"/>
      <c r="AA326" s="82" t="s">
        <v>1220</v>
      </c>
      <c r="AB326" s="79"/>
      <c r="AC326" s="79" t="b">
        <v>0</v>
      </c>
      <c r="AD326" s="79">
        <v>0</v>
      </c>
      <c r="AE326" s="82" t="s">
        <v>1270</v>
      </c>
      <c r="AF326" s="79" t="b">
        <v>1</v>
      </c>
      <c r="AG326" s="79" t="s">
        <v>1272</v>
      </c>
      <c r="AH326" s="79"/>
      <c r="AI326" s="82" t="s">
        <v>1275</v>
      </c>
      <c r="AJ326" s="79" t="b">
        <v>0</v>
      </c>
      <c r="AK326" s="79">
        <v>48</v>
      </c>
      <c r="AL326" s="82" t="s">
        <v>1265</v>
      </c>
      <c r="AM326" s="79" t="s">
        <v>1277</v>
      </c>
      <c r="AN326" s="79" t="b">
        <v>0</v>
      </c>
      <c r="AO326" s="82" t="s">
        <v>1265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2</v>
      </c>
      <c r="BE326" s="49">
        <v>9.523809523809524</v>
      </c>
      <c r="BF326" s="48">
        <v>0</v>
      </c>
      <c r="BG326" s="49">
        <v>0</v>
      </c>
      <c r="BH326" s="48">
        <v>0</v>
      </c>
      <c r="BI326" s="49">
        <v>0</v>
      </c>
      <c r="BJ326" s="48">
        <v>19</v>
      </c>
      <c r="BK326" s="49">
        <v>90.47619047619048</v>
      </c>
      <c r="BL326" s="48">
        <v>21</v>
      </c>
    </row>
    <row r="327" spans="1:64" ht="15">
      <c r="A327" s="64" t="s">
        <v>367</v>
      </c>
      <c r="B327" s="64" t="s">
        <v>325</v>
      </c>
      <c r="C327" s="65" t="s">
        <v>3516</v>
      </c>
      <c r="D327" s="66">
        <v>3</v>
      </c>
      <c r="E327" s="67" t="s">
        <v>132</v>
      </c>
      <c r="F327" s="68">
        <v>32</v>
      </c>
      <c r="G327" s="65"/>
      <c r="H327" s="69"/>
      <c r="I327" s="70"/>
      <c r="J327" s="70"/>
      <c r="K327" s="34" t="s">
        <v>65</v>
      </c>
      <c r="L327" s="77">
        <v>327</v>
      </c>
      <c r="M327" s="77"/>
      <c r="N327" s="72"/>
      <c r="O327" s="79" t="s">
        <v>423</v>
      </c>
      <c r="P327" s="81">
        <v>43484.775289351855</v>
      </c>
      <c r="Q327" s="79" t="s">
        <v>448</v>
      </c>
      <c r="R327" s="79"/>
      <c r="S327" s="79"/>
      <c r="T327" s="79" t="s">
        <v>567</v>
      </c>
      <c r="U327" s="79"/>
      <c r="V327" s="83" t="s">
        <v>749</v>
      </c>
      <c r="W327" s="81">
        <v>43484.775289351855</v>
      </c>
      <c r="X327" s="83" t="s">
        <v>969</v>
      </c>
      <c r="Y327" s="79"/>
      <c r="Z327" s="79"/>
      <c r="AA327" s="82" t="s">
        <v>1221</v>
      </c>
      <c r="AB327" s="79"/>
      <c r="AC327" s="79" t="b">
        <v>0</v>
      </c>
      <c r="AD327" s="79">
        <v>0</v>
      </c>
      <c r="AE327" s="82" t="s">
        <v>1270</v>
      </c>
      <c r="AF327" s="79" t="b">
        <v>1</v>
      </c>
      <c r="AG327" s="79" t="s">
        <v>1272</v>
      </c>
      <c r="AH327" s="79"/>
      <c r="AI327" s="82" t="s">
        <v>1275</v>
      </c>
      <c r="AJ327" s="79" t="b">
        <v>0</v>
      </c>
      <c r="AK327" s="79">
        <v>48</v>
      </c>
      <c r="AL327" s="82" t="s">
        <v>1265</v>
      </c>
      <c r="AM327" s="79" t="s">
        <v>1278</v>
      </c>
      <c r="AN327" s="79" t="b">
        <v>0</v>
      </c>
      <c r="AO327" s="82" t="s">
        <v>1265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367</v>
      </c>
      <c r="B328" s="64" t="s">
        <v>394</v>
      </c>
      <c r="C328" s="65" t="s">
        <v>3516</v>
      </c>
      <c r="D328" s="66">
        <v>3</v>
      </c>
      <c r="E328" s="67" t="s">
        <v>132</v>
      </c>
      <c r="F328" s="68">
        <v>32</v>
      </c>
      <c r="G328" s="65"/>
      <c r="H328" s="69"/>
      <c r="I328" s="70"/>
      <c r="J328" s="70"/>
      <c r="K328" s="34" t="s">
        <v>65</v>
      </c>
      <c r="L328" s="77">
        <v>328</v>
      </c>
      <c r="M328" s="77"/>
      <c r="N328" s="72"/>
      <c r="O328" s="79" t="s">
        <v>423</v>
      </c>
      <c r="P328" s="81">
        <v>43484.775289351855</v>
      </c>
      <c r="Q328" s="79" t="s">
        <v>448</v>
      </c>
      <c r="R328" s="79"/>
      <c r="S328" s="79"/>
      <c r="T328" s="79" t="s">
        <v>567</v>
      </c>
      <c r="U328" s="79"/>
      <c r="V328" s="83" t="s">
        <v>749</v>
      </c>
      <c r="W328" s="81">
        <v>43484.775289351855</v>
      </c>
      <c r="X328" s="83" t="s">
        <v>969</v>
      </c>
      <c r="Y328" s="79"/>
      <c r="Z328" s="79"/>
      <c r="AA328" s="82" t="s">
        <v>1221</v>
      </c>
      <c r="AB328" s="79"/>
      <c r="AC328" s="79" t="b">
        <v>0</v>
      </c>
      <c r="AD328" s="79">
        <v>0</v>
      </c>
      <c r="AE328" s="82" t="s">
        <v>1270</v>
      </c>
      <c r="AF328" s="79" t="b">
        <v>1</v>
      </c>
      <c r="AG328" s="79" t="s">
        <v>1272</v>
      </c>
      <c r="AH328" s="79"/>
      <c r="AI328" s="82" t="s">
        <v>1275</v>
      </c>
      <c r="AJ328" s="79" t="b">
        <v>0</v>
      </c>
      <c r="AK328" s="79">
        <v>48</v>
      </c>
      <c r="AL328" s="82" t="s">
        <v>1265</v>
      </c>
      <c r="AM328" s="79" t="s">
        <v>1278</v>
      </c>
      <c r="AN328" s="79" t="b">
        <v>0</v>
      </c>
      <c r="AO328" s="82" t="s">
        <v>1265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2</v>
      </c>
      <c r="BE328" s="49">
        <v>9.523809523809524</v>
      </c>
      <c r="BF328" s="48">
        <v>0</v>
      </c>
      <c r="BG328" s="49">
        <v>0</v>
      </c>
      <c r="BH328" s="48">
        <v>0</v>
      </c>
      <c r="BI328" s="49">
        <v>0</v>
      </c>
      <c r="BJ328" s="48">
        <v>19</v>
      </c>
      <c r="BK328" s="49">
        <v>90.47619047619048</v>
      </c>
      <c r="BL328" s="48">
        <v>21</v>
      </c>
    </row>
    <row r="329" spans="1:64" ht="15">
      <c r="A329" s="64" t="s">
        <v>368</v>
      </c>
      <c r="B329" s="64" t="s">
        <v>392</v>
      </c>
      <c r="C329" s="65" t="s">
        <v>3516</v>
      </c>
      <c r="D329" s="66">
        <v>3</v>
      </c>
      <c r="E329" s="67" t="s">
        <v>132</v>
      </c>
      <c r="F329" s="68">
        <v>32</v>
      </c>
      <c r="G329" s="65"/>
      <c r="H329" s="69"/>
      <c r="I329" s="70"/>
      <c r="J329" s="70"/>
      <c r="K329" s="34" t="s">
        <v>65</v>
      </c>
      <c r="L329" s="77">
        <v>329</v>
      </c>
      <c r="M329" s="77"/>
      <c r="N329" s="72"/>
      <c r="O329" s="79" t="s">
        <v>423</v>
      </c>
      <c r="P329" s="81">
        <v>43484.775347222225</v>
      </c>
      <c r="Q329" s="79" t="s">
        <v>427</v>
      </c>
      <c r="R329" s="79"/>
      <c r="S329" s="79"/>
      <c r="T329" s="79"/>
      <c r="U329" s="79"/>
      <c r="V329" s="83" t="s">
        <v>750</v>
      </c>
      <c r="W329" s="81">
        <v>43484.775347222225</v>
      </c>
      <c r="X329" s="83" t="s">
        <v>970</v>
      </c>
      <c r="Y329" s="79"/>
      <c r="Z329" s="79"/>
      <c r="AA329" s="82" t="s">
        <v>1222</v>
      </c>
      <c r="AB329" s="79"/>
      <c r="AC329" s="79" t="b">
        <v>0</v>
      </c>
      <c r="AD329" s="79">
        <v>0</v>
      </c>
      <c r="AE329" s="82" t="s">
        <v>1270</v>
      </c>
      <c r="AF329" s="79" t="b">
        <v>0</v>
      </c>
      <c r="AG329" s="79" t="s">
        <v>1272</v>
      </c>
      <c r="AH329" s="79"/>
      <c r="AI329" s="82" t="s">
        <v>1270</v>
      </c>
      <c r="AJ329" s="79" t="b">
        <v>0</v>
      </c>
      <c r="AK329" s="79">
        <v>129</v>
      </c>
      <c r="AL329" s="82" t="s">
        <v>1263</v>
      </c>
      <c r="AM329" s="79" t="s">
        <v>1279</v>
      </c>
      <c r="AN329" s="79" t="b">
        <v>0</v>
      </c>
      <c r="AO329" s="82" t="s">
        <v>1263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2</v>
      </c>
      <c r="BE329" s="49">
        <v>8.695652173913043</v>
      </c>
      <c r="BF329" s="48">
        <v>0</v>
      </c>
      <c r="BG329" s="49">
        <v>0</v>
      </c>
      <c r="BH329" s="48">
        <v>0</v>
      </c>
      <c r="BI329" s="49">
        <v>0</v>
      </c>
      <c r="BJ329" s="48">
        <v>21</v>
      </c>
      <c r="BK329" s="49">
        <v>91.30434782608695</v>
      </c>
      <c r="BL329" s="48">
        <v>23</v>
      </c>
    </row>
    <row r="330" spans="1:64" ht="15">
      <c r="A330" s="64" t="s">
        <v>369</v>
      </c>
      <c r="B330" s="64" t="s">
        <v>392</v>
      </c>
      <c r="C330" s="65" t="s">
        <v>3516</v>
      </c>
      <c r="D330" s="66">
        <v>3</v>
      </c>
      <c r="E330" s="67" t="s">
        <v>132</v>
      </c>
      <c r="F330" s="68">
        <v>32</v>
      </c>
      <c r="G330" s="65"/>
      <c r="H330" s="69"/>
      <c r="I330" s="70"/>
      <c r="J330" s="70"/>
      <c r="K330" s="34" t="s">
        <v>65</v>
      </c>
      <c r="L330" s="77">
        <v>330</v>
      </c>
      <c r="M330" s="77"/>
      <c r="N330" s="72"/>
      <c r="O330" s="79" t="s">
        <v>423</v>
      </c>
      <c r="P330" s="81">
        <v>43484.7755787037</v>
      </c>
      <c r="Q330" s="79" t="s">
        <v>427</v>
      </c>
      <c r="R330" s="79"/>
      <c r="S330" s="79"/>
      <c r="T330" s="79"/>
      <c r="U330" s="79"/>
      <c r="V330" s="83" t="s">
        <v>751</v>
      </c>
      <c r="W330" s="81">
        <v>43484.7755787037</v>
      </c>
      <c r="X330" s="83" t="s">
        <v>971</v>
      </c>
      <c r="Y330" s="79"/>
      <c r="Z330" s="79"/>
      <c r="AA330" s="82" t="s">
        <v>1223</v>
      </c>
      <c r="AB330" s="79"/>
      <c r="AC330" s="79" t="b">
        <v>0</v>
      </c>
      <c r="AD330" s="79">
        <v>0</v>
      </c>
      <c r="AE330" s="82" t="s">
        <v>1270</v>
      </c>
      <c r="AF330" s="79" t="b">
        <v>0</v>
      </c>
      <c r="AG330" s="79" t="s">
        <v>1272</v>
      </c>
      <c r="AH330" s="79"/>
      <c r="AI330" s="82" t="s">
        <v>1270</v>
      </c>
      <c r="AJ330" s="79" t="b">
        <v>0</v>
      </c>
      <c r="AK330" s="79">
        <v>129</v>
      </c>
      <c r="AL330" s="82" t="s">
        <v>1263</v>
      </c>
      <c r="AM330" s="79" t="s">
        <v>1281</v>
      </c>
      <c r="AN330" s="79" t="b">
        <v>0</v>
      </c>
      <c r="AO330" s="82" t="s">
        <v>1263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2</v>
      </c>
      <c r="BE330" s="49">
        <v>8.695652173913043</v>
      </c>
      <c r="BF330" s="48">
        <v>0</v>
      </c>
      <c r="BG330" s="49">
        <v>0</v>
      </c>
      <c r="BH330" s="48">
        <v>0</v>
      </c>
      <c r="BI330" s="49">
        <v>0</v>
      </c>
      <c r="BJ330" s="48">
        <v>21</v>
      </c>
      <c r="BK330" s="49">
        <v>91.30434782608695</v>
      </c>
      <c r="BL330" s="48">
        <v>23</v>
      </c>
    </row>
    <row r="331" spans="1:64" ht="15">
      <c r="A331" s="64" t="s">
        <v>370</v>
      </c>
      <c r="B331" s="64" t="s">
        <v>325</v>
      </c>
      <c r="C331" s="65" t="s">
        <v>3516</v>
      </c>
      <c r="D331" s="66">
        <v>3</v>
      </c>
      <c r="E331" s="67" t="s">
        <v>132</v>
      </c>
      <c r="F331" s="68">
        <v>32</v>
      </c>
      <c r="G331" s="65"/>
      <c r="H331" s="69"/>
      <c r="I331" s="70"/>
      <c r="J331" s="70"/>
      <c r="K331" s="34" t="s">
        <v>65</v>
      </c>
      <c r="L331" s="77">
        <v>331</v>
      </c>
      <c r="M331" s="77"/>
      <c r="N331" s="72"/>
      <c r="O331" s="79" t="s">
        <v>423</v>
      </c>
      <c r="P331" s="81">
        <v>43484.60940972222</v>
      </c>
      <c r="Q331" s="79" t="s">
        <v>516</v>
      </c>
      <c r="R331" s="79"/>
      <c r="S331" s="79"/>
      <c r="T331" s="79" t="s">
        <v>580</v>
      </c>
      <c r="U331" s="83" t="s">
        <v>651</v>
      </c>
      <c r="V331" s="83" t="s">
        <v>651</v>
      </c>
      <c r="W331" s="81">
        <v>43484.60940972222</v>
      </c>
      <c r="X331" s="83" t="s">
        <v>972</v>
      </c>
      <c r="Y331" s="79"/>
      <c r="Z331" s="79"/>
      <c r="AA331" s="82" t="s">
        <v>1224</v>
      </c>
      <c r="AB331" s="79"/>
      <c r="AC331" s="79" t="b">
        <v>0</v>
      </c>
      <c r="AD331" s="79">
        <v>20</v>
      </c>
      <c r="AE331" s="82" t="s">
        <v>1270</v>
      </c>
      <c r="AF331" s="79" t="b">
        <v>0</v>
      </c>
      <c r="AG331" s="79" t="s">
        <v>1272</v>
      </c>
      <c r="AH331" s="79"/>
      <c r="AI331" s="82" t="s">
        <v>1270</v>
      </c>
      <c r="AJ331" s="79" t="b">
        <v>0</v>
      </c>
      <c r="AK331" s="79">
        <v>7</v>
      </c>
      <c r="AL331" s="82" t="s">
        <v>1270</v>
      </c>
      <c r="AM331" s="79" t="s">
        <v>1278</v>
      </c>
      <c r="AN331" s="79" t="b">
        <v>0</v>
      </c>
      <c r="AO331" s="82" t="s">
        <v>1224</v>
      </c>
      <c r="AP331" s="79" t="s">
        <v>1285</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5.555555555555555</v>
      </c>
      <c r="BH331" s="48">
        <v>0</v>
      </c>
      <c r="BI331" s="49">
        <v>0</v>
      </c>
      <c r="BJ331" s="48">
        <v>17</v>
      </c>
      <c r="BK331" s="49">
        <v>94.44444444444444</v>
      </c>
      <c r="BL331" s="48">
        <v>18</v>
      </c>
    </row>
    <row r="332" spans="1:64" ht="15">
      <c r="A332" s="64" t="s">
        <v>371</v>
      </c>
      <c r="B332" s="64" t="s">
        <v>370</v>
      </c>
      <c r="C332" s="65" t="s">
        <v>3516</v>
      </c>
      <c r="D332" s="66">
        <v>3</v>
      </c>
      <c r="E332" s="67" t="s">
        <v>132</v>
      </c>
      <c r="F332" s="68">
        <v>32</v>
      </c>
      <c r="G332" s="65"/>
      <c r="H332" s="69"/>
      <c r="I332" s="70"/>
      <c r="J332" s="70"/>
      <c r="K332" s="34" t="s">
        <v>65</v>
      </c>
      <c r="L332" s="77">
        <v>332</v>
      </c>
      <c r="M332" s="77"/>
      <c r="N332" s="72"/>
      <c r="O332" s="79" t="s">
        <v>423</v>
      </c>
      <c r="P332" s="81">
        <v>43484.77564814815</v>
      </c>
      <c r="Q332" s="79" t="s">
        <v>502</v>
      </c>
      <c r="R332" s="79"/>
      <c r="S332" s="79"/>
      <c r="T332" s="79" t="s">
        <v>585</v>
      </c>
      <c r="U332" s="79"/>
      <c r="V332" s="83" t="s">
        <v>752</v>
      </c>
      <c r="W332" s="81">
        <v>43484.77564814815</v>
      </c>
      <c r="X332" s="83" t="s">
        <v>973</v>
      </c>
      <c r="Y332" s="79"/>
      <c r="Z332" s="79"/>
      <c r="AA332" s="82" t="s">
        <v>1225</v>
      </c>
      <c r="AB332" s="79"/>
      <c r="AC332" s="79" t="b">
        <v>0</v>
      </c>
      <c r="AD332" s="79">
        <v>0</v>
      </c>
      <c r="AE332" s="82" t="s">
        <v>1270</v>
      </c>
      <c r="AF332" s="79" t="b">
        <v>0</v>
      </c>
      <c r="AG332" s="79" t="s">
        <v>1272</v>
      </c>
      <c r="AH332" s="79"/>
      <c r="AI332" s="82" t="s">
        <v>1270</v>
      </c>
      <c r="AJ332" s="79" t="b">
        <v>0</v>
      </c>
      <c r="AK332" s="79">
        <v>7</v>
      </c>
      <c r="AL332" s="82" t="s">
        <v>1224</v>
      </c>
      <c r="AM332" s="79" t="s">
        <v>1279</v>
      </c>
      <c r="AN332" s="79" t="b">
        <v>0</v>
      </c>
      <c r="AO332" s="82" t="s">
        <v>1224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371</v>
      </c>
      <c r="B333" s="64" t="s">
        <v>325</v>
      </c>
      <c r="C333" s="65" t="s">
        <v>3516</v>
      </c>
      <c r="D333" s="66">
        <v>3</v>
      </c>
      <c r="E333" s="67" t="s">
        <v>132</v>
      </c>
      <c r="F333" s="68">
        <v>32</v>
      </c>
      <c r="G333" s="65"/>
      <c r="H333" s="69"/>
      <c r="I333" s="70"/>
      <c r="J333" s="70"/>
      <c r="K333" s="34" t="s">
        <v>65</v>
      </c>
      <c r="L333" s="77">
        <v>333</v>
      </c>
      <c r="M333" s="77"/>
      <c r="N333" s="72"/>
      <c r="O333" s="79" t="s">
        <v>423</v>
      </c>
      <c r="P333" s="81">
        <v>43484.77564814815</v>
      </c>
      <c r="Q333" s="79" t="s">
        <v>502</v>
      </c>
      <c r="R333" s="79"/>
      <c r="S333" s="79"/>
      <c r="T333" s="79" t="s">
        <v>585</v>
      </c>
      <c r="U333" s="79"/>
      <c r="V333" s="83" t="s">
        <v>752</v>
      </c>
      <c r="W333" s="81">
        <v>43484.77564814815</v>
      </c>
      <c r="X333" s="83" t="s">
        <v>973</v>
      </c>
      <c r="Y333" s="79"/>
      <c r="Z333" s="79"/>
      <c r="AA333" s="82" t="s">
        <v>1225</v>
      </c>
      <c r="AB333" s="79"/>
      <c r="AC333" s="79" t="b">
        <v>0</v>
      </c>
      <c r="AD333" s="79">
        <v>0</v>
      </c>
      <c r="AE333" s="82" t="s">
        <v>1270</v>
      </c>
      <c r="AF333" s="79" t="b">
        <v>0</v>
      </c>
      <c r="AG333" s="79" t="s">
        <v>1272</v>
      </c>
      <c r="AH333" s="79"/>
      <c r="AI333" s="82" t="s">
        <v>1270</v>
      </c>
      <c r="AJ333" s="79" t="b">
        <v>0</v>
      </c>
      <c r="AK333" s="79">
        <v>7</v>
      </c>
      <c r="AL333" s="82" t="s">
        <v>1224</v>
      </c>
      <c r="AM333" s="79" t="s">
        <v>1279</v>
      </c>
      <c r="AN333" s="79" t="b">
        <v>0</v>
      </c>
      <c r="AO333" s="82" t="s">
        <v>1224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1</v>
      </c>
      <c r="BG333" s="49">
        <v>5</v>
      </c>
      <c r="BH333" s="48">
        <v>0</v>
      </c>
      <c r="BI333" s="49">
        <v>0</v>
      </c>
      <c r="BJ333" s="48">
        <v>19</v>
      </c>
      <c r="BK333" s="49">
        <v>95</v>
      </c>
      <c r="BL333" s="48">
        <v>20</v>
      </c>
    </row>
    <row r="334" spans="1:64" ht="15">
      <c r="A334" s="64" t="s">
        <v>372</v>
      </c>
      <c r="B334" s="64" t="s">
        <v>325</v>
      </c>
      <c r="C334" s="65" t="s">
        <v>3516</v>
      </c>
      <c r="D334" s="66">
        <v>3</v>
      </c>
      <c r="E334" s="67" t="s">
        <v>132</v>
      </c>
      <c r="F334" s="68">
        <v>32</v>
      </c>
      <c r="G334" s="65"/>
      <c r="H334" s="69"/>
      <c r="I334" s="70"/>
      <c r="J334" s="70"/>
      <c r="K334" s="34" t="s">
        <v>65</v>
      </c>
      <c r="L334" s="77">
        <v>334</v>
      </c>
      <c r="M334" s="77"/>
      <c r="N334" s="72"/>
      <c r="O334" s="79" t="s">
        <v>423</v>
      </c>
      <c r="P334" s="81">
        <v>43484.77615740741</v>
      </c>
      <c r="Q334" s="79" t="s">
        <v>448</v>
      </c>
      <c r="R334" s="79"/>
      <c r="S334" s="79"/>
      <c r="T334" s="79" t="s">
        <v>567</v>
      </c>
      <c r="U334" s="79"/>
      <c r="V334" s="83" t="s">
        <v>753</v>
      </c>
      <c r="W334" s="81">
        <v>43484.77615740741</v>
      </c>
      <c r="X334" s="83" t="s">
        <v>974</v>
      </c>
      <c r="Y334" s="79"/>
      <c r="Z334" s="79"/>
      <c r="AA334" s="82" t="s">
        <v>1226</v>
      </c>
      <c r="AB334" s="79"/>
      <c r="AC334" s="79" t="b">
        <v>0</v>
      </c>
      <c r="AD334" s="79">
        <v>0</v>
      </c>
      <c r="AE334" s="82" t="s">
        <v>1270</v>
      </c>
      <c r="AF334" s="79" t="b">
        <v>1</v>
      </c>
      <c r="AG334" s="79" t="s">
        <v>1272</v>
      </c>
      <c r="AH334" s="79"/>
      <c r="AI334" s="82" t="s">
        <v>1275</v>
      </c>
      <c r="AJ334" s="79" t="b">
        <v>0</v>
      </c>
      <c r="AK334" s="79">
        <v>48</v>
      </c>
      <c r="AL334" s="82" t="s">
        <v>1265</v>
      </c>
      <c r="AM334" s="79" t="s">
        <v>1277</v>
      </c>
      <c r="AN334" s="79" t="b">
        <v>0</v>
      </c>
      <c r="AO334" s="82" t="s">
        <v>1265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372</v>
      </c>
      <c r="B335" s="64" t="s">
        <v>394</v>
      </c>
      <c r="C335" s="65" t="s">
        <v>3516</v>
      </c>
      <c r="D335" s="66">
        <v>3</v>
      </c>
      <c r="E335" s="67" t="s">
        <v>132</v>
      </c>
      <c r="F335" s="68">
        <v>32</v>
      </c>
      <c r="G335" s="65"/>
      <c r="H335" s="69"/>
      <c r="I335" s="70"/>
      <c r="J335" s="70"/>
      <c r="K335" s="34" t="s">
        <v>65</v>
      </c>
      <c r="L335" s="77">
        <v>335</v>
      </c>
      <c r="M335" s="77"/>
      <c r="N335" s="72"/>
      <c r="O335" s="79" t="s">
        <v>423</v>
      </c>
      <c r="P335" s="81">
        <v>43484.77615740741</v>
      </c>
      <c r="Q335" s="79" t="s">
        <v>448</v>
      </c>
      <c r="R335" s="79"/>
      <c r="S335" s="79"/>
      <c r="T335" s="79" t="s">
        <v>567</v>
      </c>
      <c r="U335" s="79"/>
      <c r="V335" s="83" t="s">
        <v>753</v>
      </c>
      <c r="W335" s="81">
        <v>43484.77615740741</v>
      </c>
      <c r="X335" s="83" t="s">
        <v>974</v>
      </c>
      <c r="Y335" s="79"/>
      <c r="Z335" s="79"/>
      <c r="AA335" s="82" t="s">
        <v>1226</v>
      </c>
      <c r="AB335" s="79"/>
      <c r="AC335" s="79" t="b">
        <v>0</v>
      </c>
      <c r="AD335" s="79">
        <v>0</v>
      </c>
      <c r="AE335" s="82" t="s">
        <v>1270</v>
      </c>
      <c r="AF335" s="79" t="b">
        <v>1</v>
      </c>
      <c r="AG335" s="79" t="s">
        <v>1272</v>
      </c>
      <c r="AH335" s="79"/>
      <c r="AI335" s="82" t="s">
        <v>1275</v>
      </c>
      <c r="AJ335" s="79" t="b">
        <v>0</v>
      </c>
      <c r="AK335" s="79">
        <v>48</v>
      </c>
      <c r="AL335" s="82" t="s">
        <v>1265</v>
      </c>
      <c r="AM335" s="79" t="s">
        <v>1277</v>
      </c>
      <c r="AN335" s="79" t="b">
        <v>0</v>
      </c>
      <c r="AO335" s="82" t="s">
        <v>1265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2</v>
      </c>
      <c r="BE335" s="49">
        <v>9.523809523809524</v>
      </c>
      <c r="BF335" s="48">
        <v>0</v>
      </c>
      <c r="BG335" s="49">
        <v>0</v>
      </c>
      <c r="BH335" s="48">
        <v>0</v>
      </c>
      <c r="BI335" s="49">
        <v>0</v>
      </c>
      <c r="BJ335" s="48">
        <v>19</v>
      </c>
      <c r="BK335" s="49">
        <v>90.47619047619048</v>
      </c>
      <c r="BL335" s="48">
        <v>21</v>
      </c>
    </row>
    <row r="336" spans="1:64" ht="15">
      <c r="A336" s="64" t="s">
        <v>373</v>
      </c>
      <c r="B336" s="64" t="s">
        <v>398</v>
      </c>
      <c r="C336" s="65" t="s">
        <v>3516</v>
      </c>
      <c r="D336" s="66">
        <v>3</v>
      </c>
      <c r="E336" s="67" t="s">
        <v>132</v>
      </c>
      <c r="F336" s="68">
        <v>32</v>
      </c>
      <c r="G336" s="65"/>
      <c r="H336" s="69"/>
      <c r="I336" s="70"/>
      <c r="J336" s="70"/>
      <c r="K336" s="34" t="s">
        <v>65</v>
      </c>
      <c r="L336" s="77">
        <v>336</v>
      </c>
      <c r="M336" s="77"/>
      <c r="N336" s="72"/>
      <c r="O336" s="79" t="s">
        <v>423</v>
      </c>
      <c r="P336" s="81">
        <v>43484.565104166664</v>
      </c>
      <c r="Q336" s="79" t="s">
        <v>517</v>
      </c>
      <c r="R336" s="79"/>
      <c r="S336" s="79"/>
      <c r="T336" s="79" t="s">
        <v>582</v>
      </c>
      <c r="U336" s="83" t="s">
        <v>652</v>
      </c>
      <c r="V336" s="83" t="s">
        <v>652</v>
      </c>
      <c r="W336" s="81">
        <v>43484.565104166664</v>
      </c>
      <c r="X336" s="83" t="s">
        <v>975</v>
      </c>
      <c r="Y336" s="79"/>
      <c r="Z336" s="79"/>
      <c r="AA336" s="82" t="s">
        <v>1227</v>
      </c>
      <c r="AB336" s="79"/>
      <c r="AC336" s="79" t="b">
        <v>0</v>
      </c>
      <c r="AD336" s="79">
        <v>46</v>
      </c>
      <c r="AE336" s="82" t="s">
        <v>1270</v>
      </c>
      <c r="AF336" s="79" t="b">
        <v>0</v>
      </c>
      <c r="AG336" s="79" t="s">
        <v>1272</v>
      </c>
      <c r="AH336" s="79"/>
      <c r="AI336" s="82" t="s">
        <v>1270</v>
      </c>
      <c r="AJ336" s="79" t="b">
        <v>0</v>
      </c>
      <c r="AK336" s="79">
        <v>19</v>
      </c>
      <c r="AL336" s="82" t="s">
        <v>1270</v>
      </c>
      <c r="AM336" s="79" t="s">
        <v>1278</v>
      </c>
      <c r="AN336" s="79" t="b">
        <v>0</v>
      </c>
      <c r="AO336" s="82" t="s">
        <v>1227</v>
      </c>
      <c r="AP336" s="79" t="s">
        <v>1285</v>
      </c>
      <c r="AQ336" s="79">
        <v>0</v>
      </c>
      <c r="AR336" s="79">
        <v>0</v>
      </c>
      <c r="AS336" s="79"/>
      <c r="AT336" s="79"/>
      <c r="AU336" s="79"/>
      <c r="AV336" s="79"/>
      <c r="AW336" s="79"/>
      <c r="AX336" s="79"/>
      <c r="AY336" s="79"/>
      <c r="AZ336" s="79"/>
      <c r="BA336">
        <v>1</v>
      </c>
      <c r="BB336" s="78" t="str">
        <f>REPLACE(INDEX(GroupVertices[Group],MATCH(Edges[[#This Row],[Vertex 1]],GroupVertices[Vertex],0)),1,1,"")</f>
        <v>5</v>
      </c>
      <c r="BC336" s="78" t="str">
        <f>REPLACE(INDEX(GroupVertices[Group],MATCH(Edges[[#This Row],[Vertex 2]],GroupVertices[Vertex],0)),1,1,"")</f>
        <v>4</v>
      </c>
      <c r="BD336" s="48"/>
      <c r="BE336" s="49"/>
      <c r="BF336" s="48"/>
      <c r="BG336" s="49"/>
      <c r="BH336" s="48"/>
      <c r="BI336" s="49"/>
      <c r="BJ336" s="48"/>
      <c r="BK336" s="49"/>
      <c r="BL336" s="48"/>
    </row>
    <row r="337" spans="1:64" ht="15">
      <c r="A337" s="64" t="s">
        <v>325</v>
      </c>
      <c r="B337" s="64" t="s">
        <v>398</v>
      </c>
      <c r="C337" s="65" t="s">
        <v>3516</v>
      </c>
      <c r="D337" s="66">
        <v>3</v>
      </c>
      <c r="E337" s="67" t="s">
        <v>132</v>
      </c>
      <c r="F337" s="68">
        <v>32</v>
      </c>
      <c r="G337" s="65"/>
      <c r="H337" s="69"/>
      <c r="I337" s="70"/>
      <c r="J337" s="70"/>
      <c r="K337" s="34" t="s">
        <v>65</v>
      </c>
      <c r="L337" s="77">
        <v>337</v>
      </c>
      <c r="M337" s="77"/>
      <c r="N337" s="72"/>
      <c r="O337" s="79" t="s">
        <v>423</v>
      </c>
      <c r="P337" s="81">
        <v>43484.73378472222</v>
      </c>
      <c r="Q337" s="79" t="s">
        <v>430</v>
      </c>
      <c r="R337" s="79"/>
      <c r="S337" s="79"/>
      <c r="T337" s="79" t="s">
        <v>564</v>
      </c>
      <c r="U337" s="79"/>
      <c r="V337" s="83" t="s">
        <v>722</v>
      </c>
      <c r="W337" s="81">
        <v>43484.73378472222</v>
      </c>
      <c r="X337" s="83" t="s">
        <v>913</v>
      </c>
      <c r="Y337" s="79"/>
      <c r="Z337" s="79"/>
      <c r="AA337" s="82" t="s">
        <v>1165</v>
      </c>
      <c r="AB337" s="79"/>
      <c r="AC337" s="79" t="b">
        <v>0</v>
      </c>
      <c r="AD337" s="79">
        <v>0</v>
      </c>
      <c r="AE337" s="82" t="s">
        <v>1270</v>
      </c>
      <c r="AF337" s="79" t="b">
        <v>0</v>
      </c>
      <c r="AG337" s="79" t="s">
        <v>1272</v>
      </c>
      <c r="AH337" s="79"/>
      <c r="AI337" s="82" t="s">
        <v>1270</v>
      </c>
      <c r="AJ337" s="79" t="b">
        <v>0</v>
      </c>
      <c r="AK337" s="79">
        <v>16</v>
      </c>
      <c r="AL337" s="82" t="s">
        <v>1164</v>
      </c>
      <c r="AM337" s="79" t="s">
        <v>1278</v>
      </c>
      <c r="AN337" s="79" t="b">
        <v>0</v>
      </c>
      <c r="AO337" s="82" t="s">
        <v>1164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374</v>
      </c>
      <c r="B338" s="64" t="s">
        <v>398</v>
      </c>
      <c r="C338" s="65" t="s">
        <v>3516</v>
      </c>
      <c r="D338" s="66">
        <v>3</v>
      </c>
      <c r="E338" s="67" t="s">
        <v>132</v>
      </c>
      <c r="F338" s="68">
        <v>32</v>
      </c>
      <c r="G338" s="65"/>
      <c r="H338" s="69"/>
      <c r="I338" s="70"/>
      <c r="J338" s="70"/>
      <c r="K338" s="34" t="s">
        <v>65</v>
      </c>
      <c r="L338" s="77">
        <v>338</v>
      </c>
      <c r="M338" s="77"/>
      <c r="N338" s="72"/>
      <c r="O338" s="79" t="s">
        <v>423</v>
      </c>
      <c r="P338" s="81">
        <v>43484.76238425926</v>
      </c>
      <c r="Q338" s="79" t="s">
        <v>478</v>
      </c>
      <c r="R338" s="79"/>
      <c r="S338" s="79"/>
      <c r="T338" s="79" t="s">
        <v>582</v>
      </c>
      <c r="U338" s="79"/>
      <c r="V338" s="83" t="s">
        <v>754</v>
      </c>
      <c r="W338" s="81">
        <v>43484.76238425926</v>
      </c>
      <c r="X338" s="83" t="s">
        <v>976</v>
      </c>
      <c r="Y338" s="79"/>
      <c r="Z338" s="79"/>
      <c r="AA338" s="82" t="s">
        <v>1228</v>
      </c>
      <c r="AB338" s="79"/>
      <c r="AC338" s="79" t="b">
        <v>0</v>
      </c>
      <c r="AD338" s="79">
        <v>0</v>
      </c>
      <c r="AE338" s="82" t="s">
        <v>1270</v>
      </c>
      <c r="AF338" s="79" t="b">
        <v>0</v>
      </c>
      <c r="AG338" s="79" t="s">
        <v>1272</v>
      </c>
      <c r="AH338" s="79"/>
      <c r="AI338" s="82" t="s">
        <v>1270</v>
      </c>
      <c r="AJ338" s="79" t="b">
        <v>0</v>
      </c>
      <c r="AK338" s="79">
        <v>19</v>
      </c>
      <c r="AL338" s="82" t="s">
        <v>1227</v>
      </c>
      <c r="AM338" s="79" t="s">
        <v>1278</v>
      </c>
      <c r="AN338" s="79" t="b">
        <v>0</v>
      </c>
      <c r="AO338" s="82" t="s">
        <v>1227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4</v>
      </c>
      <c r="BD338" s="48"/>
      <c r="BE338" s="49"/>
      <c r="BF338" s="48"/>
      <c r="BG338" s="49"/>
      <c r="BH338" s="48"/>
      <c r="BI338" s="49"/>
      <c r="BJ338" s="48"/>
      <c r="BK338" s="49"/>
      <c r="BL338" s="48"/>
    </row>
    <row r="339" spans="1:64" ht="15">
      <c r="A339" s="64" t="s">
        <v>373</v>
      </c>
      <c r="B339" s="64" t="s">
        <v>379</v>
      </c>
      <c r="C339" s="65" t="s">
        <v>3516</v>
      </c>
      <c r="D339" s="66">
        <v>3</v>
      </c>
      <c r="E339" s="67" t="s">
        <v>132</v>
      </c>
      <c r="F339" s="68">
        <v>32</v>
      </c>
      <c r="G339" s="65"/>
      <c r="H339" s="69"/>
      <c r="I339" s="70"/>
      <c r="J339" s="70"/>
      <c r="K339" s="34" t="s">
        <v>65</v>
      </c>
      <c r="L339" s="77">
        <v>339</v>
      </c>
      <c r="M339" s="77"/>
      <c r="N339" s="72"/>
      <c r="O339" s="79" t="s">
        <v>423</v>
      </c>
      <c r="P339" s="81">
        <v>43484.565104166664</v>
      </c>
      <c r="Q339" s="79" t="s">
        <v>517</v>
      </c>
      <c r="R339" s="79"/>
      <c r="S339" s="79"/>
      <c r="T339" s="79" t="s">
        <v>582</v>
      </c>
      <c r="U339" s="83" t="s">
        <v>652</v>
      </c>
      <c r="V339" s="83" t="s">
        <v>652</v>
      </c>
      <c r="W339" s="81">
        <v>43484.565104166664</v>
      </c>
      <c r="X339" s="83" t="s">
        <v>975</v>
      </c>
      <c r="Y339" s="79"/>
      <c r="Z339" s="79"/>
      <c r="AA339" s="82" t="s">
        <v>1227</v>
      </c>
      <c r="AB339" s="79"/>
      <c r="AC339" s="79" t="b">
        <v>0</v>
      </c>
      <c r="AD339" s="79">
        <v>46</v>
      </c>
      <c r="AE339" s="82" t="s">
        <v>1270</v>
      </c>
      <c r="AF339" s="79" t="b">
        <v>0</v>
      </c>
      <c r="AG339" s="79" t="s">
        <v>1272</v>
      </c>
      <c r="AH339" s="79"/>
      <c r="AI339" s="82" t="s">
        <v>1270</v>
      </c>
      <c r="AJ339" s="79" t="b">
        <v>0</v>
      </c>
      <c r="AK339" s="79">
        <v>19</v>
      </c>
      <c r="AL339" s="82" t="s">
        <v>1270</v>
      </c>
      <c r="AM339" s="79" t="s">
        <v>1278</v>
      </c>
      <c r="AN339" s="79" t="b">
        <v>0</v>
      </c>
      <c r="AO339" s="82" t="s">
        <v>1227</v>
      </c>
      <c r="AP339" s="79" t="s">
        <v>1285</v>
      </c>
      <c r="AQ339" s="79">
        <v>0</v>
      </c>
      <c r="AR339" s="79">
        <v>0</v>
      </c>
      <c r="AS339" s="79"/>
      <c r="AT339" s="79"/>
      <c r="AU339" s="79"/>
      <c r="AV339" s="79"/>
      <c r="AW339" s="79"/>
      <c r="AX339" s="79"/>
      <c r="AY339" s="79"/>
      <c r="AZ339" s="79"/>
      <c r="BA339">
        <v>1</v>
      </c>
      <c r="BB339" s="78" t="str">
        <f>REPLACE(INDEX(GroupVertices[Group],MATCH(Edges[[#This Row],[Vertex 1]],GroupVertices[Vertex],0)),1,1,"")</f>
        <v>5</v>
      </c>
      <c r="BC339" s="78" t="str">
        <f>REPLACE(INDEX(GroupVertices[Group],MATCH(Edges[[#This Row],[Vertex 2]],GroupVertices[Vertex],0)),1,1,"")</f>
        <v>5</v>
      </c>
      <c r="BD339" s="48"/>
      <c r="BE339" s="49"/>
      <c r="BF339" s="48"/>
      <c r="BG339" s="49"/>
      <c r="BH339" s="48"/>
      <c r="BI339" s="49"/>
      <c r="BJ339" s="48"/>
      <c r="BK339" s="49"/>
      <c r="BL339" s="48"/>
    </row>
    <row r="340" spans="1:64" ht="15">
      <c r="A340" s="64" t="s">
        <v>373</v>
      </c>
      <c r="B340" s="64" t="s">
        <v>378</v>
      </c>
      <c r="C340" s="65" t="s">
        <v>3516</v>
      </c>
      <c r="D340" s="66">
        <v>3</v>
      </c>
      <c r="E340" s="67" t="s">
        <v>132</v>
      </c>
      <c r="F340" s="68">
        <v>32</v>
      </c>
      <c r="G340" s="65"/>
      <c r="H340" s="69"/>
      <c r="I340" s="70"/>
      <c r="J340" s="70"/>
      <c r="K340" s="34" t="s">
        <v>65</v>
      </c>
      <c r="L340" s="77">
        <v>340</v>
      </c>
      <c r="M340" s="77"/>
      <c r="N340" s="72"/>
      <c r="O340" s="79" t="s">
        <v>423</v>
      </c>
      <c r="P340" s="81">
        <v>43484.565104166664</v>
      </c>
      <c r="Q340" s="79" t="s">
        <v>517</v>
      </c>
      <c r="R340" s="79"/>
      <c r="S340" s="79"/>
      <c r="T340" s="79" t="s">
        <v>582</v>
      </c>
      <c r="U340" s="83" t="s">
        <v>652</v>
      </c>
      <c r="V340" s="83" t="s">
        <v>652</v>
      </c>
      <c r="W340" s="81">
        <v>43484.565104166664</v>
      </c>
      <c r="X340" s="83" t="s">
        <v>975</v>
      </c>
      <c r="Y340" s="79"/>
      <c r="Z340" s="79"/>
      <c r="AA340" s="82" t="s">
        <v>1227</v>
      </c>
      <c r="AB340" s="79"/>
      <c r="AC340" s="79" t="b">
        <v>0</v>
      </c>
      <c r="AD340" s="79">
        <v>46</v>
      </c>
      <c r="AE340" s="82" t="s">
        <v>1270</v>
      </c>
      <c r="AF340" s="79" t="b">
        <v>0</v>
      </c>
      <c r="AG340" s="79" t="s">
        <v>1272</v>
      </c>
      <c r="AH340" s="79"/>
      <c r="AI340" s="82" t="s">
        <v>1270</v>
      </c>
      <c r="AJ340" s="79" t="b">
        <v>0</v>
      </c>
      <c r="AK340" s="79">
        <v>19</v>
      </c>
      <c r="AL340" s="82" t="s">
        <v>1270</v>
      </c>
      <c r="AM340" s="79" t="s">
        <v>1278</v>
      </c>
      <c r="AN340" s="79" t="b">
        <v>0</v>
      </c>
      <c r="AO340" s="82" t="s">
        <v>1227</v>
      </c>
      <c r="AP340" s="79" t="s">
        <v>1285</v>
      </c>
      <c r="AQ340" s="79">
        <v>0</v>
      </c>
      <c r="AR340" s="79">
        <v>0</v>
      </c>
      <c r="AS340" s="79"/>
      <c r="AT340" s="79"/>
      <c r="AU340" s="79"/>
      <c r="AV340" s="79"/>
      <c r="AW340" s="79"/>
      <c r="AX340" s="79"/>
      <c r="AY340" s="79"/>
      <c r="AZ340" s="79"/>
      <c r="BA340">
        <v>1</v>
      </c>
      <c r="BB340" s="78" t="str">
        <f>REPLACE(INDEX(GroupVertices[Group],MATCH(Edges[[#This Row],[Vertex 1]],GroupVertices[Vertex],0)),1,1,"")</f>
        <v>5</v>
      </c>
      <c r="BC340" s="78" t="str">
        <f>REPLACE(INDEX(GroupVertices[Group],MATCH(Edges[[#This Row],[Vertex 2]],GroupVertices[Vertex],0)),1,1,"")</f>
        <v>5</v>
      </c>
      <c r="BD340" s="48">
        <v>0</v>
      </c>
      <c r="BE340" s="49">
        <v>0</v>
      </c>
      <c r="BF340" s="48">
        <v>0</v>
      </c>
      <c r="BG340" s="49">
        <v>0</v>
      </c>
      <c r="BH340" s="48">
        <v>0</v>
      </c>
      <c r="BI340" s="49">
        <v>0</v>
      </c>
      <c r="BJ340" s="48">
        <v>14</v>
      </c>
      <c r="BK340" s="49">
        <v>100</v>
      </c>
      <c r="BL340" s="48">
        <v>14</v>
      </c>
    </row>
    <row r="341" spans="1:64" ht="15">
      <c r="A341" s="64" t="s">
        <v>374</v>
      </c>
      <c r="B341" s="64" t="s">
        <v>373</v>
      </c>
      <c r="C341" s="65" t="s">
        <v>3516</v>
      </c>
      <c r="D341" s="66">
        <v>3</v>
      </c>
      <c r="E341" s="67" t="s">
        <v>132</v>
      </c>
      <c r="F341" s="68">
        <v>32</v>
      </c>
      <c r="G341" s="65"/>
      <c r="H341" s="69"/>
      <c r="I341" s="70"/>
      <c r="J341" s="70"/>
      <c r="K341" s="34" t="s">
        <v>65</v>
      </c>
      <c r="L341" s="77">
        <v>341</v>
      </c>
      <c r="M341" s="77"/>
      <c r="N341" s="72"/>
      <c r="O341" s="79" t="s">
        <v>423</v>
      </c>
      <c r="P341" s="81">
        <v>43484.76238425926</v>
      </c>
      <c r="Q341" s="79" t="s">
        <v>478</v>
      </c>
      <c r="R341" s="79"/>
      <c r="S341" s="79"/>
      <c r="T341" s="79" t="s">
        <v>582</v>
      </c>
      <c r="U341" s="79"/>
      <c r="V341" s="83" t="s">
        <v>754</v>
      </c>
      <c r="W341" s="81">
        <v>43484.76238425926</v>
      </c>
      <c r="X341" s="83" t="s">
        <v>976</v>
      </c>
      <c r="Y341" s="79"/>
      <c r="Z341" s="79"/>
      <c r="AA341" s="82" t="s">
        <v>1228</v>
      </c>
      <c r="AB341" s="79"/>
      <c r="AC341" s="79" t="b">
        <v>0</v>
      </c>
      <c r="AD341" s="79">
        <v>0</v>
      </c>
      <c r="AE341" s="82" t="s">
        <v>1270</v>
      </c>
      <c r="AF341" s="79" t="b">
        <v>0</v>
      </c>
      <c r="AG341" s="79" t="s">
        <v>1272</v>
      </c>
      <c r="AH341" s="79"/>
      <c r="AI341" s="82" t="s">
        <v>1270</v>
      </c>
      <c r="AJ341" s="79" t="b">
        <v>0</v>
      </c>
      <c r="AK341" s="79">
        <v>19</v>
      </c>
      <c r="AL341" s="82" t="s">
        <v>1227</v>
      </c>
      <c r="AM341" s="79" t="s">
        <v>1278</v>
      </c>
      <c r="AN341" s="79" t="b">
        <v>0</v>
      </c>
      <c r="AO341" s="82" t="s">
        <v>1227</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5</v>
      </c>
      <c r="BC341" s="78" t="str">
        <f>REPLACE(INDEX(GroupVertices[Group],MATCH(Edges[[#This Row],[Vertex 2]],GroupVertices[Vertex],0)),1,1,"")</f>
        <v>5</v>
      </c>
      <c r="BD341" s="48"/>
      <c r="BE341" s="49"/>
      <c r="BF341" s="48"/>
      <c r="BG341" s="49"/>
      <c r="BH341" s="48"/>
      <c r="BI341" s="49"/>
      <c r="BJ341" s="48"/>
      <c r="BK341" s="49"/>
      <c r="BL341" s="48"/>
    </row>
    <row r="342" spans="1:64" ht="15">
      <c r="A342" s="64" t="s">
        <v>212</v>
      </c>
      <c r="B342" s="64" t="s">
        <v>375</v>
      </c>
      <c r="C342" s="65" t="s">
        <v>3516</v>
      </c>
      <c r="D342" s="66">
        <v>3</v>
      </c>
      <c r="E342" s="67" t="s">
        <v>132</v>
      </c>
      <c r="F342" s="68">
        <v>32</v>
      </c>
      <c r="G342" s="65"/>
      <c r="H342" s="69"/>
      <c r="I342" s="70"/>
      <c r="J342" s="70"/>
      <c r="K342" s="34" t="s">
        <v>65</v>
      </c>
      <c r="L342" s="77">
        <v>342</v>
      </c>
      <c r="M342" s="77"/>
      <c r="N342" s="72"/>
      <c r="O342" s="79" t="s">
        <v>423</v>
      </c>
      <c r="P342" s="81">
        <v>43484.498240740744</v>
      </c>
      <c r="Q342" s="79" t="s">
        <v>425</v>
      </c>
      <c r="R342" s="79"/>
      <c r="S342" s="79"/>
      <c r="T342" s="79" t="s">
        <v>560</v>
      </c>
      <c r="U342" s="83" t="s">
        <v>611</v>
      </c>
      <c r="V342" s="83" t="s">
        <v>611</v>
      </c>
      <c r="W342" s="81">
        <v>43484.498240740744</v>
      </c>
      <c r="X342" s="83" t="s">
        <v>765</v>
      </c>
      <c r="Y342" s="79"/>
      <c r="Z342" s="79"/>
      <c r="AA342" s="82" t="s">
        <v>1017</v>
      </c>
      <c r="AB342" s="79"/>
      <c r="AC342" s="79" t="b">
        <v>0</v>
      </c>
      <c r="AD342" s="79">
        <v>7</v>
      </c>
      <c r="AE342" s="82" t="s">
        <v>1269</v>
      </c>
      <c r="AF342" s="79" t="b">
        <v>0</v>
      </c>
      <c r="AG342" s="79" t="s">
        <v>1272</v>
      </c>
      <c r="AH342" s="79"/>
      <c r="AI342" s="82" t="s">
        <v>1270</v>
      </c>
      <c r="AJ342" s="79" t="b">
        <v>0</v>
      </c>
      <c r="AK342" s="79">
        <v>4</v>
      </c>
      <c r="AL342" s="82" t="s">
        <v>1270</v>
      </c>
      <c r="AM342" s="79" t="s">
        <v>1277</v>
      </c>
      <c r="AN342" s="79" t="b">
        <v>0</v>
      </c>
      <c r="AO342" s="82" t="s">
        <v>1017</v>
      </c>
      <c r="AP342" s="79" t="s">
        <v>1285</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375</v>
      </c>
      <c r="B343" s="64" t="s">
        <v>325</v>
      </c>
      <c r="C343" s="65" t="s">
        <v>3516</v>
      </c>
      <c r="D343" s="66">
        <v>3</v>
      </c>
      <c r="E343" s="67" t="s">
        <v>132</v>
      </c>
      <c r="F343" s="68">
        <v>32</v>
      </c>
      <c r="G343" s="65"/>
      <c r="H343" s="69"/>
      <c r="I343" s="70"/>
      <c r="J343" s="70"/>
      <c r="K343" s="34" t="s">
        <v>65</v>
      </c>
      <c r="L343" s="77">
        <v>343</v>
      </c>
      <c r="M343" s="77"/>
      <c r="N343" s="72"/>
      <c r="O343" s="79" t="s">
        <v>423</v>
      </c>
      <c r="P343" s="81">
        <v>43484.573229166665</v>
      </c>
      <c r="Q343" s="79" t="s">
        <v>518</v>
      </c>
      <c r="R343" s="79"/>
      <c r="S343" s="79"/>
      <c r="T343" s="79" t="s">
        <v>568</v>
      </c>
      <c r="U343" s="83" t="s">
        <v>653</v>
      </c>
      <c r="V343" s="83" t="s">
        <v>653</v>
      </c>
      <c r="W343" s="81">
        <v>43484.573229166665</v>
      </c>
      <c r="X343" s="83" t="s">
        <v>977</v>
      </c>
      <c r="Y343" s="79"/>
      <c r="Z343" s="79"/>
      <c r="AA343" s="82" t="s">
        <v>1229</v>
      </c>
      <c r="AB343" s="79"/>
      <c r="AC343" s="79" t="b">
        <v>0</v>
      </c>
      <c r="AD343" s="79">
        <v>83</v>
      </c>
      <c r="AE343" s="82" t="s">
        <v>1270</v>
      </c>
      <c r="AF343" s="79" t="b">
        <v>0</v>
      </c>
      <c r="AG343" s="79" t="s">
        <v>1272</v>
      </c>
      <c r="AH343" s="79"/>
      <c r="AI343" s="82" t="s">
        <v>1270</v>
      </c>
      <c r="AJ343" s="79" t="b">
        <v>0</v>
      </c>
      <c r="AK343" s="79">
        <v>32</v>
      </c>
      <c r="AL343" s="82" t="s">
        <v>1270</v>
      </c>
      <c r="AM343" s="79" t="s">
        <v>1279</v>
      </c>
      <c r="AN343" s="79" t="b">
        <v>0</v>
      </c>
      <c r="AO343" s="82" t="s">
        <v>1229</v>
      </c>
      <c r="AP343" s="79" t="s">
        <v>1285</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1</v>
      </c>
      <c r="BD343" s="48">
        <v>1</v>
      </c>
      <c r="BE343" s="49">
        <v>7.6923076923076925</v>
      </c>
      <c r="BF343" s="48">
        <v>0</v>
      </c>
      <c r="BG343" s="49">
        <v>0</v>
      </c>
      <c r="BH343" s="48">
        <v>0</v>
      </c>
      <c r="BI343" s="49">
        <v>0</v>
      </c>
      <c r="BJ343" s="48">
        <v>12</v>
      </c>
      <c r="BK343" s="49">
        <v>92.3076923076923</v>
      </c>
      <c r="BL343" s="48">
        <v>13</v>
      </c>
    </row>
    <row r="344" spans="1:64" ht="15">
      <c r="A344" s="64" t="s">
        <v>374</v>
      </c>
      <c r="B344" s="64" t="s">
        <v>375</v>
      </c>
      <c r="C344" s="65" t="s">
        <v>3516</v>
      </c>
      <c r="D344" s="66">
        <v>3</v>
      </c>
      <c r="E344" s="67" t="s">
        <v>132</v>
      </c>
      <c r="F344" s="68">
        <v>32</v>
      </c>
      <c r="G344" s="65"/>
      <c r="H344" s="69"/>
      <c r="I344" s="70"/>
      <c r="J344" s="70"/>
      <c r="K344" s="34" t="s">
        <v>65</v>
      </c>
      <c r="L344" s="77">
        <v>344</v>
      </c>
      <c r="M344" s="77"/>
      <c r="N344" s="72"/>
      <c r="O344" s="79" t="s">
        <v>423</v>
      </c>
      <c r="P344" s="81">
        <v>43484.77003472222</v>
      </c>
      <c r="Q344" s="79" t="s">
        <v>443</v>
      </c>
      <c r="R344" s="79"/>
      <c r="S344" s="79"/>
      <c r="T344" s="79" t="s">
        <v>568</v>
      </c>
      <c r="U344" s="79"/>
      <c r="V344" s="83" t="s">
        <v>754</v>
      </c>
      <c r="W344" s="81">
        <v>43484.77003472222</v>
      </c>
      <c r="X344" s="83" t="s">
        <v>978</v>
      </c>
      <c r="Y344" s="79"/>
      <c r="Z344" s="79"/>
      <c r="AA344" s="82" t="s">
        <v>1230</v>
      </c>
      <c r="AB344" s="79"/>
      <c r="AC344" s="79" t="b">
        <v>0</v>
      </c>
      <c r="AD344" s="79">
        <v>0</v>
      </c>
      <c r="AE344" s="82" t="s">
        <v>1270</v>
      </c>
      <c r="AF344" s="79" t="b">
        <v>0</v>
      </c>
      <c r="AG344" s="79" t="s">
        <v>1272</v>
      </c>
      <c r="AH344" s="79"/>
      <c r="AI344" s="82" t="s">
        <v>1270</v>
      </c>
      <c r="AJ344" s="79" t="b">
        <v>0</v>
      </c>
      <c r="AK344" s="79">
        <v>32</v>
      </c>
      <c r="AL344" s="82" t="s">
        <v>1229</v>
      </c>
      <c r="AM344" s="79" t="s">
        <v>1278</v>
      </c>
      <c r="AN344" s="79" t="b">
        <v>0</v>
      </c>
      <c r="AO344" s="82" t="s">
        <v>1229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5</v>
      </c>
      <c r="BC344" s="78" t="str">
        <f>REPLACE(INDEX(GroupVertices[Group],MATCH(Edges[[#This Row],[Vertex 2]],GroupVertices[Vertex],0)),1,1,"")</f>
        <v>4</v>
      </c>
      <c r="BD344" s="48"/>
      <c r="BE344" s="49"/>
      <c r="BF344" s="48"/>
      <c r="BG344" s="49"/>
      <c r="BH344" s="48"/>
      <c r="BI344" s="49"/>
      <c r="BJ344" s="48"/>
      <c r="BK344" s="49"/>
      <c r="BL344" s="48"/>
    </row>
    <row r="345" spans="1:64" ht="15">
      <c r="A345" s="64" t="s">
        <v>376</v>
      </c>
      <c r="B345" s="64" t="s">
        <v>421</v>
      </c>
      <c r="C345" s="65" t="s">
        <v>3516</v>
      </c>
      <c r="D345" s="66">
        <v>3</v>
      </c>
      <c r="E345" s="67" t="s">
        <v>132</v>
      </c>
      <c r="F345" s="68">
        <v>32</v>
      </c>
      <c r="G345" s="65"/>
      <c r="H345" s="69"/>
      <c r="I345" s="70"/>
      <c r="J345" s="70"/>
      <c r="K345" s="34" t="s">
        <v>65</v>
      </c>
      <c r="L345" s="77">
        <v>345</v>
      </c>
      <c r="M345" s="77"/>
      <c r="N345" s="72"/>
      <c r="O345" s="79" t="s">
        <v>423</v>
      </c>
      <c r="P345" s="81">
        <v>43484.56979166667</v>
      </c>
      <c r="Q345" s="79" t="s">
        <v>519</v>
      </c>
      <c r="R345" s="79"/>
      <c r="S345" s="79"/>
      <c r="T345" s="79" t="s">
        <v>582</v>
      </c>
      <c r="U345" s="83" t="s">
        <v>654</v>
      </c>
      <c r="V345" s="83" t="s">
        <v>654</v>
      </c>
      <c r="W345" s="81">
        <v>43484.56979166667</v>
      </c>
      <c r="X345" s="83" t="s">
        <v>979</v>
      </c>
      <c r="Y345" s="79"/>
      <c r="Z345" s="79"/>
      <c r="AA345" s="82" t="s">
        <v>1231</v>
      </c>
      <c r="AB345" s="79"/>
      <c r="AC345" s="79" t="b">
        <v>0</v>
      </c>
      <c r="AD345" s="79">
        <v>10</v>
      </c>
      <c r="AE345" s="82" t="s">
        <v>1270</v>
      </c>
      <c r="AF345" s="79" t="b">
        <v>0</v>
      </c>
      <c r="AG345" s="79" t="s">
        <v>1272</v>
      </c>
      <c r="AH345" s="79"/>
      <c r="AI345" s="82" t="s">
        <v>1270</v>
      </c>
      <c r="AJ345" s="79" t="b">
        <v>0</v>
      </c>
      <c r="AK345" s="79">
        <v>4</v>
      </c>
      <c r="AL345" s="82" t="s">
        <v>1270</v>
      </c>
      <c r="AM345" s="79" t="s">
        <v>1279</v>
      </c>
      <c r="AN345" s="79" t="b">
        <v>0</v>
      </c>
      <c r="AO345" s="82" t="s">
        <v>1231</v>
      </c>
      <c r="AP345" s="79" t="s">
        <v>1285</v>
      </c>
      <c r="AQ345" s="79">
        <v>0</v>
      </c>
      <c r="AR345" s="79">
        <v>0</v>
      </c>
      <c r="AS345" s="79"/>
      <c r="AT345" s="79"/>
      <c r="AU345" s="79"/>
      <c r="AV345" s="79"/>
      <c r="AW345" s="79"/>
      <c r="AX345" s="79"/>
      <c r="AY345" s="79"/>
      <c r="AZ345" s="79"/>
      <c r="BA345">
        <v>1</v>
      </c>
      <c r="BB345" s="78" t="str">
        <f>REPLACE(INDEX(GroupVertices[Group],MATCH(Edges[[#This Row],[Vertex 1]],GroupVertices[Vertex],0)),1,1,"")</f>
        <v>5</v>
      </c>
      <c r="BC345" s="78" t="str">
        <f>REPLACE(INDEX(GroupVertices[Group],MATCH(Edges[[#This Row],[Vertex 2]],GroupVertices[Vertex],0)),1,1,"")</f>
        <v>5</v>
      </c>
      <c r="BD345" s="48">
        <v>0</v>
      </c>
      <c r="BE345" s="49">
        <v>0</v>
      </c>
      <c r="BF345" s="48">
        <v>0</v>
      </c>
      <c r="BG345" s="49">
        <v>0</v>
      </c>
      <c r="BH345" s="48">
        <v>0</v>
      </c>
      <c r="BI345" s="49">
        <v>0</v>
      </c>
      <c r="BJ345" s="48">
        <v>6</v>
      </c>
      <c r="BK345" s="49">
        <v>100</v>
      </c>
      <c r="BL345" s="48">
        <v>6</v>
      </c>
    </row>
    <row r="346" spans="1:64" ht="15">
      <c r="A346" s="64" t="s">
        <v>374</v>
      </c>
      <c r="B346" s="64" t="s">
        <v>421</v>
      </c>
      <c r="C346" s="65" t="s">
        <v>3516</v>
      </c>
      <c r="D346" s="66">
        <v>3</v>
      </c>
      <c r="E346" s="67" t="s">
        <v>132</v>
      </c>
      <c r="F346" s="68">
        <v>32</v>
      </c>
      <c r="G346" s="65"/>
      <c r="H346" s="69"/>
      <c r="I346" s="70"/>
      <c r="J346" s="70"/>
      <c r="K346" s="34" t="s">
        <v>65</v>
      </c>
      <c r="L346" s="77">
        <v>346</v>
      </c>
      <c r="M346" s="77"/>
      <c r="N346" s="72"/>
      <c r="O346" s="79" t="s">
        <v>423</v>
      </c>
      <c r="P346" s="81">
        <v>43484.77048611111</v>
      </c>
      <c r="Q346" s="79" t="s">
        <v>520</v>
      </c>
      <c r="R346" s="79"/>
      <c r="S346" s="79"/>
      <c r="T346" s="79" t="s">
        <v>582</v>
      </c>
      <c r="U346" s="83" t="s">
        <v>654</v>
      </c>
      <c r="V346" s="83" t="s">
        <v>654</v>
      </c>
      <c r="W346" s="81">
        <v>43484.77048611111</v>
      </c>
      <c r="X346" s="83" t="s">
        <v>980</v>
      </c>
      <c r="Y346" s="79"/>
      <c r="Z346" s="79"/>
      <c r="AA346" s="82" t="s">
        <v>1232</v>
      </c>
      <c r="AB346" s="79"/>
      <c r="AC346" s="79" t="b">
        <v>0</v>
      </c>
      <c r="AD346" s="79">
        <v>0</v>
      </c>
      <c r="AE346" s="82" t="s">
        <v>1270</v>
      </c>
      <c r="AF346" s="79" t="b">
        <v>0</v>
      </c>
      <c r="AG346" s="79" t="s">
        <v>1272</v>
      </c>
      <c r="AH346" s="79"/>
      <c r="AI346" s="82" t="s">
        <v>1270</v>
      </c>
      <c r="AJ346" s="79" t="b">
        <v>0</v>
      </c>
      <c r="AK346" s="79">
        <v>4</v>
      </c>
      <c r="AL346" s="82" t="s">
        <v>1231</v>
      </c>
      <c r="AM346" s="79" t="s">
        <v>1278</v>
      </c>
      <c r="AN346" s="79" t="b">
        <v>0</v>
      </c>
      <c r="AO346" s="82" t="s">
        <v>1231</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5</v>
      </c>
      <c r="BC346" s="78" t="str">
        <f>REPLACE(INDEX(GroupVertices[Group],MATCH(Edges[[#This Row],[Vertex 2]],GroupVertices[Vertex],0)),1,1,"")</f>
        <v>5</v>
      </c>
      <c r="BD346" s="48">
        <v>0</v>
      </c>
      <c r="BE346" s="49">
        <v>0</v>
      </c>
      <c r="BF346" s="48">
        <v>0</v>
      </c>
      <c r="BG346" s="49">
        <v>0</v>
      </c>
      <c r="BH346" s="48">
        <v>0</v>
      </c>
      <c r="BI346" s="49">
        <v>0</v>
      </c>
      <c r="BJ346" s="48">
        <v>8</v>
      </c>
      <c r="BK346" s="49">
        <v>100</v>
      </c>
      <c r="BL346" s="48">
        <v>8</v>
      </c>
    </row>
    <row r="347" spans="1:64" ht="15">
      <c r="A347" s="64" t="s">
        <v>377</v>
      </c>
      <c r="B347" s="64" t="s">
        <v>419</v>
      </c>
      <c r="C347" s="65" t="s">
        <v>3516</v>
      </c>
      <c r="D347" s="66">
        <v>3</v>
      </c>
      <c r="E347" s="67" t="s">
        <v>132</v>
      </c>
      <c r="F347" s="68">
        <v>32</v>
      </c>
      <c r="G347" s="65"/>
      <c r="H347" s="69"/>
      <c r="I347" s="70"/>
      <c r="J347" s="70"/>
      <c r="K347" s="34" t="s">
        <v>65</v>
      </c>
      <c r="L347" s="77">
        <v>347</v>
      </c>
      <c r="M347" s="77"/>
      <c r="N347" s="72"/>
      <c r="O347" s="79" t="s">
        <v>423</v>
      </c>
      <c r="P347" s="81">
        <v>43484.61607638889</v>
      </c>
      <c r="Q347" s="79" t="s">
        <v>521</v>
      </c>
      <c r="R347" s="79"/>
      <c r="S347" s="79"/>
      <c r="T347" s="79" t="s">
        <v>600</v>
      </c>
      <c r="U347" s="83" t="s">
        <v>655</v>
      </c>
      <c r="V347" s="83" t="s">
        <v>655</v>
      </c>
      <c r="W347" s="81">
        <v>43484.61607638889</v>
      </c>
      <c r="X347" s="83" t="s">
        <v>981</v>
      </c>
      <c r="Y347" s="79"/>
      <c r="Z347" s="79"/>
      <c r="AA347" s="82" t="s">
        <v>1233</v>
      </c>
      <c r="AB347" s="79"/>
      <c r="AC347" s="79" t="b">
        <v>0</v>
      </c>
      <c r="AD347" s="79">
        <v>15</v>
      </c>
      <c r="AE347" s="82" t="s">
        <v>1270</v>
      </c>
      <c r="AF347" s="79" t="b">
        <v>0</v>
      </c>
      <c r="AG347" s="79" t="s">
        <v>1272</v>
      </c>
      <c r="AH347" s="79"/>
      <c r="AI347" s="82" t="s">
        <v>1270</v>
      </c>
      <c r="AJ347" s="79" t="b">
        <v>0</v>
      </c>
      <c r="AK347" s="79">
        <v>4</v>
      </c>
      <c r="AL347" s="82" t="s">
        <v>1270</v>
      </c>
      <c r="AM347" s="79" t="s">
        <v>1279</v>
      </c>
      <c r="AN347" s="79" t="b">
        <v>0</v>
      </c>
      <c r="AO347" s="82" t="s">
        <v>1233</v>
      </c>
      <c r="AP347" s="79" t="s">
        <v>1285</v>
      </c>
      <c r="AQ347" s="79">
        <v>0</v>
      </c>
      <c r="AR347" s="79">
        <v>0</v>
      </c>
      <c r="AS347" s="79"/>
      <c r="AT347" s="79"/>
      <c r="AU347" s="79"/>
      <c r="AV347" s="79"/>
      <c r="AW347" s="79"/>
      <c r="AX347" s="79"/>
      <c r="AY347" s="79"/>
      <c r="AZ347" s="79"/>
      <c r="BA347">
        <v>1</v>
      </c>
      <c r="BB347" s="78" t="str">
        <f>REPLACE(INDEX(GroupVertices[Group],MATCH(Edges[[#This Row],[Vertex 1]],GroupVertices[Vertex],0)),1,1,"")</f>
        <v>5</v>
      </c>
      <c r="BC347" s="78" t="str">
        <f>REPLACE(INDEX(GroupVertices[Group],MATCH(Edges[[#This Row],[Vertex 2]],GroupVertices[Vertex],0)),1,1,"")</f>
        <v>5</v>
      </c>
      <c r="BD347" s="48">
        <v>2</v>
      </c>
      <c r="BE347" s="49">
        <v>10.526315789473685</v>
      </c>
      <c r="BF347" s="48">
        <v>0</v>
      </c>
      <c r="BG347" s="49">
        <v>0</v>
      </c>
      <c r="BH347" s="48">
        <v>0</v>
      </c>
      <c r="BI347" s="49">
        <v>0</v>
      </c>
      <c r="BJ347" s="48">
        <v>17</v>
      </c>
      <c r="BK347" s="49">
        <v>89.47368421052632</v>
      </c>
      <c r="BL347" s="48">
        <v>19</v>
      </c>
    </row>
    <row r="348" spans="1:64" ht="15">
      <c r="A348" s="64" t="s">
        <v>374</v>
      </c>
      <c r="B348" s="64" t="s">
        <v>419</v>
      </c>
      <c r="C348" s="65" t="s">
        <v>3516</v>
      </c>
      <c r="D348" s="66">
        <v>3</v>
      </c>
      <c r="E348" s="67" t="s">
        <v>132</v>
      </c>
      <c r="F348" s="68">
        <v>32</v>
      </c>
      <c r="G348" s="65"/>
      <c r="H348" s="69"/>
      <c r="I348" s="70"/>
      <c r="J348" s="70"/>
      <c r="K348" s="34" t="s">
        <v>65</v>
      </c>
      <c r="L348" s="77">
        <v>348</v>
      </c>
      <c r="M348" s="77"/>
      <c r="N348" s="72"/>
      <c r="O348" s="79" t="s">
        <v>423</v>
      </c>
      <c r="P348" s="81">
        <v>43484.771319444444</v>
      </c>
      <c r="Q348" s="79" t="s">
        <v>522</v>
      </c>
      <c r="R348" s="79"/>
      <c r="S348" s="79"/>
      <c r="T348" s="79" t="s">
        <v>601</v>
      </c>
      <c r="U348" s="79"/>
      <c r="V348" s="83" t="s">
        <v>754</v>
      </c>
      <c r="W348" s="81">
        <v>43484.771319444444</v>
      </c>
      <c r="X348" s="83" t="s">
        <v>982</v>
      </c>
      <c r="Y348" s="79"/>
      <c r="Z348" s="79"/>
      <c r="AA348" s="82" t="s">
        <v>1234</v>
      </c>
      <c r="AB348" s="79"/>
      <c r="AC348" s="79" t="b">
        <v>0</v>
      </c>
      <c r="AD348" s="79">
        <v>0</v>
      </c>
      <c r="AE348" s="82" t="s">
        <v>1270</v>
      </c>
      <c r="AF348" s="79" t="b">
        <v>0</v>
      </c>
      <c r="AG348" s="79" t="s">
        <v>1272</v>
      </c>
      <c r="AH348" s="79"/>
      <c r="AI348" s="82" t="s">
        <v>1270</v>
      </c>
      <c r="AJ348" s="79" t="b">
        <v>0</v>
      </c>
      <c r="AK348" s="79">
        <v>4</v>
      </c>
      <c r="AL348" s="82" t="s">
        <v>1233</v>
      </c>
      <c r="AM348" s="79" t="s">
        <v>1278</v>
      </c>
      <c r="AN348" s="79" t="b">
        <v>0</v>
      </c>
      <c r="AO348" s="82" t="s">
        <v>1233</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5</v>
      </c>
      <c r="BC348" s="78" t="str">
        <f>REPLACE(INDEX(GroupVertices[Group],MATCH(Edges[[#This Row],[Vertex 2]],GroupVertices[Vertex],0)),1,1,"")</f>
        <v>5</v>
      </c>
      <c r="BD348" s="48"/>
      <c r="BE348" s="49"/>
      <c r="BF348" s="48"/>
      <c r="BG348" s="49"/>
      <c r="BH348" s="48"/>
      <c r="BI348" s="49"/>
      <c r="BJ348" s="48"/>
      <c r="BK348" s="49"/>
      <c r="BL348" s="48"/>
    </row>
    <row r="349" spans="1:64" ht="15">
      <c r="A349" s="64" t="s">
        <v>374</v>
      </c>
      <c r="B349" s="64" t="s">
        <v>377</v>
      </c>
      <c r="C349" s="65" t="s">
        <v>3516</v>
      </c>
      <c r="D349" s="66">
        <v>3</v>
      </c>
      <c r="E349" s="67" t="s">
        <v>132</v>
      </c>
      <c r="F349" s="68">
        <v>32</v>
      </c>
      <c r="G349" s="65"/>
      <c r="H349" s="69"/>
      <c r="I349" s="70"/>
      <c r="J349" s="70"/>
      <c r="K349" s="34" t="s">
        <v>65</v>
      </c>
      <c r="L349" s="77">
        <v>349</v>
      </c>
      <c r="M349" s="77"/>
      <c r="N349" s="72"/>
      <c r="O349" s="79" t="s">
        <v>423</v>
      </c>
      <c r="P349" s="81">
        <v>43484.771319444444</v>
      </c>
      <c r="Q349" s="79" t="s">
        <v>522</v>
      </c>
      <c r="R349" s="79"/>
      <c r="S349" s="79"/>
      <c r="T349" s="79" t="s">
        <v>601</v>
      </c>
      <c r="U349" s="79"/>
      <c r="V349" s="83" t="s">
        <v>754</v>
      </c>
      <c r="W349" s="81">
        <v>43484.771319444444</v>
      </c>
      <c r="X349" s="83" t="s">
        <v>982</v>
      </c>
      <c r="Y349" s="79"/>
      <c r="Z349" s="79"/>
      <c r="AA349" s="82" t="s">
        <v>1234</v>
      </c>
      <c r="AB349" s="79"/>
      <c r="AC349" s="79" t="b">
        <v>0</v>
      </c>
      <c r="AD349" s="79">
        <v>0</v>
      </c>
      <c r="AE349" s="82" t="s">
        <v>1270</v>
      </c>
      <c r="AF349" s="79" t="b">
        <v>0</v>
      </c>
      <c r="AG349" s="79" t="s">
        <v>1272</v>
      </c>
      <c r="AH349" s="79"/>
      <c r="AI349" s="82" t="s">
        <v>1270</v>
      </c>
      <c r="AJ349" s="79" t="b">
        <v>0</v>
      </c>
      <c r="AK349" s="79">
        <v>4</v>
      </c>
      <c r="AL349" s="82" t="s">
        <v>1233</v>
      </c>
      <c r="AM349" s="79" t="s">
        <v>1278</v>
      </c>
      <c r="AN349" s="79" t="b">
        <v>0</v>
      </c>
      <c r="AO349" s="82" t="s">
        <v>1233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5</v>
      </c>
      <c r="BC349" s="78" t="str">
        <f>REPLACE(INDEX(GroupVertices[Group],MATCH(Edges[[#This Row],[Vertex 2]],GroupVertices[Vertex],0)),1,1,"")</f>
        <v>5</v>
      </c>
      <c r="BD349" s="48">
        <v>2</v>
      </c>
      <c r="BE349" s="49">
        <v>10</v>
      </c>
      <c r="BF349" s="48">
        <v>0</v>
      </c>
      <c r="BG349" s="49">
        <v>0</v>
      </c>
      <c r="BH349" s="48">
        <v>0</v>
      </c>
      <c r="BI349" s="49">
        <v>0</v>
      </c>
      <c r="BJ349" s="48">
        <v>18</v>
      </c>
      <c r="BK349" s="49">
        <v>90</v>
      </c>
      <c r="BL349" s="48">
        <v>20</v>
      </c>
    </row>
    <row r="350" spans="1:64" ht="15">
      <c r="A350" s="64" t="s">
        <v>212</v>
      </c>
      <c r="B350" s="64" t="s">
        <v>325</v>
      </c>
      <c r="C350" s="65" t="s">
        <v>3516</v>
      </c>
      <c r="D350" s="66">
        <v>3</v>
      </c>
      <c r="E350" s="67" t="s">
        <v>132</v>
      </c>
      <c r="F350" s="68">
        <v>32</v>
      </c>
      <c r="G350" s="65"/>
      <c r="H350" s="69"/>
      <c r="I350" s="70"/>
      <c r="J350" s="70"/>
      <c r="K350" s="34" t="s">
        <v>65</v>
      </c>
      <c r="L350" s="77">
        <v>350</v>
      </c>
      <c r="M350" s="77"/>
      <c r="N350" s="72"/>
      <c r="O350" s="79" t="s">
        <v>423</v>
      </c>
      <c r="P350" s="81">
        <v>43484.37244212963</v>
      </c>
      <c r="Q350" s="79" t="s">
        <v>450</v>
      </c>
      <c r="R350" s="79"/>
      <c r="S350" s="79"/>
      <c r="T350" s="79" t="s">
        <v>572</v>
      </c>
      <c r="U350" s="83" t="s">
        <v>621</v>
      </c>
      <c r="V350" s="83" t="s">
        <v>621</v>
      </c>
      <c r="W350" s="81">
        <v>43484.37244212963</v>
      </c>
      <c r="X350" s="83" t="s">
        <v>837</v>
      </c>
      <c r="Y350" s="79"/>
      <c r="Z350" s="79"/>
      <c r="AA350" s="82" t="s">
        <v>1089</v>
      </c>
      <c r="AB350" s="79"/>
      <c r="AC350" s="79" t="b">
        <v>0</v>
      </c>
      <c r="AD350" s="79">
        <v>10</v>
      </c>
      <c r="AE350" s="82" t="s">
        <v>1270</v>
      </c>
      <c r="AF350" s="79" t="b">
        <v>0</v>
      </c>
      <c r="AG350" s="79" t="s">
        <v>1272</v>
      </c>
      <c r="AH350" s="79"/>
      <c r="AI350" s="82" t="s">
        <v>1270</v>
      </c>
      <c r="AJ350" s="79" t="b">
        <v>0</v>
      </c>
      <c r="AK350" s="79">
        <v>13</v>
      </c>
      <c r="AL350" s="82" t="s">
        <v>1270</v>
      </c>
      <c r="AM350" s="79" t="s">
        <v>1277</v>
      </c>
      <c r="AN350" s="79" t="b">
        <v>0</v>
      </c>
      <c r="AO350" s="82" t="s">
        <v>1089</v>
      </c>
      <c r="AP350" s="79" t="s">
        <v>1285</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1</v>
      </c>
      <c r="BD350" s="48"/>
      <c r="BE350" s="49"/>
      <c r="BF350" s="48"/>
      <c r="BG350" s="49"/>
      <c r="BH350" s="48"/>
      <c r="BI350" s="49"/>
      <c r="BJ350" s="48"/>
      <c r="BK350" s="49"/>
      <c r="BL350" s="48"/>
    </row>
    <row r="351" spans="1:64" ht="15">
      <c r="A351" s="64" t="s">
        <v>378</v>
      </c>
      <c r="B351" s="64" t="s">
        <v>212</v>
      </c>
      <c r="C351" s="65" t="s">
        <v>3516</v>
      </c>
      <c r="D351" s="66">
        <v>3</v>
      </c>
      <c r="E351" s="67" t="s">
        <v>132</v>
      </c>
      <c r="F351" s="68">
        <v>32</v>
      </c>
      <c r="G351" s="65"/>
      <c r="H351" s="69"/>
      <c r="I351" s="70"/>
      <c r="J351" s="70"/>
      <c r="K351" s="34" t="s">
        <v>65</v>
      </c>
      <c r="L351" s="77">
        <v>351</v>
      </c>
      <c r="M351" s="77"/>
      <c r="N351" s="72"/>
      <c r="O351" s="79" t="s">
        <v>423</v>
      </c>
      <c r="P351" s="81">
        <v>43484.61305555556</v>
      </c>
      <c r="Q351" s="79" t="s">
        <v>523</v>
      </c>
      <c r="R351" s="79"/>
      <c r="S351" s="79"/>
      <c r="T351" s="79" t="s">
        <v>602</v>
      </c>
      <c r="U351" s="83" t="s">
        <v>656</v>
      </c>
      <c r="V351" s="83" t="s">
        <v>656</v>
      </c>
      <c r="W351" s="81">
        <v>43484.61305555556</v>
      </c>
      <c r="X351" s="83" t="s">
        <v>983</v>
      </c>
      <c r="Y351" s="79"/>
      <c r="Z351" s="79"/>
      <c r="AA351" s="82" t="s">
        <v>1235</v>
      </c>
      <c r="AB351" s="79"/>
      <c r="AC351" s="79" t="b">
        <v>0</v>
      </c>
      <c r="AD351" s="79">
        <v>18</v>
      </c>
      <c r="AE351" s="82" t="s">
        <v>1270</v>
      </c>
      <c r="AF351" s="79" t="b">
        <v>0</v>
      </c>
      <c r="AG351" s="79" t="s">
        <v>1272</v>
      </c>
      <c r="AH351" s="79"/>
      <c r="AI351" s="82" t="s">
        <v>1270</v>
      </c>
      <c r="AJ351" s="79" t="b">
        <v>0</v>
      </c>
      <c r="AK351" s="79">
        <v>8</v>
      </c>
      <c r="AL351" s="82" t="s">
        <v>1270</v>
      </c>
      <c r="AM351" s="79" t="s">
        <v>1279</v>
      </c>
      <c r="AN351" s="79" t="b">
        <v>0</v>
      </c>
      <c r="AO351" s="82" t="s">
        <v>1235</v>
      </c>
      <c r="AP351" s="79" t="s">
        <v>1285</v>
      </c>
      <c r="AQ351" s="79">
        <v>0</v>
      </c>
      <c r="AR351" s="79">
        <v>0</v>
      </c>
      <c r="AS351" s="79"/>
      <c r="AT351" s="79"/>
      <c r="AU351" s="79"/>
      <c r="AV351" s="79"/>
      <c r="AW351" s="79"/>
      <c r="AX351" s="79"/>
      <c r="AY351" s="79"/>
      <c r="AZ351" s="79"/>
      <c r="BA351">
        <v>1</v>
      </c>
      <c r="BB351" s="78" t="str">
        <f>REPLACE(INDEX(GroupVertices[Group],MATCH(Edges[[#This Row],[Vertex 1]],GroupVertices[Vertex],0)),1,1,"")</f>
        <v>5</v>
      </c>
      <c r="BC351" s="78" t="str">
        <f>REPLACE(INDEX(GroupVertices[Group],MATCH(Edges[[#This Row],[Vertex 2]],GroupVertices[Vertex],0)),1,1,"")</f>
        <v>4</v>
      </c>
      <c r="BD351" s="48"/>
      <c r="BE351" s="49"/>
      <c r="BF351" s="48"/>
      <c r="BG351" s="49"/>
      <c r="BH351" s="48"/>
      <c r="BI351" s="49"/>
      <c r="BJ351" s="48"/>
      <c r="BK351" s="49"/>
      <c r="BL351" s="48"/>
    </row>
    <row r="352" spans="1:64" ht="15">
      <c r="A352" s="64" t="s">
        <v>374</v>
      </c>
      <c r="B352" s="64" t="s">
        <v>212</v>
      </c>
      <c r="C352" s="65" t="s">
        <v>3516</v>
      </c>
      <c r="D352" s="66">
        <v>3</v>
      </c>
      <c r="E352" s="67" t="s">
        <v>132</v>
      </c>
      <c r="F352" s="68">
        <v>32</v>
      </c>
      <c r="G352" s="65"/>
      <c r="H352" s="69"/>
      <c r="I352" s="70"/>
      <c r="J352" s="70"/>
      <c r="K352" s="34" t="s">
        <v>65</v>
      </c>
      <c r="L352" s="77">
        <v>352</v>
      </c>
      <c r="M352" s="77"/>
      <c r="N352" s="72"/>
      <c r="O352" s="79" t="s">
        <v>423</v>
      </c>
      <c r="P352" s="81">
        <v>43484.771365740744</v>
      </c>
      <c r="Q352" s="79" t="s">
        <v>524</v>
      </c>
      <c r="R352" s="79"/>
      <c r="S352" s="79"/>
      <c r="T352" s="79" t="s">
        <v>602</v>
      </c>
      <c r="U352" s="79"/>
      <c r="V352" s="83" t="s">
        <v>754</v>
      </c>
      <c r="W352" s="81">
        <v>43484.771365740744</v>
      </c>
      <c r="X352" s="83" t="s">
        <v>984</v>
      </c>
      <c r="Y352" s="79"/>
      <c r="Z352" s="79"/>
      <c r="AA352" s="82" t="s">
        <v>1236</v>
      </c>
      <c r="AB352" s="79"/>
      <c r="AC352" s="79" t="b">
        <v>0</v>
      </c>
      <c r="AD352" s="79">
        <v>0</v>
      </c>
      <c r="AE352" s="82" t="s">
        <v>1270</v>
      </c>
      <c r="AF352" s="79" t="b">
        <v>0</v>
      </c>
      <c r="AG352" s="79" t="s">
        <v>1272</v>
      </c>
      <c r="AH352" s="79"/>
      <c r="AI352" s="82" t="s">
        <v>1270</v>
      </c>
      <c r="AJ352" s="79" t="b">
        <v>0</v>
      </c>
      <c r="AK352" s="79">
        <v>8</v>
      </c>
      <c r="AL352" s="82" t="s">
        <v>1235</v>
      </c>
      <c r="AM352" s="79" t="s">
        <v>1278</v>
      </c>
      <c r="AN352" s="79" t="b">
        <v>0</v>
      </c>
      <c r="AO352" s="82" t="s">
        <v>1235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5</v>
      </c>
      <c r="BC352" s="78" t="str">
        <f>REPLACE(INDEX(GroupVertices[Group],MATCH(Edges[[#This Row],[Vertex 2]],GroupVertices[Vertex],0)),1,1,"")</f>
        <v>4</v>
      </c>
      <c r="BD352" s="48"/>
      <c r="BE352" s="49"/>
      <c r="BF352" s="48"/>
      <c r="BG352" s="49"/>
      <c r="BH352" s="48"/>
      <c r="BI352" s="49"/>
      <c r="BJ352" s="48"/>
      <c r="BK352" s="49"/>
      <c r="BL352" s="48"/>
    </row>
    <row r="353" spans="1:64" ht="15">
      <c r="A353" s="64" t="s">
        <v>378</v>
      </c>
      <c r="B353" s="64" t="s">
        <v>378</v>
      </c>
      <c r="C353" s="65" t="s">
        <v>3516</v>
      </c>
      <c r="D353" s="66">
        <v>3</v>
      </c>
      <c r="E353" s="67" t="s">
        <v>132</v>
      </c>
      <c r="F353" s="68">
        <v>32</v>
      </c>
      <c r="G353" s="65"/>
      <c r="H353" s="69"/>
      <c r="I353" s="70"/>
      <c r="J353" s="70"/>
      <c r="K353" s="34" t="s">
        <v>65</v>
      </c>
      <c r="L353" s="77">
        <v>353</v>
      </c>
      <c r="M353" s="77"/>
      <c r="N353" s="72"/>
      <c r="O353" s="79" t="s">
        <v>176</v>
      </c>
      <c r="P353" s="81">
        <v>43484.53052083333</v>
      </c>
      <c r="Q353" s="79" t="s">
        <v>525</v>
      </c>
      <c r="R353" s="79"/>
      <c r="S353" s="79"/>
      <c r="T353" s="79" t="s">
        <v>564</v>
      </c>
      <c r="U353" s="83" t="s">
        <v>631</v>
      </c>
      <c r="V353" s="83" t="s">
        <v>631</v>
      </c>
      <c r="W353" s="81">
        <v>43484.53052083333</v>
      </c>
      <c r="X353" s="83" t="s">
        <v>985</v>
      </c>
      <c r="Y353" s="79"/>
      <c r="Z353" s="79"/>
      <c r="AA353" s="82" t="s">
        <v>1237</v>
      </c>
      <c r="AB353" s="79"/>
      <c r="AC353" s="79" t="b">
        <v>0</v>
      </c>
      <c r="AD353" s="79">
        <v>29</v>
      </c>
      <c r="AE353" s="82" t="s">
        <v>1270</v>
      </c>
      <c r="AF353" s="79" t="b">
        <v>0</v>
      </c>
      <c r="AG353" s="79" t="s">
        <v>1272</v>
      </c>
      <c r="AH353" s="79"/>
      <c r="AI353" s="82" t="s">
        <v>1270</v>
      </c>
      <c r="AJ353" s="79" t="b">
        <v>0</v>
      </c>
      <c r="AK353" s="79">
        <v>11</v>
      </c>
      <c r="AL353" s="82" t="s">
        <v>1270</v>
      </c>
      <c r="AM353" s="79" t="s">
        <v>1278</v>
      </c>
      <c r="AN353" s="79" t="b">
        <v>0</v>
      </c>
      <c r="AO353" s="82" t="s">
        <v>1237</v>
      </c>
      <c r="AP353" s="79" t="s">
        <v>1285</v>
      </c>
      <c r="AQ353" s="79">
        <v>0</v>
      </c>
      <c r="AR353" s="79">
        <v>0</v>
      </c>
      <c r="AS353" s="79"/>
      <c r="AT353" s="79"/>
      <c r="AU353" s="79"/>
      <c r="AV353" s="79"/>
      <c r="AW353" s="79"/>
      <c r="AX353" s="79"/>
      <c r="AY353" s="79"/>
      <c r="AZ353" s="79"/>
      <c r="BA353">
        <v>1</v>
      </c>
      <c r="BB353" s="78" t="str">
        <f>REPLACE(INDEX(GroupVertices[Group],MATCH(Edges[[#This Row],[Vertex 1]],GroupVertices[Vertex],0)),1,1,"")</f>
        <v>5</v>
      </c>
      <c r="BC353" s="78" t="str">
        <f>REPLACE(INDEX(GroupVertices[Group],MATCH(Edges[[#This Row],[Vertex 2]],GroupVertices[Vertex],0)),1,1,"")</f>
        <v>5</v>
      </c>
      <c r="BD353" s="48">
        <v>0</v>
      </c>
      <c r="BE353" s="49">
        <v>0</v>
      </c>
      <c r="BF353" s="48">
        <v>0</v>
      </c>
      <c r="BG353" s="49">
        <v>0</v>
      </c>
      <c r="BH353" s="48">
        <v>0</v>
      </c>
      <c r="BI353" s="49">
        <v>0</v>
      </c>
      <c r="BJ353" s="48">
        <v>4</v>
      </c>
      <c r="BK353" s="49">
        <v>100</v>
      </c>
      <c r="BL353" s="48">
        <v>4</v>
      </c>
    </row>
    <row r="354" spans="1:64" ht="15">
      <c r="A354" s="64" t="s">
        <v>378</v>
      </c>
      <c r="B354" s="64" t="s">
        <v>325</v>
      </c>
      <c r="C354" s="65" t="s">
        <v>3516</v>
      </c>
      <c r="D354" s="66">
        <v>3</v>
      </c>
      <c r="E354" s="67" t="s">
        <v>132</v>
      </c>
      <c r="F354" s="68">
        <v>32</v>
      </c>
      <c r="G354" s="65"/>
      <c r="H354" s="69"/>
      <c r="I354" s="70"/>
      <c r="J354" s="70"/>
      <c r="K354" s="34" t="s">
        <v>65</v>
      </c>
      <c r="L354" s="77">
        <v>354</v>
      </c>
      <c r="M354" s="77"/>
      <c r="N354" s="72"/>
      <c r="O354" s="79" t="s">
        <v>423</v>
      </c>
      <c r="P354" s="81">
        <v>43484.61305555556</v>
      </c>
      <c r="Q354" s="79" t="s">
        <v>523</v>
      </c>
      <c r="R354" s="79"/>
      <c r="S354" s="79"/>
      <c r="T354" s="79" t="s">
        <v>602</v>
      </c>
      <c r="U354" s="83" t="s">
        <v>656</v>
      </c>
      <c r="V354" s="83" t="s">
        <v>656</v>
      </c>
      <c r="W354" s="81">
        <v>43484.61305555556</v>
      </c>
      <c r="X354" s="83" t="s">
        <v>983</v>
      </c>
      <c r="Y354" s="79"/>
      <c r="Z354" s="79"/>
      <c r="AA354" s="82" t="s">
        <v>1235</v>
      </c>
      <c r="AB354" s="79"/>
      <c r="AC354" s="79" t="b">
        <v>0</v>
      </c>
      <c r="AD354" s="79">
        <v>18</v>
      </c>
      <c r="AE354" s="82" t="s">
        <v>1270</v>
      </c>
      <c r="AF354" s="79" t="b">
        <v>0</v>
      </c>
      <c r="AG354" s="79" t="s">
        <v>1272</v>
      </c>
      <c r="AH354" s="79"/>
      <c r="AI354" s="82" t="s">
        <v>1270</v>
      </c>
      <c r="AJ354" s="79" t="b">
        <v>0</v>
      </c>
      <c r="AK354" s="79">
        <v>8</v>
      </c>
      <c r="AL354" s="82" t="s">
        <v>1270</v>
      </c>
      <c r="AM354" s="79" t="s">
        <v>1279</v>
      </c>
      <c r="AN354" s="79" t="b">
        <v>0</v>
      </c>
      <c r="AO354" s="82" t="s">
        <v>1235</v>
      </c>
      <c r="AP354" s="79" t="s">
        <v>1285</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1</v>
      </c>
      <c r="BD354" s="48">
        <v>1</v>
      </c>
      <c r="BE354" s="49">
        <v>7.142857142857143</v>
      </c>
      <c r="BF354" s="48">
        <v>0</v>
      </c>
      <c r="BG354" s="49">
        <v>0</v>
      </c>
      <c r="BH354" s="48">
        <v>0</v>
      </c>
      <c r="BI354" s="49">
        <v>0</v>
      </c>
      <c r="BJ354" s="48">
        <v>13</v>
      </c>
      <c r="BK354" s="49">
        <v>92.85714285714286</v>
      </c>
      <c r="BL354" s="48">
        <v>14</v>
      </c>
    </row>
    <row r="355" spans="1:64" ht="15">
      <c r="A355" s="64" t="s">
        <v>374</v>
      </c>
      <c r="B355" s="64" t="s">
        <v>378</v>
      </c>
      <c r="C355" s="65" t="s">
        <v>3518</v>
      </c>
      <c r="D355" s="66">
        <v>10</v>
      </c>
      <c r="E355" s="67" t="s">
        <v>136</v>
      </c>
      <c r="F355" s="68">
        <v>23.333333333333336</v>
      </c>
      <c r="G355" s="65"/>
      <c r="H355" s="69"/>
      <c r="I355" s="70"/>
      <c r="J355" s="70"/>
      <c r="K355" s="34" t="s">
        <v>65</v>
      </c>
      <c r="L355" s="77">
        <v>355</v>
      </c>
      <c r="M355" s="77"/>
      <c r="N355" s="72"/>
      <c r="O355" s="79" t="s">
        <v>423</v>
      </c>
      <c r="P355" s="81">
        <v>43484.76237268518</v>
      </c>
      <c r="Q355" s="79" t="s">
        <v>475</v>
      </c>
      <c r="R355" s="79"/>
      <c r="S355" s="79"/>
      <c r="T355" s="79" t="s">
        <v>564</v>
      </c>
      <c r="U355" s="83" t="s">
        <v>631</v>
      </c>
      <c r="V355" s="83" t="s">
        <v>631</v>
      </c>
      <c r="W355" s="81">
        <v>43484.76237268518</v>
      </c>
      <c r="X355" s="83" t="s">
        <v>986</v>
      </c>
      <c r="Y355" s="79"/>
      <c r="Z355" s="79"/>
      <c r="AA355" s="82" t="s">
        <v>1238</v>
      </c>
      <c r="AB355" s="79"/>
      <c r="AC355" s="79" t="b">
        <v>0</v>
      </c>
      <c r="AD355" s="79">
        <v>0</v>
      </c>
      <c r="AE355" s="82" t="s">
        <v>1270</v>
      </c>
      <c r="AF355" s="79" t="b">
        <v>0</v>
      </c>
      <c r="AG355" s="79" t="s">
        <v>1272</v>
      </c>
      <c r="AH355" s="79"/>
      <c r="AI355" s="82" t="s">
        <v>1270</v>
      </c>
      <c r="AJ355" s="79" t="b">
        <v>0</v>
      </c>
      <c r="AK355" s="79">
        <v>11</v>
      </c>
      <c r="AL355" s="82" t="s">
        <v>1237</v>
      </c>
      <c r="AM355" s="79" t="s">
        <v>1278</v>
      </c>
      <c r="AN355" s="79" t="b">
        <v>0</v>
      </c>
      <c r="AO355" s="82" t="s">
        <v>1237</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5</v>
      </c>
      <c r="BC355" s="78" t="str">
        <f>REPLACE(INDEX(GroupVertices[Group],MATCH(Edges[[#This Row],[Vertex 2]],GroupVertices[Vertex],0)),1,1,"")</f>
        <v>5</v>
      </c>
      <c r="BD355" s="48">
        <v>0</v>
      </c>
      <c r="BE355" s="49">
        <v>0</v>
      </c>
      <c r="BF355" s="48">
        <v>0</v>
      </c>
      <c r="BG355" s="49">
        <v>0</v>
      </c>
      <c r="BH355" s="48">
        <v>0</v>
      </c>
      <c r="BI355" s="49">
        <v>0</v>
      </c>
      <c r="BJ355" s="48">
        <v>6</v>
      </c>
      <c r="BK355" s="49">
        <v>100</v>
      </c>
      <c r="BL355" s="48">
        <v>6</v>
      </c>
    </row>
    <row r="356" spans="1:64" ht="15">
      <c r="A356" s="64" t="s">
        <v>374</v>
      </c>
      <c r="B356" s="64" t="s">
        <v>378</v>
      </c>
      <c r="C356" s="65" t="s">
        <v>3518</v>
      </c>
      <c r="D356" s="66">
        <v>10</v>
      </c>
      <c r="E356" s="67" t="s">
        <v>136</v>
      </c>
      <c r="F356" s="68">
        <v>23.333333333333336</v>
      </c>
      <c r="G356" s="65"/>
      <c r="H356" s="69"/>
      <c r="I356" s="70"/>
      <c r="J356" s="70"/>
      <c r="K356" s="34" t="s">
        <v>65</v>
      </c>
      <c r="L356" s="77">
        <v>356</v>
      </c>
      <c r="M356" s="77"/>
      <c r="N356" s="72"/>
      <c r="O356" s="79" t="s">
        <v>423</v>
      </c>
      <c r="P356" s="81">
        <v>43484.76238425926</v>
      </c>
      <c r="Q356" s="79" t="s">
        <v>478</v>
      </c>
      <c r="R356" s="79"/>
      <c r="S356" s="79"/>
      <c r="T356" s="79" t="s">
        <v>582</v>
      </c>
      <c r="U356" s="79"/>
      <c r="V356" s="83" t="s">
        <v>754</v>
      </c>
      <c r="W356" s="81">
        <v>43484.76238425926</v>
      </c>
      <c r="X356" s="83" t="s">
        <v>976</v>
      </c>
      <c r="Y356" s="79"/>
      <c r="Z356" s="79"/>
      <c r="AA356" s="82" t="s">
        <v>1228</v>
      </c>
      <c r="AB356" s="79"/>
      <c r="AC356" s="79" t="b">
        <v>0</v>
      </c>
      <c r="AD356" s="79">
        <v>0</v>
      </c>
      <c r="AE356" s="82" t="s">
        <v>1270</v>
      </c>
      <c r="AF356" s="79" t="b">
        <v>0</v>
      </c>
      <c r="AG356" s="79" t="s">
        <v>1272</v>
      </c>
      <c r="AH356" s="79"/>
      <c r="AI356" s="82" t="s">
        <v>1270</v>
      </c>
      <c r="AJ356" s="79" t="b">
        <v>0</v>
      </c>
      <c r="AK356" s="79">
        <v>19</v>
      </c>
      <c r="AL356" s="82" t="s">
        <v>1227</v>
      </c>
      <c r="AM356" s="79" t="s">
        <v>1278</v>
      </c>
      <c r="AN356" s="79" t="b">
        <v>0</v>
      </c>
      <c r="AO356" s="82" t="s">
        <v>1227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5</v>
      </c>
      <c r="BC356" s="78" t="str">
        <f>REPLACE(INDEX(GroupVertices[Group],MATCH(Edges[[#This Row],[Vertex 2]],GroupVertices[Vertex],0)),1,1,"")</f>
        <v>5</v>
      </c>
      <c r="BD356" s="48"/>
      <c r="BE356" s="49"/>
      <c r="BF356" s="48"/>
      <c r="BG356" s="49"/>
      <c r="BH356" s="48"/>
      <c r="BI356" s="49"/>
      <c r="BJ356" s="48"/>
      <c r="BK356" s="49"/>
      <c r="BL356" s="48"/>
    </row>
    <row r="357" spans="1:64" ht="15">
      <c r="A357" s="64" t="s">
        <v>374</v>
      </c>
      <c r="B357" s="64" t="s">
        <v>378</v>
      </c>
      <c r="C357" s="65" t="s">
        <v>3518</v>
      </c>
      <c r="D357" s="66">
        <v>10</v>
      </c>
      <c r="E357" s="67" t="s">
        <v>136</v>
      </c>
      <c r="F357" s="68">
        <v>23.333333333333336</v>
      </c>
      <c r="G357" s="65"/>
      <c r="H357" s="69"/>
      <c r="I357" s="70"/>
      <c r="J357" s="70"/>
      <c r="K357" s="34" t="s">
        <v>65</v>
      </c>
      <c r="L357" s="77">
        <v>357</v>
      </c>
      <c r="M357" s="77"/>
      <c r="N357" s="72"/>
      <c r="O357" s="79" t="s">
        <v>423</v>
      </c>
      <c r="P357" s="81">
        <v>43484.771365740744</v>
      </c>
      <c r="Q357" s="79" t="s">
        <v>524</v>
      </c>
      <c r="R357" s="79"/>
      <c r="S357" s="79"/>
      <c r="T357" s="79" t="s">
        <v>602</v>
      </c>
      <c r="U357" s="79"/>
      <c r="V357" s="83" t="s">
        <v>754</v>
      </c>
      <c r="W357" s="81">
        <v>43484.771365740744</v>
      </c>
      <c r="X357" s="83" t="s">
        <v>984</v>
      </c>
      <c r="Y357" s="79"/>
      <c r="Z357" s="79"/>
      <c r="AA357" s="82" t="s">
        <v>1236</v>
      </c>
      <c r="AB357" s="79"/>
      <c r="AC357" s="79" t="b">
        <v>0</v>
      </c>
      <c r="AD357" s="79">
        <v>0</v>
      </c>
      <c r="AE357" s="82" t="s">
        <v>1270</v>
      </c>
      <c r="AF357" s="79" t="b">
        <v>0</v>
      </c>
      <c r="AG357" s="79" t="s">
        <v>1272</v>
      </c>
      <c r="AH357" s="79"/>
      <c r="AI357" s="82" t="s">
        <v>1270</v>
      </c>
      <c r="AJ357" s="79" t="b">
        <v>0</v>
      </c>
      <c r="AK357" s="79">
        <v>8</v>
      </c>
      <c r="AL357" s="82" t="s">
        <v>1235</v>
      </c>
      <c r="AM357" s="79" t="s">
        <v>1278</v>
      </c>
      <c r="AN357" s="79" t="b">
        <v>0</v>
      </c>
      <c r="AO357" s="82" t="s">
        <v>1235</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5</v>
      </c>
      <c r="BC357" s="78" t="str">
        <f>REPLACE(INDEX(GroupVertices[Group],MATCH(Edges[[#This Row],[Vertex 2]],GroupVertices[Vertex],0)),1,1,"")</f>
        <v>5</v>
      </c>
      <c r="BD357" s="48"/>
      <c r="BE357" s="49"/>
      <c r="BF357" s="48"/>
      <c r="BG357" s="49"/>
      <c r="BH357" s="48"/>
      <c r="BI357" s="49"/>
      <c r="BJ357" s="48"/>
      <c r="BK357" s="49"/>
      <c r="BL357" s="48"/>
    </row>
    <row r="358" spans="1:64" ht="15">
      <c r="A358" s="64" t="s">
        <v>376</v>
      </c>
      <c r="B358" s="64" t="s">
        <v>376</v>
      </c>
      <c r="C358" s="65" t="s">
        <v>3517</v>
      </c>
      <c r="D358" s="66">
        <v>10</v>
      </c>
      <c r="E358" s="67" t="s">
        <v>136</v>
      </c>
      <c r="F358" s="68">
        <v>27.666666666666668</v>
      </c>
      <c r="G358" s="65"/>
      <c r="H358" s="69"/>
      <c r="I358" s="70"/>
      <c r="J358" s="70"/>
      <c r="K358" s="34" t="s">
        <v>65</v>
      </c>
      <c r="L358" s="77">
        <v>358</v>
      </c>
      <c r="M358" s="77"/>
      <c r="N358" s="72"/>
      <c r="O358" s="79" t="s">
        <v>176</v>
      </c>
      <c r="P358" s="81">
        <v>43484.66615740741</v>
      </c>
      <c r="Q358" s="79" t="s">
        <v>526</v>
      </c>
      <c r="R358" s="79"/>
      <c r="S358" s="79"/>
      <c r="T358" s="79" t="s">
        <v>603</v>
      </c>
      <c r="U358" s="83" t="s">
        <v>657</v>
      </c>
      <c r="V358" s="83" t="s">
        <v>657</v>
      </c>
      <c r="W358" s="81">
        <v>43484.66615740741</v>
      </c>
      <c r="X358" s="83" t="s">
        <v>987</v>
      </c>
      <c r="Y358" s="79"/>
      <c r="Z358" s="79"/>
      <c r="AA358" s="82" t="s">
        <v>1239</v>
      </c>
      <c r="AB358" s="79"/>
      <c r="AC358" s="79" t="b">
        <v>0</v>
      </c>
      <c r="AD358" s="79">
        <v>3</v>
      </c>
      <c r="AE358" s="82" t="s">
        <v>1270</v>
      </c>
      <c r="AF358" s="79" t="b">
        <v>0</v>
      </c>
      <c r="AG358" s="79" t="s">
        <v>1273</v>
      </c>
      <c r="AH358" s="79"/>
      <c r="AI358" s="82" t="s">
        <v>1270</v>
      </c>
      <c r="AJ358" s="79" t="b">
        <v>0</v>
      </c>
      <c r="AK358" s="79">
        <v>1</v>
      </c>
      <c r="AL358" s="82" t="s">
        <v>1270</v>
      </c>
      <c r="AM358" s="79" t="s">
        <v>1279</v>
      </c>
      <c r="AN358" s="79" t="b">
        <v>0</v>
      </c>
      <c r="AO358" s="82" t="s">
        <v>1239</v>
      </c>
      <c r="AP358" s="79" t="s">
        <v>1285</v>
      </c>
      <c r="AQ358" s="79">
        <v>0</v>
      </c>
      <c r="AR358" s="79">
        <v>0</v>
      </c>
      <c r="AS358" s="79"/>
      <c r="AT358" s="79"/>
      <c r="AU358" s="79"/>
      <c r="AV358" s="79"/>
      <c r="AW358" s="79"/>
      <c r="AX358" s="79"/>
      <c r="AY358" s="79"/>
      <c r="AZ358" s="79"/>
      <c r="BA358">
        <v>2</v>
      </c>
      <c r="BB358" s="78" t="str">
        <f>REPLACE(INDEX(GroupVertices[Group],MATCH(Edges[[#This Row],[Vertex 1]],GroupVertices[Vertex],0)),1,1,"")</f>
        <v>5</v>
      </c>
      <c r="BC358" s="78" t="str">
        <f>REPLACE(INDEX(GroupVertices[Group],MATCH(Edges[[#This Row],[Vertex 2]],GroupVertices[Vertex],0)),1,1,"")</f>
        <v>5</v>
      </c>
      <c r="BD358" s="48">
        <v>0</v>
      </c>
      <c r="BE358" s="49">
        <v>0</v>
      </c>
      <c r="BF358" s="48">
        <v>0</v>
      </c>
      <c r="BG358" s="49">
        <v>0</v>
      </c>
      <c r="BH358" s="48">
        <v>0</v>
      </c>
      <c r="BI358" s="49">
        <v>0</v>
      </c>
      <c r="BJ358" s="48">
        <v>4</v>
      </c>
      <c r="BK358" s="49">
        <v>100</v>
      </c>
      <c r="BL358" s="48">
        <v>4</v>
      </c>
    </row>
    <row r="359" spans="1:64" ht="15">
      <c r="A359" s="64" t="s">
        <v>376</v>
      </c>
      <c r="B359" s="64" t="s">
        <v>376</v>
      </c>
      <c r="C359" s="65" t="s">
        <v>3517</v>
      </c>
      <c r="D359" s="66">
        <v>10</v>
      </c>
      <c r="E359" s="67" t="s">
        <v>136</v>
      </c>
      <c r="F359" s="68">
        <v>27.666666666666668</v>
      </c>
      <c r="G359" s="65"/>
      <c r="H359" s="69"/>
      <c r="I359" s="70"/>
      <c r="J359" s="70"/>
      <c r="K359" s="34" t="s">
        <v>65</v>
      </c>
      <c r="L359" s="77">
        <v>359</v>
      </c>
      <c r="M359" s="77"/>
      <c r="N359" s="72"/>
      <c r="O359" s="79" t="s">
        <v>176</v>
      </c>
      <c r="P359" s="81">
        <v>43484.57193287037</v>
      </c>
      <c r="Q359" s="79" t="s">
        <v>527</v>
      </c>
      <c r="R359" s="79"/>
      <c r="S359" s="79"/>
      <c r="T359" s="79" t="s">
        <v>582</v>
      </c>
      <c r="U359" s="83" t="s">
        <v>658</v>
      </c>
      <c r="V359" s="83" t="s">
        <v>658</v>
      </c>
      <c r="W359" s="81">
        <v>43484.57193287037</v>
      </c>
      <c r="X359" s="83" t="s">
        <v>988</v>
      </c>
      <c r="Y359" s="79"/>
      <c r="Z359" s="79"/>
      <c r="AA359" s="82" t="s">
        <v>1240</v>
      </c>
      <c r="AB359" s="79"/>
      <c r="AC359" s="79" t="b">
        <v>0</v>
      </c>
      <c r="AD359" s="79">
        <v>11</v>
      </c>
      <c r="AE359" s="82" t="s">
        <v>1270</v>
      </c>
      <c r="AF359" s="79" t="b">
        <v>0</v>
      </c>
      <c r="AG359" s="79" t="s">
        <v>1272</v>
      </c>
      <c r="AH359" s="79"/>
      <c r="AI359" s="82" t="s">
        <v>1270</v>
      </c>
      <c r="AJ359" s="79" t="b">
        <v>0</v>
      </c>
      <c r="AK359" s="79">
        <v>6</v>
      </c>
      <c r="AL359" s="82" t="s">
        <v>1270</v>
      </c>
      <c r="AM359" s="79" t="s">
        <v>1279</v>
      </c>
      <c r="AN359" s="79" t="b">
        <v>0</v>
      </c>
      <c r="AO359" s="82" t="s">
        <v>1240</v>
      </c>
      <c r="AP359" s="79" t="s">
        <v>1285</v>
      </c>
      <c r="AQ359" s="79">
        <v>0</v>
      </c>
      <c r="AR359" s="79">
        <v>0</v>
      </c>
      <c r="AS359" s="79"/>
      <c r="AT359" s="79"/>
      <c r="AU359" s="79"/>
      <c r="AV359" s="79"/>
      <c r="AW359" s="79"/>
      <c r="AX359" s="79"/>
      <c r="AY359" s="79"/>
      <c r="AZ359" s="79"/>
      <c r="BA359">
        <v>2</v>
      </c>
      <c r="BB359" s="78" t="str">
        <f>REPLACE(INDEX(GroupVertices[Group],MATCH(Edges[[#This Row],[Vertex 1]],GroupVertices[Vertex],0)),1,1,"")</f>
        <v>5</v>
      </c>
      <c r="BC359" s="78" t="str">
        <f>REPLACE(INDEX(GroupVertices[Group],MATCH(Edges[[#This Row],[Vertex 2]],GroupVertices[Vertex],0)),1,1,"")</f>
        <v>5</v>
      </c>
      <c r="BD359" s="48">
        <v>0</v>
      </c>
      <c r="BE359" s="49">
        <v>0</v>
      </c>
      <c r="BF359" s="48">
        <v>0</v>
      </c>
      <c r="BG359" s="49">
        <v>0</v>
      </c>
      <c r="BH359" s="48">
        <v>0</v>
      </c>
      <c r="BI359" s="49">
        <v>0</v>
      </c>
      <c r="BJ359" s="48">
        <v>10</v>
      </c>
      <c r="BK359" s="49">
        <v>100</v>
      </c>
      <c r="BL359" s="48">
        <v>10</v>
      </c>
    </row>
    <row r="360" spans="1:64" ht="15">
      <c r="A360" s="64" t="s">
        <v>374</v>
      </c>
      <c r="B360" s="64" t="s">
        <v>376</v>
      </c>
      <c r="C360" s="65" t="s">
        <v>3518</v>
      </c>
      <c r="D360" s="66">
        <v>10</v>
      </c>
      <c r="E360" s="67" t="s">
        <v>136</v>
      </c>
      <c r="F360" s="68">
        <v>23.333333333333336</v>
      </c>
      <c r="G360" s="65"/>
      <c r="H360" s="69"/>
      <c r="I360" s="70"/>
      <c r="J360" s="70"/>
      <c r="K360" s="34" t="s">
        <v>65</v>
      </c>
      <c r="L360" s="77">
        <v>360</v>
      </c>
      <c r="M360" s="77"/>
      <c r="N360" s="72"/>
      <c r="O360" s="79" t="s">
        <v>423</v>
      </c>
      <c r="P360" s="81">
        <v>43484.76237268518</v>
      </c>
      <c r="Q360" s="79" t="s">
        <v>528</v>
      </c>
      <c r="R360" s="79"/>
      <c r="S360" s="79"/>
      <c r="T360" s="79" t="s">
        <v>603</v>
      </c>
      <c r="U360" s="83" t="s">
        <v>657</v>
      </c>
      <c r="V360" s="83" t="s">
        <v>657</v>
      </c>
      <c r="W360" s="81">
        <v>43484.76237268518</v>
      </c>
      <c r="X360" s="83" t="s">
        <v>989</v>
      </c>
      <c r="Y360" s="79"/>
      <c r="Z360" s="79"/>
      <c r="AA360" s="82" t="s">
        <v>1241</v>
      </c>
      <c r="AB360" s="79"/>
      <c r="AC360" s="79" t="b">
        <v>0</v>
      </c>
      <c r="AD360" s="79">
        <v>0</v>
      </c>
      <c r="AE360" s="82" t="s">
        <v>1270</v>
      </c>
      <c r="AF360" s="79" t="b">
        <v>0</v>
      </c>
      <c r="AG360" s="79" t="s">
        <v>1273</v>
      </c>
      <c r="AH360" s="79"/>
      <c r="AI360" s="82" t="s">
        <v>1270</v>
      </c>
      <c r="AJ360" s="79" t="b">
        <v>0</v>
      </c>
      <c r="AK360" s="79">
        <v>1</v>
      </c>
      <c r="AL360" s="82" t="s">
        <v>1239</v>
      </c>
      <c r="AM360" s="79" t="s">
        <v>1278</v>
      </c>
      <c r="AN360" s="79" t="b">
        <v>0</v>
      </c>
      <c r="AO360" s="82" t="s">
        <v>1239</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5</v>
      </c>
      <c r="BC360" s="78" t="str">
        <f>REPLACE(INDEX(GroupVertices[Group],MATCH(Edges[[#This Row],[Vertex 2]],GroupVertices[Vertex],0)),1,1,"")</f>
        <v>5</v>
      </c>
      <c r="BD360" s="48">
        <v>0</v>
      </c>
      <c r="BE360" s="49">
        <v>0</v>
      </c>
      <c r="BF360" s="48">
        <v>0</v>
      </c>
      <c r="BG360" s="49">
        <v>0</v>
      </c>
      <c r="BH360" s="48">
        <v>0</v>
      </c>
      <c r="BI360" s="49">
        <v>0</v>
      </c>
      <c r="BJ360" s="48">
        <v>6</v>
      </c>
      <c r="BK360" s="49">
        <v>100</v>
      </c>
      <c r="BL360" s="48">
        <v>6</v>
      </c>
    </row>
    <row r="361" spans="1:64" ht="15">
      <c r="A361" s="64" t="s">
        <v>374</v>
      </c>
      <c r="B361" s="64" t="s">
        <v>376</v>
      </c>
      <c r="C361" s="65" t="s">
        <v>3518</v>
      </c>
      <c r="D361" s="66">
        <v>10</v>
      </c>
      <c r="E361" s="67" t="s">
        <v>136</v>
      </c>
      <c r="F361" s="68">
        <v>23.333333333333336</v>
      </c>
      <c r="G361" s="65"/>
      <c r="H361" s="69"/>
      <c r="I361" s="70"/>
      <c r="J361" s="70"/>
      <c r="K361" s="34" t="s">
        <v>65</v>
      </c>
      <c r="L361" s="77">
        <v>361</v>
      </c>
      <c r="M361" s="77"/>
      <c r="N361" s="72"/>
      <c r="O361" s="79" t="s">
        <v>423</v>
      </c>
      <c r="P361" s="81">
        <v>43484.77048611111</v>
      </c>
      <c r="Q361" s="79" t="s">
        <v>520</v>
      </c>
      <c r="R361" s="79"/>
      <c r="S361" s="79"/>
      <c r="T361" s="79" t="s">
        <v>582</v>
      </c>
      <c r="U361" s="83" t="s">
        <v>654</v>
      </c>
      <c r="V361" s="83" t="s">
        <v>654</v>
      </c>
      <c r="W361" s="81">
        <v>43484.77048611111</v>
      </c>
      <c r="X361" s="83" t="s">
        <v>980</v>
      </c>
      <c r="Y361" s="79"/>
      <c r="Z361" s="79"/>
      <c r="AA361" s="82" t="s">
        <v>1232</v>
      </c>
      <c r="AB361" s="79"/>
      <c r="AC361" s="79" t="b">
        <v>0</v>
      </c>
      <c r="AD361" s="79">
        <v>0</v>
      </c>
      <c r="AE361" s="82" t="s">
        <v>1270</v>
      </c>
      <c r="AF361" s="79" t="b">
        <v>0</v>
      </c>
      <c r="AG361" s="79" t="s">
        <v>1272</v>
      </c>
      <c r="AH361" s="79"/>
      <c r="AI361" s="82" t="s">
        <v>1270</v>
      </c>
      <c r="AJ361" s="79" t="b">
        <v>0</v>
      </c>
      <c r="AK361" s="79">
        <v>4</v>
      </c>
      <c r="AL361" s="82" t="s">
        <v>1231</v>
      </c>
      <c r="AM361" s="79" t="s">
        <v>1278</v>
      </c>
      <c r="AN361" s="79" t="b">
        <v>0</v>
      </c>
      <c r="AO361" s="82" t="s">
        <v>1231</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5</v>
      </c>
      <c r="BC361" s="78" t="str">
        <f>REPLACE(INDEX(GroupVertices[Group],MATCH(Edges[[#This Row],[Vertex 2]],GroupVertices[Vertex],0)),1,1,"")</f>
        <v>5</v>
      </c>
      <c r="BD361" s="48"/>
      <c r="BE361" s="49"/>
      <c r="BF361" s="48"/>
      <c r="BG361" s="49"/>
      <c r="BH361" s="48"/>
      <c r="BI361" s="49"/>
      <c r="BJ361" s="48"/>
      <c r="BK361" s="49"/>
      <c r="BL361" s="48"/>
    </row>
    <row r="362" spans="1:64" ht="15">
      <c r="A362" s="64" t="s">
        <v>374</v>
      </c>
      <c r="B362" s="64" t="s">
        <v>376</v>
      </c>
      <c r="C362" s="65" t="s">
        <v>3518</v>
      </c>
      <c r="D362" s="66">
        <v>10</v>
      </c>
      <c r="E362" s="67" t="s">
        <v>136</v>
      </c>
      <c r="F362" s="68">
        <v>23.333333333333336</v>
      </c>
      <c r="G362" s="65"/>
      <c r="H362" s="69"/>
      <c r="I362" s="70"/>
      <c r="J362" s="70"/>
      <c r="K362" s="34" t="s">
        <v>65</v>
      </c>
      <c r="L362" s="77">
        <v>362</v>
      </c>
      <c r="M362" s="77"/>
      <c r="N362" s="72"/>
      <c r="O362" s="79" t="s">
        <v>423</v>
      </c>
      <c r="P362" s="81">
        <v>43484.77569444444</v>
      </c>
      <c r="Q362" s="79" t="s">
        <v>529</v>
      </c>
      <c r="R362" s="79"/>
      <c r="S362" s="79"/>
      <c r="T362" s="79" t="s">
        <v>582</v>
      </c>
      <c r="U362" s="83" t="s">
        <v>658</v>
      </c>
      <c r="V362" s="83" t="s">
        <v>658</v>
      </c>
      <c r="W362" s="81">
        <v>43484.77569444444</v>
      </c>
      <c r="X362" s="83" t="s">
        <v>990</v>
      </c>
      <c r="Y362" s="79"/>
      <c r="Z362" s="79"/>
      <c r="AA362" s="82" t="s">
        <v>1242</v>
      </c>
      <c r="AB362" s="79"/>
      <c r="AC362" s="79" t="b">
        <v>0</v>
      </c>
      <c r="AD362" s="79">
        <v>0</v>
      </c>
      <c r="AE362" s="82" t="s">
        <v>1270</v>
      </c>
      <c r="AF362" s="79" t="b">
        <v>0</v>
      </c>
      <c r="AG362" s="79" t="s">
        <v>1272</v>
      </c>
      <c r="AH362" s="79"/>
      <c r="AI362" s="82" t="s">
        <v>1270</v>
      </c>
      <c r="AJ362" s="79" t="b">
        <v>0</v>
      </c>
      <c r="AK362" s="79">
        <v>6</v>
      </c>
      <c r="AL362" s="82" t="s">
        <v>1240</v>
      </c>
      <c r="AM362" s="79" t="s">
        <v>1278</v>
      </c>
      <c r="AN362" s="79" t="b">
        <v>0</v>
      </c>
      <c r="AO362" s="82" t="s">
        <v>1240</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5</v>
      </c>
      <c r="BC362" s="78" t="str">
        <f>REPLACE(INDEX(GroupVertices[Group],MATCH(Edges[[#This Row],[Vertex 2]],GroupVertices[Vertex],0)),1,1,"")</f>
        <v>5</v>
      </c>
      <c r="BD362" s="48">
        <v>0</v>
      </c>
      <c r="BE362" s="49">
        <v>0</v>
      </c>
      <c r="BF362" s="48">
        <v>0</v>
      </c>
      <c r="BG362" s="49">
        <v>0</v>
      </c>
      <c r="BH362" s="48">
        <v>0</v>
      </c>
      <c r="BI362" s="49">
        <v>0</v>
      </c>
      <c r="BJ362" s="48">
        <v>12</v>
      </c>
      <c r="BK362" s="49">
        <v>100</v>
      </c>
      <c r="BL362" s="48">
        <v>12</v>
      </c>
    </row>
    <row r="363" spans="1:64" ht="15">
      <c r="A363" s="64" t="s">
        <v>379</v>
      </c>
      <c r="B363" s="64" t="s">
        <v>325</v>
      </c>
      <c r="C363" s="65" t="s">
        <v>3516</v>
      </c>
      <c r="D363" s="66">
        <v>3</v>
      </c>
      <c r="E363" s="67" t="s">
        <v>132</v>
      </c>
      <c r="F363" s="68">
        <v>32</v>
      </c>
      <c r="G363" s="65"/>
      <c r="H363" s="69"/>
      <c r="I363" s="70"/>
      <c r="J363" s="70"/>
      <c r="K363" s="34" t="s">
        <v>65</v>
      </c>
      <c r="L363" s="77">
        <v>363</v>
      </c>
      <c r="M363" s="77"/>
      <c r="N363" s="72"/>
      <c r="O363" s="79" t="s">
        <v>423</v>
      </c>
      <c r="P363" s="81">
        <v>43484.69228009259</v>
      </c>
      <c r="Q363" s="79" t="s">
        <v>530</v>
      </c>
      <c r="R363" s="79"/>
      <c r="S363" s="79"/>
      <c r="T363" s="79" t="s">
        <v>586</v>
      </c>
      <c r="U363" s="83" t="s">
        <v>659</v>
      </c>
      <c r="V363" s="83" t="s">
        <v>659</v>
      </c>
      <c r="W363" s="81">
        <v>43484.69228009259</v>
      </c>
      <c r="X363" s="83" t="s">
        <v>991</v>
      </c>
      <c r="Y363" s="79"/>
      <c r="Z363" s="79"/>
      <c r="AA363" s="82" t="s">
        <v>1243</v>
      </c>
      <c r="AB363" s="79"/>
      <c r="AC363" s="79" t="b">
        <v>0</v>
      </c>
      <c r="AD363" s="79">
        <v>29</v>
      </c>
      <c r="AE363" s="82" t="s">
        <v>1270</v>
      </c>
      <c r="AF363" s="79" t="b">
        <v>0</v>
      </c>
      <c r="AG363" s="79" t="s">
        <v>1272</v>
      </c>
      <c r="AH363" s="79"/>
      <c r="AI363" s="82" t="s">
        <v>1270</v>
      </c>
      <c r="AJ363" s="79" t="b">
        <v>0</v>
      </c>
      <c r="AK363" s="79">
        <v>11</v>
      </c>
      <c r="AL363" s="82" t="s">
        <v>1270</v>
      </c>
      <c r="AM363" s="79" t="s">
        <v>1278</v>
      </c>
      <c r="AN363" s="79" t="b">
        <v>0</v>
      </c>
      <c r="AO363" s="82" t="s">
        <v>1243</v>
      </c>
      <c r="AP363" s="79" t="s">
        <v>1285</v>
      </c>
      <c r="AQ363" s="79">
        <v>0</v>
      </c>
      <c r="AR363" s="79">
        <v>0</v>
      </c>
      <c r="AS363" s="79"/>
      <c r="AT363" s="79"/>
      <c r="AU363" s="79"/>
      <c r="AV363" s="79"/>
      <c r="AW363" s="79"/>
      <c r="AX363" s="79"/>
      <c r="AY363" s="79"/>
      <c r="AZ363" s="79"/>
      <c r="BA363">
        <v>1</v>
      </c>
      <c r="BB363" s="78" t="str">
        <f>REPLACE(INDEX(GroupVertices[Group],MATCH(Edges[[#This Row],[Vertex 1]],GroupVertices[Vertex],0)),1,1,"")</f>
        <v>5</v>
      </c>
      <c r="BC363" s="78" t="str">
        <f>REPLACE(INDEX(GroupVertices[Group],MATCH(Edges[[#This Row],[Vertex 2]],GroupVertices[Vertex],0)),1,1,"")</f>
        <v>1</v>
      </c>
      <c r="BD363" s="48">
        <v>1</v>
      </c>
      <c r="BE363" s="49">
        <v>6.666666666666667</v>
      </c>
      <c r="BF363" s="48">
        <v>0</v>
      </c>
      <c r="BG363" s="49">
        <v>0</v>
      </c>
      <c r="BH363" s="48">
        <v>0</v>
      </c>
      <c r="BI363" s="49">
        <v>0</v>
      </c>
      <c r="BJ363" s="48">
        <v>14</v>
      </c>
      <c r="BK363" s="49">
        <v>93.33333333333333</v>
      </c>
      <c r="BL363" s="48">
        <v>15</v>
      </c>
    </row>
    <row r="364" spans="1:64" ht="15">
      <c r="A364" s="64" t="s">
        <v>380</v>
      </c>
      <c r="B364" s="64" t="s">
        <v>379</v>
      </c>
      <c r="C364" s="65" t="s">
        <v>3516</v>
      </c>
      <c r="D364" s="66">
        <v>3</v>
      </c>
      <c r="E364" s="67" t="s">
        <v>132</v>
      </c>
      <c r="F364" s="68">
        <v>32</v>
      </c>
      <c r="G364" s="65"/>
      <c r="H364" s="69"/>
      <c r="I364" s="70"/>
      <c r="J364" s="70"/>
      <c r="K364" s="34" t="s">
        <v>65</v>
      </c>
      <c r="L364" s="77">
        <v>364</v>
      </c>
      <c r="M364" s="77"/>
      <c r="N364" s="72"/>
      <c r="O364" s="79" t="s">
        <v>423</v>
      </c>
      <c r="P364" s="81">
        <v>43484.499386574076</v>
      </c>
      <c r="Q364" s="79" t="s">
        <v>531</v>
      </c>
      <c r="R364" s="83" t="s">
        <v>553</v>
      </c>
      <c r="S364" s="79" t="s">
        <v>559</v>
      </c>
      <c r="T364" s="79" t="s">
        <v>570</v>
      </c>
      <c r="U364" s="79"/>
      <c r="V364" s="83" t="s">
        <v>755</v>
      </c>
      <c r="W364" s="81">
        <v>43484.499386574076</v>
      </c>
      <c r="X364" s="83" t="s">
        <v>992</v>
      </c>
      <c r="Y364" s="79"/>
      <c r="Z364" s="79"/>
      <c r="AA364" s="82" t="s">
        <v>1244</v>
      </c>
      <c r="AB364" s="79"/>
      <c r="AC364" s="79" t="b">
        <v>0</v>
      </c>
      <c r="AD364" s="79">
        <v>6</v>
      </c>
      <c r="AE364" s="82" t="s">
        <v>1270</v>
      </c>
      <c r="AF364" s="79" t="b">
        <v>1</v>
      </c>
      <c r="AG364" s="79" t="s">
        <v>1272</v>
      </c>
      <c r="AH364" s="79"/>
      <c r="AI364" s="82" t="s">
        <v>1276</v>
      </c>
      <c r="AJ364" s="79" t="b">
        <v>0</v>
      </c>
      <c r="AK364" s="79">
        <v>0</v>
      </c>
      <c r="AL364" s="82" t="s">
        <v>1270</v>
      </c>
      <c r="AM364" s="79" t="s">
        <v>1279</v>
      </c>
      <c r="AN364" s="79" t="b">
        <v>0</v>
      </c>
      <c r="AO364" s="82" t="s">
        <v>1244</v>
      </c>
      <c r="AP364" s="79" t="s">
        <v>1285</v>
      </c>
      <c r="AQ364" s="79">
        <v>0</v>
      </c>
      <c r="AR364" s="79">
        <v>0</v>
      </c>
      <c r="AS364" s="79"/>
      <c r="AT364" s="79"/>
      <c r="AU364" s="79"/>
      <c r="AV364" s="79"/>
      <c r="AW364" s="79"/>
      <c r="AX364" s="79"/>
      <c r="AY364" s="79"/>
      <c r="AZ364" s="79"/>
      <c r="BA364">
        <v>1</v>
      </c>
      <c r="BB364" s="78" t="str">
        <f>REPLACE(INDEX(GroupVertices[Group],MATCH(Edges[[#This Row],[Vertex 1]],GroupVertices[Vertex],0)),1,1,"")</f>
        <v>5</v>
      </c>
      <c r="BC364" s="78" t="str">
        <f>REPLACE(INDEX(GroupVertices[Group],MATCH(Edges[[#This Row],[Vertex 2]],GroupVertices[Vertex],0)),1,1,"")</f>
        <v>5</v>
      </c>
      <c r="BD364" s="48">
        <v>0</v>
      </c>
      <c r="BE364" s="49">
        <v>0</v>
      </c>
      <c r="BF364" s="48">
        <v>0</v>
      </c>
      <c r="BG364" s="49">
        <v>0</v>
      </c>
      <c r="BH364" s="48">
        <v>0</v>
      </c>
      <c r="BI364" s="49">
        <v>0</v>
      </c>
      <c r="BJ364" s="48">
        <v>11</v>
      </c>
      <c r="BK364" s="49">
        <v>100</v>
      </c>
      <c r="BL364" s="48">
        <v>11</v>
      </c>
    </row>
    <row r="365" spans="1:64" ht="15">
      <c r="A365" s="64" t="s">
        <v>374</v>
      </c>
      <c r="B365" s="64" t="s">
        <v>379</v>
      </c>
      <c r="C365" s="65" t="s">
        <v>3517</v>
      </c>
      <c r="D365" s="66">
        <v>10</v>
      </c>
      <c r="E365" s="67" t="s">
        <v>136</v>
      </c>
      <c r="F365" s="68">
        <v>27.666666666666668</v>
      </c>
      <c r="G365" s="65"/>
      <c r="H365" s="69"/>
      <c r="I365" s="70"/>
      <c r="J365" s="70"/>
      <c r="K365" s="34" t="s">
        <v>65</v>
      </c>
      <c r="L365" s="77">
        <v>365</v>
      </c>
      <c r="M365" s="77"/>
      <c r="N365" s="72"/>
      <c r="O365" s="79" t="s">
        <v>423</v>
      </c>
      <c r="P365" s="81">
        <v>43484.76238425926</v>
      </c>
      <c r="Q365" s="79" t="s">
        <v>478</v>
      </c>
      <c r="R365" s="79"/>
      <c r="S365" s="79"/>
      <c r="T365" s="79" t="s">
        <v>582</v>
      </c>
      <c r="U365" s="79"/>
      <c r="V365" s="83" t="s">
        <v>754</v>
      </c>
      <c r="W365" s="81">
        <v>43484.76238425926</v>
      </c>
      <c r="X365" s="83" t="s">
        <v>976</v>
      </c>
      <c r="Y365" s="79"/>
      <c r="Z365" s="79"/>
      <c r="AA365" s="82" t="s">
        <v>1228</v>
      </c>
      <c r="AB365" s="79"/>
      <c r="AC365" s="79" t="b">
        <v>0</v>
      </c>
      <c r="AD365" s="79">
        <v>0</v>
      </c>
      <c r="AE365" s="82" t="s">
        <v>1270</v>
      </c>
      <c r="AF365" s="79" t="b">
        <v>0</v>
      </c>
      <c r="AG365" s="79" t="s">
        <v>1272</v>
      </c>
      <c r="AH365" s="79"/>
      <c r="AI365" s="82" t="s">
        <v>1270</v>
      </c>
      <c r="AJ365" s="79" t="b">
        <v>0</v>
      </c>
      <c r="AK365" s="79">
        <v>19</v>
      </c>
      <c r="AL365" s="82" t="s">
        <v>1227</v>
      </c>
      <c r="AM365" s="79" t="s">
        <v>1278</v>
      </c>
      <c r="AN365" s="79" t="b">
        <v>0</v>
      </c>
      <c r="AO365" s="82" t="s">
        <v>1227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5</v>
      </c>
      <c r="BC365" s="78" t="str">
        <f>REPLACE(INDEX(GroupVertices[Group],MATCH(Edges[[#This Row],[Vertex 2]],GroupVertices[Vertex],0)),1,1,"")</f>
        <v>5</v>
      </c>
      <c r="BD365" s="48">
        <v>0</v>
      </c>
      <c r="BE365" s="49">
        <v>0</v>
      </c>
      <c r="BF365" s="48">
        <v>0</v>
      </c>
      <c r="BG365" s="49">
        <v>0</v>
      </c>
      <c r="BH365" s="48">
        <v>0</v>
      </c>
      <c r="BI365" s="49">
        <v>0</v>
      </c>
      <c r="BJ365" s="48">
        <v>15</v>
      </c>
      <c r="BK365" s="49">
        <v>100</v>
      </c>
      <c r="BL365" s="48">
        <v>15</v>
      </c>
    </row>
    <row r="366" spans="1:64" ht="15">
      <c r="A366" s="64" t="s">
        <v>374</v>
      </c>
      <c r="B366" s="64" t="s">
        <v>379</v>
      </c>
      <c r="C366" s="65" t="s">
        <v>3517</v>
      </c>
      <c r="D366" s="66">
        <v>10</v>
      </c>
      <c r="E366" s="67" t="s">
        <v>136</v>
      </c>
      <c r="F366" s="68">
        <v>27.666666666666668</v>
      </c>
      <c r="G366" s="65"/>
      <c r="H366" s="69"/>
      <c r="I366" s="70"/>
      <c r="J366" s="70"/>
      <c r="K366" s="34" t="s">
        <v>65</v>
      </c>
      <c r="L366" s="77">
        <v>366</v>
      </c>
      <c r="M366" s="77"/>
      <c r="N366" s="72"/>
      <c r="O366" s="79" t="s">
        <v>423</v>
      </c>
      <c r="P366" s="81">
        <v>43484.77615740741</v>
      </c>
      <c r="Q366" s="79" t="s">
        <v>532</v>
      </c>
      <c r="R366" s="83" t="s">
        <v>553</v>
      </c>
      <c r="S366" s="79" t="s">
        <v>559</v>
      </c>
      <c r="T366" s="79" t="s">
        <v>570</v>
      </c>
      <c r="U366" s="79"/>
      <c r="V366" s="83" t="s">
        <v>754</v>
      </c>
      <c r="W366" s="81">
        <v>43484.77615740741</v>
      </c>
      <c r="X366" s="83" t="s">
        <v>993</v>
      </c>
      <c r="Y366" s="79"/>
      <c r="Z366" s="79"/>
      <c r="AA366" s="82" t="s">
        <v>1245</v>
      </c>
      <c r="AB366" s="79"/>
      <c r="AC366" s="79" t="b">
        <v>0</v>
      </c>
      <c r="AD366" s="79">
        <v>0</v>
      </c>
      <c r="AE366" s="82" t="s">
        <v>1270</v>
      </c>
      <c r="AF366" s="79" t="b">
        <v>1</v>
      </c>
      <c r="AG366" s="79" t="s">
        <v>1272</v>
      </c>
      <c r="AH366" s="79"/>
      <c r="AI366" s="82" t="s">
        <v>1276</v>
      </c>
      <c r="AJ366" s="79" t="b">
        <v>0</v>
      </c>
      <c r="AK366" s="79">
        <v>0</v>
      </c>
      <c r="AL366" s="82" t="s">
        <v>1244</v>
      </c>
      <c r="AM366" s="79" t="s">
        <v>1278</v>
      </c>
      <c r="AN366" s="79" t="b">
        <v>0</v>
      </c>
      <c r="AO366" s="82" t="s">
        <v>1244</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5</v>
      </c>
      <c r="BC366" s="78" t="str">
        <f>REPLACE(INDEX(GroupVertices[Group],MATCH(Edges[[#This Row],[Vertex 2]],GroupVertices[Vertex],0)),1,1,"")</f>
        <v>5</v>
      </c>
      <c r="BD366" s="48"/>
      <c r="BE366" s="49"/>
      <c r="BF366" s="48"/>
      <c r="BG366" s="49"/>
      <c r="BH366" s="48"/>
      <c r="BI366" s="49"/>
      <c r="BJ366" s="48"/>
      <c r="BK366" s="49"/>
      <c r="BL366" s="48"/>
    </row>
    <row r="367" spans="1:64" ht="15">
      <c r="A367" s="64" t="s">
        <v>374</v>
      </c>
      <c r="B367" s="64" t="s">
        <v>380</v>
      </c>
      <c r="C367" s="65" t="s">
        <v>3516</v>
      </c>
      <c r="D367" s="66">
        <v>3</v>
      </c>
      <c r="E367" s="67" t="s">
        <v>132</v>
      </c>
      <c r="F367" s="68">
        <v>32</v>
      </c>
      <c r="G367" s="65"/>
      <c r="H367" s="69"/>
      <c r="I367" s="70"/>
      <c r="J367" s="70"/>
      <c r="K367" s="34" t="s">
        <v>65</v>
      </c>
      <c r="L367" s="77">
        <v>367</v>
      </c>
      <c r="M367" s="77"/>
      <c r="N367" s="72"/>
      <c r="O367" s="79" t="s">
        <v>423</v>
      </c>
      <c r="P367" s="81">
        <v>43484.77615740741</v>
      </c>
      <c r="Q367" s="79" t="s">
        <v>532</v>
      </c>
      <c r="R367" s="83" t="s">
        <v>553</v>
      </c>
      <c r="S367" s="79" t="s">
        <v>559</v>
      </c>
      <c r="T367" s="79" t="s">
        <v>570</v>
      </c>
      <c r="U367" s="79"/>
      <c r="V367" s="83" t="s">
        <v>754</v>
      </c>
      <c r="W367" s="81">
        <v>43484.77615740741</v>
      </c>
      <c r="X367" s="83" t="s">
        <v>993</v>
      </c>
      <c r="Y367" s="79"/>
      <c r="Z367" s="79"/>
      <c r="AA367" s="82" t="s">
        <v>1245</v>
      </c>
      <c r="AB367" s="79"/>
      <c r="AC367" s="79" t="b">
        <v>0</v>
      </c>
      <c r="AD367" s="79">
        <v>0</v>
      </c>
      <c r="AE367" s="82" t="s">
        <v>1270</v>
      </c>
      <c r="AF367" s="79" t="b">
        <v>1</v>
      </c>
      <c r="AG367" s="79" t="s">
        <v>1272</v>
      </c>
      <c r="AH367" s="79"/>
      <c r="AI367" s="82" t="s">
        <v>1276</v>
      </c>
      <c r="AJ367" s="79" t="b">
        <v>0</v>
      </c>
      <c r="AK367" s="79">
        <v>0</v>
      </c>
      <c r="AL367" s="82" t="s">
        <v>1244</v>
      </c>
      <c r="AM367" s="79" t="s">
        <v>1278</v>
      </c>
      <c r="AN367" s="79" t="b">
        <v>0</v>
      </c>
      <c r="AO367" s="82" t="s">
        <v>1244</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5</v>
      </c>
      <c r="BC367" s="78" t="str">
        <f>REPLACE(INDEX(GroupVertices[Group],MATCH(Edges[[#This Row],[Vertex 2]],GroupVertices[Vertex],0)),1,1,"")</f>
        <v>5</v>
      </c>
      <c r="BD367" s="48">
        <v>0</v>
      </c>
      <c r="BE367" s="49">
        <v>0</v>
      </c>
      <c r="BF367" s="48">
        <v>0</v>
      </c>
      <c r="BG367" s="49">
        <v>0</v>
      </c>
      <c r="BH367" s="48">
        <v>0</v>
      </c>
      <c r="BI367" s="49">
        <v>0</v>
      </c>
      <c r="BJ367" s="48">
        <v>13</v>
      </c>
      <c r="BK367" s="49">
        <v>100</v>
      </c>
      <c r="BL367" s="48">
        <v>13</v>
      </c>
    </row>
    <row r="368" spans="1:64" ht="15">
      <c r="A368" s="64" t="s">
        <v>374</v>
      </c>
      <c r="B368" s="64" t="s">
        <v>325</v>
      </c>
      <c r="C368" s="65" t="s">
        <v>3520</v>
      </c>
      <c r="D368" s="66">
        <v>10</v>
      </c>
      <c r="E368" s="67" t="s">
        <v>136</v>
      </c>
      <c r="F368" s="68">
        <v>19</v>
      </c>
      <c r="G368" s="65"/>
      <c r="H368" s="69"/>
      <c r="I368" s="70"/>
      <c r="J368" s="70"/>
      <c r="K368" s="34" t="s">
        <v>65</v>
      </c>
      <c r="L368" s="77">
        <v>368</v>
      </c>
      <c r="M368" s="77"/>
      <c r="N368" s="72"/>
      <c r="O368" s="79" t="s">
        <v>423</v>
      </c>
      <c r="P368" s="81">
        <v>43484.76920138889</v>
      </c>
      <c r="Q368" s="79" t="s">
        <v>533</v>
      </c>
      <c r="R368" s="79"/>
      <c r="S368" s="79"/>
      <c r="T368" s="79" t="s">
        <v>604</v>
      </c>
      <c r="U368" s="83" t="s">
        <v>660</v>
      </c>
      <c r="V368" s="83" t="s">
        <v>660</v>
      </c>
      <c r="W368" s="81">
        <v>43484.76920138889</v>
      </c>
      <c r="X368" s="83" t="s">
        <v>994</v>
      </c>
      <c r="Y368" s="79"/>
      <c r="Z368" s="79"/>
      <c r="AA368" s="82" t="s">
        <v>1246</v>
      </c>
      <c r="AB368" s="79"/>
      <c r="AC368" s="79" t="b">
        <v>0</v>
      </c>
      <c r="AD368" s="79">
        <v>0</v>
      </c>
      <c r="AE368" s="82" t="s">
        <v>1270</v>
      </c>
      <c r="AF368" s="79" t="b">
        <v>0</v>
      </c>
      <c r="AG368" s="79" t="s">
        <v>1272</v>
      </c>
      <c r="AH368" s="79"/>
      <c r="AI368" s="82" t="s">
        <v>1270</v>
      </c>
      <c r="AJ368" s="79" t="b">
        <v>0</v>
      </c>
      <c r="AK368" s="79">
        <v>43</v>
      </c>
      <c r="AL368" s="82" t="s">
        <v>1266</v>
      </c>
      <c r="AM368" s="79" t="s">
        <v>1278</v>
      </c>
      <c r="AN368" s="79" t="b">
        <v>0</v>
      </c>
      <c r="AO368" s="82" t="s">
        <v>1266</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5</v>
      </c>
      <c r="BC368" s="78" t="str">
        <f>REPLACE(INDEX(GroupVertices[Group],MATCH(Edges[[#This Row],[Vertex 2]],GroupVertices[Vertex],0)),1,1,"")</f>
        <v>1</v>
      </c>
      <c r="BD368" s="48">
        <v>2</v>
      </c>
      <c r="BE368" s="49">
        <v>15.384615384615385</v>
      </c>
      <c r="BF368" s="48">
        <v>0</v>
      </c>
      <c r="BG368" s="49">
        <v>0</v>
      </c>
      <c r="BH368" s="48">
        <v>0</v>
      </c>
      <c r="BI368" s="49">
        <v>0</v>
      </c>
      <c r="BJ368" s="48">
        <v>11</v>
      </c>
      <c r="BK368" s="49">
        <v>84.61538461538461</v>
      </c>
      <c r="BL368" s="48">
        <v>13</v>
      </c>
    </row>
    <row r="369" spans="1:64" ht="15">
      <c r="A369" s="64" t="s">
        <v>374</v>
      </c>
      <c r="B369" s="64" t="s">
        <v>325</v>
      </c>
      <c r="C369" s="65" t="s">
        <v>3520</v>
      </c>
      <c r="D369" s="66">
        <v>10</v>
      </c>
      <c r="E369" s="67" t="s">
        <v>136</v>
      </c>
      <c r="F369" s="68">
        <v>19</v>
      </c>
      <c r="G369" s="65"/>
      <c r="H369" s="69"/>
      <c r="I369" s="70"/>
      <c r="J369" s="70"/>
      <c r="K369" s="34" t="s">
        <v>65</v>
      </c>
      <c r="L369" s="77">
        <v>369</v>
      </c>
      <c r="M369" s="77"/>
      <c r="N369" s="72"/>
      <c r="O369" s="79" t="s">
        <v>423</v>
      </c>
      <c r="P369" s="81">
        <v>43484.77003472222</v>
      </c>
      <c r="Q369" s="79" t="s">
        <v>443</v>
      </c>
      <c r="R369" s="79"/>
      <c r="S369" s="79"/>
      <c r="T369" s="79" t="s">
        <v>568</v>
      </c>
      <c r="U369" s="79"/>
      <c r="V369" s="83" t="s">
        <v>754</v>
      </c>
      <c r="W369" s="81">
        <v>43484.77003472222</v>
      </c>
      <c r="X369" s="83" t="s">
        <v>978</v>
      </c>
      <c r="Y369" s="79"/>
      <c r="Z369" s="79"/>
      <c r="AA369" s="82" t="s">
        <v>1230</v>
      </c>
      <c r="AB369" s="79"/>
      <c r="AC369" s="79" t="b">
        <v>0</v>
      </c>
      <c r="AD369" s="79">
        <v>0</v>
      </c>
      <c r="AE369" s="82" t="s">
        <v>1270</v>
      </c>
      <c r="AF369" s="79" t="b">
        <v>0</v>
      </c>
      <c r="AG369" s="79" t="s">
        <v>1272</v>
      </c>
      <c r="AH369" s="79"/>
      <c r="AI369" s="82" t="s">
        <v>1270</v>
      </c>
      <c r="AJ369" s="79" t="b">
        <v>0</v>
      </c>
      <c r="AK369" s="79">
        <v>32</v>
      </c>
      <c r="AL369" s="82" t="s">
        <v>1229</v>
      </c>
      <c r="AM369" s="79" t="s">
        <v>1278</v>
      </c>
      <c r="AN369" s="79" t="b">
        <v>0</v>
      </c>
      <c r="AO369" s="82" t="s">
        <v>1229</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5</v>
      </c>
      <c r="BC369" s="78" t="str">
        <f>REPLACE(INDEX(GroupVertices[Group],MATCH(Edges[[#This Row],[Vertex 2]],GroupVertices[Vertex],0)),1,1,"")</f>
        <v>1</v>
      </c>
      <c r="BD369" s="48">
        <v>1</v>
      </c>
      <c r="BE369" s="49">
        <v>6.666666666666667</v>
      </c>
      <c r="BF369" s="48">
        <v>0</v>
      </c>
      <c r="BG369" s="49">
        <v>0</v>
      </c>
      <c r="BH369" s="48">
        <v>0</v>
      </c>
      <c r="BI369" s="49">
        <v>0</v>
      </c>
      <c r="BJ369" s="48">
        <v>14</v>
      </c>
      <c r="BK369" s="49">
        <v>93.33333333333333</v>
      </c>
      <c r="BL369" s="48">
        <v>15</v>
      </c>
    </row>
    <row r="370" spans="1:64" ht="15">
      <c r="A370" s="64" t="s">
        <v>374</v>
      </c>
      <c r="B370" s="64" t="s">
        <v>325</v>
      </c>
      <c r="C370" s="65" t="s">
        <v>3520</v>
      </c>
      <c r="D370" s="66">
        <v>10</v>
      </c>
      <c r="E370" s="67" t="s">
        <v>136</v>
      </c>
      <c r="F370" s="68">
        <v>19</v>
      </c>
      <c r="G370" s="65"/>
      <c r="H370" s="69"/>
      <c r="I370" s="70"/>
      <c r="J370" s="70"/>
      <c r="K370" s="34" t="s">
        <v>65</v>
      </c>
      <c r="L370" s="77">
        <v>370</v>
      </c>
      <c r="M370" s="77"/>
      <c r="N370" s="72"/>
      <c r="O370" s="79" t="s">
        <v>423</v>
      </c>
      <c r="P370" s="81">
        <v>43484.77011574074</v>
      </c>
      <c r="Q370" s="79" t="s">
        <v>448</v>
      </c>
      <c r="R370" s="79"/>
      <c r="S370" s="79"/>
      <c r="T370" s="79" t="s">
        <v>567</v>
      </c>
      <c r="U370" s="79"/>
      <c r="V370" s="83" t="s">
        <v>754</v>
      </c>
      <c r="W370" s="81">
        <v>43484.77011574074</v>
      </c>
      <c r="X370" s="83" t="s">
        <v>995</v>
      </c>
      <c r="Y370" s="79"/>
      <c r="Z370" s="79"/>
      <c r="AA370" s="82" t="s">
        <v>1247</v>
      </c>
      <c r="AB370" s="79"/>
      <c r="AC370" s="79" t="b">
        <v>0</v>
      </c>
      <c r="AD370" s="79">
        <v>0</v>
      </c>
      <c r="AE370" s="82" t="s">
        <v>1270</v>
      </c>
      <c r="AF370" s="79" t="b">
        <v>1</v>
      </c>
      <c r="AG370" s="79" t="s">
        <v>1272</v>
      </c>
      <c r="AH370" s="79"/>
      <c r="AI370" s="82" t="s">
        <v>1275</v>
      </c>
      <c r="AJ370" s="79" t="b">
        <v>0</v>
      </c>
      <c r="AK370" s="79">
        <v>48</v>
      </c>
      <c r="AL370" s="82" t="s">
        <v>1265</v>
      </c>
      <c r="AM370" s="79" t="s">
        <v>1278</v>
      </c>
      <c r="AN370" s="79" t="b">
        <v>0</v>
      </c>
      <c r="AO370" s="82" t="s">
        <v>1265</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5</v>
      </c>
      <c r="BC370" s="78" t="str">
        <f>REPLACE(INDEX(GroupVertices[Group],MATCH(Edges[[#This Row],[Vertex 2]],GroupVertices[Vertex],0)),1,1,"")</f>
        <v>1</v>
      </c>
      <c r="BD370" s="48"/>
      <c r="BE370" s="49"/>
      <c r="BF370" s="48"/>
      <c r="BG370" s="49"/>
      <c r="BH370" s="48"/>
      <c r="BI370" s="49"/>
      <c r="BJ370" s="48"/>
      <c r="BK370" s="49"/>
      <c r="BL370" s="48"/>
    </row>
    <row r="371" spans="1:64" ht="15">
      <c r="A371" s="64" t="s">
        <v>374</v>
      </c>
      <c r="B371" s="64" t="s">
        <v>394</v>
      </c>
      <c r="C371" s="65" t="s">
        <v>3516</v>
      </c>
      <c r="D371" s="66">
        <v>3</v>
      </c>
      <c r="E371" s="67" t="s">
        <v>132</v>
      </c>
      <c r="F371" s="68">
        <v>32</v>
      </c>
      <c r="G371" s="65"/>
      <c r="H371" s="69"/>
      <c r="I371" s="70"/>
      <c r="J371" s="70"/>
      <c r="K371" s="34" t="s">
        <v>65</v>
      </c>
      <c r="L371" s="77">
        <v>371</v>
      </c>
      <c r="M371" s="77"/>
      <c r="N371" s="72"/>
      <c r="O371" s="79" t="s">
        <v>423</v>
      </c>
      <c r="P371" s="81">
        <v>43484.77011574074</v>
      </c>
      <c r="Q371" s="79" t="s">
        <v>448</v>
      </c>
      <c r="R371" s="79"/>
      <c r="S371" s="79"/>
      <c r="T371" s="79" t="s">
        <v>567</v>
      </c>
      <c r="U371" s="79"/>
      <c r="V371" s="83" t="s">
        <v>754</v>
      </c>
      <c r="W371" s="81">
        <v>43484.77011574074</v>
      </c>
      <c r="X371" s="83" t="s">
        <v>995</v>
      </c>
      <c r="Y371" s="79"/>
      <c r="Z371" s="79"/>
      <c r="AA371" s="82" t="s">
        <v>1247</v>
      </c>
      <c r="AB371" s="79"/>
      <c r="AC371" s="79" t="b">
        <v>0</v>
      </c>
      <c r="AD371" s="79">
        <v>0</v>
      </c>
      <c r="AE371" s="82" t="s">
        <v>1270</v>
      </c>
      <c r="AF371" s="79" t="b">
        <v>1</v>
      </c>
      <c r="AG371" s="79" t="s">
        <v>1272</v>
      </c>
      <c r="AH371" s="79"/>
      <c r="AI371" s="82" t="s">
        <v>1275</v>
      </c>
      <c r="AJ371" s="79" t="b">
        <v>0</v>
      </c>
      <c r="AK371" s="79">
        <v>48</v>
      </c>
      <c r="AL371" s="82" t="s">
        <v>1265</v>
      </c>
      <c r="AM371" s="79" t="s">
        <v>1278</v>
      </c>
      <c r="AN371" s="79" t="b">
        <v>0</v>
      </c>
      <c r="AO371" s="82" t="s">
        <v>1265</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5</v>
      </c>
      <c r="BC371" s="78" t="str">
        <f>REPLACE(INDEX(GroupVertices[Group],MATCH(Edges[[#This Row],[Vertex 2]],GroupVertices[Vertex],0)),1,1,"")</f>
        <v>1</v>
      </c>
      <c r="BD371" s="48">
        <v>2</v>
      </c>
      <c r="BE371" s="49">
        <v>9.523809523809524</v>
      </c>
      <c r="BF371" s="48">
        <v>0</v>
      </c>
      <c r="BG371" s="49">
        <v>0</v>
      </c>
      <c r="BH371" s="48">
        <v>0</v>
      </c>
      <c r="BI371" s="49">
        <v>0</v>
      </c>
      <c r="BJ371" s="48">
        <v>19</v>
      </c>
      <c r="BK371" s="49">
        <v>90.47619047619048</v>
      </c>
      <c r="BL371" s="48">
        <v>21</v>
      </c>
    </row>
    <row r="372" spans="1:64" ht="15">
      <c r="A372" s="64" t="s">
        <v>374</v>
      </c>
      <c r="B372" s="64" t="s">
        <v>325</v>
      </c>
      <c r="C372" s="65" t="s">
        <v>3520</v>
      </c>
      <c r="D372" s="66">
        <v>10</v>
      </c>
      <c r="E372" s="67" t="s">
        <v>136</v>
      </c>
      <c r="F372" s="68">
        <v>19</v>
      </c>
      <c r="G372" s="65"/>
      <c r="H372" s="69"/>
      <c r="I372" s="70"/>
      <c r="J372" s="70"/>
      <c r="K372" s="34" t="s">
        <v>65</v>
      </c>
      <c r="L372" s="77">
        <v>372</v>
      </c>
      <c r="M372" s="77"/>
      <c r="N372" s="72"/>
      <c r="O372" s="79" t="s">
        <v>423</v>
      </c>
      <c r="P372" s="81">
        <v>43484.771365740744</v>
      </c>
      <c r="Q372" s="79" t="s">
        <v>524</v>
      </c>
      <c r="R372" s="79"/>
      <c r="S372" s="79"/>
      <c r="T372" s="79" t="s">
        <v>602</v>
      </c>
      <c r="U372" s="79"/>
      <c r="V372" s="83" t="s">
        <v>754</v>
      </c>
      <c r="W372" s="81">
        <v>43484.771365740744</v>
      </c>
      <c r="X372" s="83" t="s">
        <v>984</v>
      </c>
      <c r="Y372" s="79"/>
      <c r="Z372" s="79"/>
      <c r="AA372" s="82" t="s">
        <v>1236</v>
      </c>
      <c r="AB372" s="79"/>
      <c r="AC372" s="79" t="b">
        <v>0</v>
      </c>
      <c r="AD372" s="79">
        <v>0</v>
      </c>
      <c r="AE372" s="82" t="s">
        <v>1270</v>
      </c>
      <c r="AF372" s="79" t="b">
        <v>0</v>
      </c>
      <c r="AG372" s="79" t="s">
        <v>1272</v>
      </c>
      <c r="AH372" s="79"/>
      <c r="AI372" s="82" t="s">
        <v>1270</v>
      </c>
      <c r="AJ372" s="79" t="b">
        <v>0</v>
      </c>
      <c r="AK372" s="79">
        <v>8</v>
      </c>
      <c r="AL372" s="82" t="s">
        <v>1235</v>
      </c>
      <c r="AM372" s="79" t="s">
        <v>1278</v>
      </c>
      <c r="AN372" s="79" t="b">
        <v>0</v>
      </c>
      <c r="AO372" s="82" t="s">
        <v>1235</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5</v>
      </c>
      <c r="BC372" s="78" t="str">
        <f>REPLACE(INDEX(GroupVertices[Group],MATCH(Edges[[#This Row],[Vertex 2]],GroupVertices[Vertex],0)),1,1,"")</f>
        <v>1</v>
      </c>
      <c r="BD372" s="48">
        <v>1</v>
      </c>
      <c r="BE372" s="49">
        <v>5.882352941176471</v>
      </c>
      <c r="BF372" s="48">
        <v>0</v>
      </c>
      <c r="BG372" s="49">
        <v>0</v>
      </c>
      <c r="BH372" s="48">
        <v>0</v>
      </c>
      <c r="BI372" s="49">
        <v>0</v>
      </c>
      <c r="BJ372" s="48">
        <v>16</v>
      </c>
      <c r="BK372" s="49">
        <v>94.11764705882354</v>
      </c>
      <c r="BL372" s="48">
        <v>17</v>
      </c>
    </row>
    <row r="373" spans="1:64" ht="15">
      <c r="A373" s="64" t="s">
        <v>381</v>
      </c>
      <c r="B373" s="64" t="s">
        <v>325</v>
      </c>
      <c r="C373" s="65" t="s">
        <v>3516</v>
      </c>
      <c r="D373" s="66">
        <v>3</v>
      </c>
      <c r="E373" s="67" t="s">
        <v>132</v>
      </c>
      <c r="F373" s="68">
        <v>32</v>
      </c>
      <c r="G373" s="65"/>
      <c r="H373" s="69"/>
      <c r="I373" s="70"/>
      <c r="J373" s="70"/>
      <c r="K373" s="34" t="s">
        <v>65</v>
      </c>
      <c r="L373" s="77">
        <v>373</v>
      </c>
      <c r="M373" s="77"/>
      <c r="N373" s="72"/>
      <c r="O373" s="79" t="s">
        <v>423</v>
      </c>
      <c r="P373" s="81">
        <v>43484.773993055554</v>
      </c>
      <c r="Q373" s="79" t="s">
        <v>534</v>
      </c>
      <c r="R373" s="79"/>
      <c r="S373" s="79"/>
      <c r="T373" s="79" t="s">
        <v>605</v>
      </c>
      <c r="U373" s="83" t="s">
        <v>661</v>
      </c>
      <c r="V373" s="83" t="s">
        <v>661</v>
      </c>
      <c r="W373" s="81">
        <v>43484.773993055554</v>
      </c>
      <c r="X373" s="83" t="s">
        <v>996</v>
      </c>
      <c r="Y373" s="79"/>
      <c r="Z373" s="79"/>
      <c r="AA373" s="82" t="s">
        <v>1248</v>
      </c>
      <c r="AB373" s="79"/>
      <c r="AC373" s="79" t="b">
        <v>0</v>
      </c>
      <c r="AD373" s="79">
        <v>2</v>
      </c>
      <c r="AE373" s="82" t="s">
        <v>1270</v>
      </c>
      <c r="AF373" s="79" t="b">
        <v>0</v>
      </c>
      <c r="AG373" s="79" t="s">
        <v>1272</v>
      </c>
      <c r="AH373" s="79"/>
      <c r="AI373" s="82" t="s">
        <v>1270</v>
      </c>
      <c r="AJ373" s="79" t="b">
        <v>0</v>
      </c>
      <c r="AK373" s="79">
        <v>1</v>
      </c>
      <c r="AL373" s="82" t="s">
        <v>1270</v>
      </c>
      <c r="AM373" s="79" t="s">
        <v>1279</v>
      </c>
      <c r="AN373" s="79" t="b">
        <v>0</v>
      </c>
      <c r="AO373" s="82" t="s">
        <v>1248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1</v>
      </c>
      <c r="BD373" s="48">
        <v>3</v>
      </c>
      <c r="BE373" s="49">
        <v>7.894736842105263</v>
      </c>
      <c r="BF373" s="48">
        <v>0</v>
      </c>
      <c r="BG373" s="49">
        <v>0</v>
      </c>
      <c r="BH373" s="48">
        <v>0</v>
      </c>
      <c r="BI373" s="49">
        <v>0</v>
      </c>
      <c r="BJ373" s="48">
        <v>35</v>
      </c>
      <c r="BK373" s="49">
        <v>92.10526315789474</v>
      </c>
      <c r="BL373" s="48">
        <v>38</v>
      </c>
    </row>
    <row r="374" spans="1:64" ht="15">
      <c r="A374" s="64" t="s">
        <v>382</v>
      </c>
      <c r="B374" s="64" t="s">
        <v>381</v>
      </c>
      <c r="C374" s="65" t="s">
        <v>3516</v>
      </c>
      <c r="D374" s="66">
        <v>3</v>
      </c>
      <c r="E374" s="67" t="s">
        <v>132</v>
      </c>
      <c r="F374" s="68">
        <v>32</v>
      </c>
      <c r="G374" s="65"/>
      <c r="H374" s="69"/>
      <c r="I374" s="70"/>
      <c r="J374" s="70"/>
      <c r="K374" s="34" t="s">
        <v>65</v>
      </c>
      <c r="L374" s="77">
        <v>374</v>
      </c>
      <c r="M374" s="77"/>
      <c r="N374" s="72"/>
      <c r="O374" s="79" t="s">
        <v>423</v>
      </c>
      <c r="P374" s="81">
        <v>43484.776342592595</v>
      </c>
      <c r="Q374" s="79" t="s">
        <v>535</v>
      </c>
      <c r="R374" s="79"/>
      <c r="S374" s="79"/>
      <c r="T374" s="79" t="s">
        <v>564</v>
      </c>
      <c r="U374" s="79"/>
      <c r="V374" s="83" t="s">
        <v>756</v>
      </c>
      <c r="W374" s="81">
        <v>43484.776342592595</v>
      </c>
      <c r="X374" s="83" t="s">
        <v>997</v>
      </c>
      <c r="Y374" s="79"/>
      <c r="Z374" s="79"/>
      <c r="AA374" s="82" t="s">
        <v>1249</v>
      </c>
      <c r="AB374" s="79"/>
      <c r="AC374" s="79" t="b">
        <v>0</v>
      </c>
      <c r="AD374" s="79">
        <v>0</v>
      </c>
      <c r="AE374" s="82" t="s">
        <v>1270</v>
      </c>
      <c r="AF374" s="79" t="b">
        <v>0</v>
      </c>
      <c r="AG374" s="79" t="s">
        <v>1272</v>
      </c>
      <c r="AH374" s="79"/>
      <c r="AI374" s="82" t="s">
        <v>1270</v>
      </c>
      <c r="AJ374" s="79" t="b">
        <v>0</v>
      </c>
      <c r="AK374" s="79">
        <v>1</v>
      </c>
      <c r="AL374" s="82" t="s">
        <v>1248</v>
      </c>
      <c r="AM374" s="79" t="s">
        <v>1278</v>
      </c>
      <c r="AN374" s="79" t="b">
        <v>0</v>
      </c>
      <c r="AO374" s="82" t="s">
        <v>1248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v>2</v>
      </c>
      <c r="BE374" s="49">
        <v>8.333333333333334</v>
      </c>
      <c r="BF374" s="48">
        <v>0</v>
      </c>
      <c r="BG374" s="49">
        <v>0</v>
      </c>
      <c r="BH374" s="48">
        <v>0</v>
      </c>
      <c r="BI374" s="49">
        <v>0</v>
      </c>
      <c r="BJ374" s="48">
        <v>22</v>
      </c>
      <c r="BK374" s="49">
        <v>91.66666666666667</v>
      </c>
      <c r="BL374" s="48">
        <v>24</v>
      </c>
    </row>
    <row r="375" spans="1:64" ht="15">
      <c r="A375" s="64" t="s">
        <v>382</v>
      </c>
      <c r="B375" s="64" t="s">
        <v>387</v>
      </c>
      <c r="C375" s="65" t="s">
        <v>3516</v>
      </c>
      <c r="D375" s="66">
        <v>3</v>
      </c>
      <c r="E375" s="67" t="s">
        <v>132</v>
      </c>
      <c r="F375" s="68">
        <v>32</v>
      </c>
      <c r="G375" s="65"/>
      <c r="H375" s="69"/>
      <c r="I375" s="70"/>
      <c r="J375" s="70"/>
      <c r="K375" s="34" t="s">
        <v>65</v>
      </c>
      <c r="L375" s="77">
        <v>375</v>
      </c>
      <c r="M375" s="77"/>
      <c r="N375" s="72"/>
      <c r="O375" s="79" t="s">
        <v>423</v>
      </c>
      <c r="P375" s="81">
        <v>43484.758425925924</v>
      </c>
      <c r="Q375" s="79" t="s">
        <v>426</v>
      </c>
      <c r="R375" s="79"/>
      <c r="S375" s="79"/>
      <c r="T375" s="79" t="s">
        <v>561</v>
      </c>
      <c r="U375" s="83" t="s">
        <v>612</v>
      </c>
      <c r="V375" s="83" t="s">
        <v>612</v>
      </c>
      <c r="W375" s="81">
        <v>43484.758425925924</v>
      </c>
      <c r="X375" s="83" t="s">
        <v>998</v>
      </c>
      <c r="Y375" s="79"/>
      <c r="Z375" s="79"/>
      <c r="AA375" s="82" t="s">
        <v>1250</v>
      </c>
      <c r="AB375" s="79"/>
      <c r="AC375" s="79" t="b">
        <v>0</v>
      </c>
      <c r="AD375" s="79">
        <v>0</v>
      </c>
      <c r="AE375" s="82" t="s">
        <v>1270</v>
      </c>
      <c r="AF375" s="79" t="b">
        <v>0</v>
      </c>
      <c r="AG375" s="79" t="s">
        <v>1272</v>
      </c>
      <c r="AH375" s="79"/>
      <c r="AI375" s="82" t="s">
        <v>1270</v>
      </c>
      <c r="AJ375" s="79" t="b">
        <v>0</v>
      </c>
      <c r="AK375" s="79">
        <v>138</v>
      </c>
      <c r="AL375" s="82" t="s">
        <v>1255</v>
      </c>
      <c r="AM375" s="79" t="s">
        <v>1278</v>
      </c>
      <c r="AN375" s="79" t="b">
        <v>0</v>
      </c>
      <c r="AO375" s="82" t="s">
        <v>1255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v>1</v>
      </c>
      <c r="BE375" s="49">
        <v>11.11111111111111</v>
      </c>
      <c r="BF375" s="48">
        <v>0</v>
      </c>
      <c r="BG375" s="49">
        <v>0</v>
      </c>
      <c r="BH375" s="48">
        <v>0</v>
      </c>
      <c r="BI375" s="49">
        <v>0</v>
      </c>
      <c r="BJ375" s="48">
        <v>8</v>
      </c>
      <c r="BK375" s="49">
        <v>88.88888888888889</v>
      </c>
      <c r="BL375" s="48">
        <v>9</v>
      </c>
    </row>
    <row r="376" spans="1:64" ht="15">
      <c r="A376" s="64" t="s">
        <v>383</v>
      </c>
      <c r="B376" s="64" t="s">
        <v>422</v>
      </c>
      <c r="C376" s="65" t="s">
        <v>3516</v>
      </c>
      <c r="D376" s="66">
        <v>3</v>
      </c>
      <c r="E376" s="67" t="s">
        <v>132</v>
      </c>
      <c r="F376" s="68">
        <v>32</v>
      </c>
      <c r="G376" s="65"/>
      <c r="H376" s="69"/>
      <c r="I376" s="70"/>
      <c r="J376" s="70"/>
      <c r="K376" s="34" t="s">
        <v>65</v>
      </c>
      <c r="L376" s="77">
        <v>376</v>
      </c>
      <c r="M376" s="77"/>
      <c r="N376" s="72"/>
      <c r="O376" s="79" t="s">
        <v>423</v>
      </c>
      <c r="P376" s="81">
        <v>43484.77643518519</v>
      </c>
      <c r="Q376" s="79" t="s">
        <v>536</v>
      </c>
      <c r="R376" s="79"/>
      <c r="S376" s="79"/>
      <c r="T376" s="79" t="s">
        <v>564</v>
      </c>
      <c r="U376" s="79"/>
      <c r="V376" s="83" t="s">
        <v>757</v>
      </c>
      <c r="W376" s="81">
        <v>43484.77643518519</v>
      </c>
      <c r="X376" s="83" t="s">
        <v>999</v>
      </c>
      <c r="Y376" s="79"/>
      <c r="Z376" s="79"/>
      <c r="AA376" s="82" t="s">
        <v>1251</v>
      </c>
      <c r="AB376" s="79"/>
      <c r="AC376" s="79" t="b">
        <v>0</v>
      </c>
      <c r="AD376" s="79">
        <v>0</v>
      </c>
      <c r="AE376" s="82" t="s">
        <v>1270</v>
      </c>
      <c r="AF376" s="79" t="b">
        <v>0</v>
      </c>
      <c r="AG376" s="79" t="s">
        <v>1272</v>
      </c>
      <c r="AH376" s="79"/>
      <c r="AI376" s="82" t="s">
        <v>1270</v>
      </c>
      <c r="AJ376" s="79" t="b">
        <v>0</v>
      </c>
      <c r="AK376" s="79">
        <v>2</v>
      </c>
      <c r="AL376" s="82" t="s">
        <v>1213</v>
      </c>
      <c r="AM376" s="79" t="s">
        <v>1278</v>
      </c>
      <c r="AN376" s="79" t="b">
        <v>0</v>
      </c>
      <c r="AO376" s="82" t="s">
        <v>1213</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8</v>
      </c>
      <c r="BC376" s="78" t="str">
        <f>REPLACE(INDEX(GroupVertices[Group],MATCH(Edges[[#This Row],[Vertex 2]],GroupVertices[Vertex],0)),1,1,"")</f>
        <v>8</v>
      </c>
      <c r="BD376" s="48">
        <v>0</v>
      </c>
      <c r="BE376" s="49">
        <v>0</v>
      </c>
      <c r="BF376" s="48">
        <v>1</v>
      </c>
      <c r="BG376" s="49">
        <v>5</v>
      </c>
      <c r="BH376" s="48">
        <v>0</v>
      </c>
      <c r="BI376" s="49">
        <v>0</v>
      </c>
      <c r="BJ376" s="48">
        <v>19</v>
      </c>
      <c r="BK376" s="49">
        <v>95</v>
      </c>
      <c r="BL376" s="48">
        <v>20</v>
      </c>
    </row>
    <row r="377" spans="1:64" ht="15">
      <c r="A377" s="64" t="s">
        <v>383</v>
      </c>
      <c r="B377" s="64" t="s">
        <v>362</v>
      </c>
      <c r="C377" s="65" t="s">
        <v>3516</v>
      </c>
      <c r="D377" s="66">
        <v>3</v>
      </c>
      <c r="E377" s="67" t="s">
        <v>132</v>
      </c>
      <c r="F377" s="68">
        <v>32</v>
      </c>
      <c r="G377" s="65"/>
      <c r="H377" s="69"/>
      <c r="I377" s="70"/>
      <c r="J377" s="70"/>
      <c r="K377" s="34" t="s">
        <v>65</v>
      </c>
      <c r="L377" s="77">
        <v>377</v>
      </c>
      <c r="M377" s="77"/>
      <c r="N377" s="72"/>
      <c r="O377" s="79" t="s">
        <v>423</v>
      </c>
      <c r="P377" s="81">
        <v>43484.77643518519</v>
      </c>
      <c r="Q377" s="79" t="s">
        <v>536</v>
      </c>
      <c r="R377" s="79"/>
      <c r="S377" s="79"/>
      <c r="T377" s="79" t="s">
        <v>564</v>
      </c>
      <c r="U377" s="79"/>
      <c r="V377" s="83" t="s">
        <v>757</v>
      </c>
      <c r="W377" s="81">
        <v>43484.77643518519</v>
      </c>
      <c r="X377" s="83" t="s">
        <v>999</v>
      </c>
      <c r="Y377" s="79"/>
      <c r="Z377" s="79"/>
      <c r="AA377" s="82" t="s">
        <v>1251</v>
      </c>
      <c r="AB377" s="79"/>
      <c r="AC377" s="79" t="b">
        <v>0</v>
      </c>
      <c r="AD377" s="79">
        <v>0</v>
      </c>
      <c r="AE377" s="82" t="s">
        <v>1270</v>
      </c>
      <c r="AF377" s="79" t="b">
        <v>0</v>
      </c>
      <c r="AG377" s="79" t="s">
        <v>1272</v>
      </c>
      <c r="AH377" s="79"/>
      <c r="AI377" s="82" t="s">
        <v>1270</v>
      </c>
      <c r="AJ377" s="79" t="b">
        <v>0</v>
      </c>
      <c r="AK377" s="79">
        <v>2</v>
      </c>
      <c r="AL377" s="82" t="s">
        <v>1213</v>
      </c>
      <c r="AM377" s="79" t="s">
        <v>1278</v>
      </c>
      <c r="AN377" s="79" t="b">
        <v>0</v>
      </c>
      <c r="AO377" s="82" t="s">
        <v>1213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8</v>
      </c>
      <c r="BC377" s="78" t="str">
        <f>REPLACE(INDEX(GroupVertices[Group],MATCH(Edges[[#This Row],[Vertex 2]],GroupVertices[Vertex],0)),1,1,"")</f>
        <v>8</v>
      </c>
      <c r="BD377" s="48"/>
      <c r="BE377" s="49"/>
      <c r="BF377" s="48"/>
      <c r="BG377" s="49"/>
      <c r="BH377" s="48"/>
      <c r="BI377" s="49"/>
      <c r="BJ377" s="48"/>
      <c r="BK377" s="49"/>
      <c r="BL377" s="48"/>
    </row>
    <row r="378" spans="1:64" ht="15">
      <c r="A378" s="64" t="s">
        <v>384</v>
      </c>
      <c r="B378" s="64" t="s">
        <v>404</v>
      </c>
      <c r="C378" s="65" t="s">
        <v>3516</v>
      </c>
      <c r="D378" s="66">
        <v>3</v>
      </c>
      <c r="E378" s="67" t="s">
        <v>132</v>
      </c>
      <c r="F378" s="68">
        <v>32</v>
      </c>
      <c r="G378" s="65"/>
      <c r="H378" s="69"/>
      <c r="I378" s="70"/>
      <c r="J378" s="70"/>
      <c r="K378" s="34" t="s">
        <v>65</v>
      </c>
      <c r="L378" s="77">
        <v>378</v>
      </c>
      <c r="M378" s="77"/>
      <c r="N378" s="72"/>
      <c r="O378" s="79" t="s">
        <v>423</v>
      </c>
      <c r="P378" s="81">
        <v>43484.6255787037</v>
      </c>
      <c r="Q378" s="79" t="s">
        <v>537</v>
      </c>
      <c r="R378" s="79"/>
      <c r="S378" s="79"/>
      <c r="T378" s="79" t="s">
        <v>606</v>
      </c>
      <c r="U378" s="79"/>
      <c r="V378" s="83" t="s">
        <v>758</v>
      </c>
      <c r="W378" s="81">
        <v>43484.6255787037</v>
      </c>
      <c r="X378" s="83" t="s">
        <v>1000</v>
      </c>
      <c r="Y378" s="79"/>
      <c r="Z378" s="79"/>
      <c r="AA378" s="82" t="s">
        <v>1252</v>
      </c>
      <c r="AB378" s="79"/>
      <c r="AC378" s="79" t="b">
        <v>0</v>
      </c>
      <c r="AD378" s="79">
        <v>31</v>
      </c>
      <c r="AE378" s="82" t="s">
        <v>1270</v>
      </c>
      <c r="AF378" s="79" t="b">
        <v>0</v>
      </c>
      <c r="AG378" s="79" t="s">
        <v>1272</v>
      </c>
      <c r="AH378" s="79"/>
      <c r="AI378" s="82" t="s">
        <v>1270</v>
      </c>
      <c r="AJ378" s="79" t="b">
        <v>0</v>
      </c>
      <c r="AK378" s="79">
        <v>7</v>
      </c>
      <c r="AL378" s="82" t="s">
        <v>1270</v>
      </c>
      <c r="AM378" s="79" t="s">
        <v>1277</v>
      </c>
      <c r="AN378" s="79" t="b">
        <v>0</v>
      </c>
      <c r="AO378" s="82" t="s">
        <v>1252</v>
      </c>
      <c r="AP378" s="79" t="s">
        <v>1285</v>
      </c>
      <c r="AQ378" s="79">
        <v>0</v>
      </c>
      <c r="AR378" s="79">
        <v>0</v>
      </c>
      <c r="AS378" s="79"/>
      <c r="AT378" s="79"/>
      <c r="AU378" s="79"/>
      <c r="AV378" s="79"/>
      <c r="AW378" s="79"/>
      <c r="AX378" s="79"/>
      <c r="AY378" s="79"/>
      <c r="AZ378" s="79"/>
      <c r="BA378">
        <v>1</v>
      </c>
      <c r="BB378" s="78" t="str">
        <f>REPLACE(INDEX(GroupVertices[Group],MATCH(Edges[[#This Row],[Vertex 1]],GroupVertices[Vertex],0)),1,1,"")</f>
        <v>7</v>
      </c>
      <c r="BC378" s="78" t="str">
        <f>REPLACE(INDEX(GroupVertices[Group],MATCH(Edges[[#This Row],[Vertex 2]],GroupVertices[Vertex],0)),1,1,"")</f>
        <v>7</v>
      </c>
      <c r="BD378" s="48"/>
      <c r="BE378" s="49"/>
      <c r="BF378" s="48"/>
      <c r="BG378" s="49"/>
      <c r="BH378" s="48"/>
      <c r="BI378" s="49"/>
      <c r="BJ378" s="48"/>
      <c r="BK378" s="49"/>
      <c r="BL378" s="48"/>
    </row>
    <row r="379" spans="1:64" ht="15">
      <c r="A379" s="64" t="s">
        <v>385</v>
      </c>
      <c r="B379" s="64" t="s">
        <v>404</v>
      </c>
      <c r="C379" s="65" t="s">
        <v>3516</v>
      </c>
      <c r="D379" s="66">
        <v>3</v>
      </c>
      <c r="E379" s="67" t="s">
        <v>132</v>
      </c>
      <c r="F379" s="68">
        <v>32</v>
      </c>
      <c r="G379" s="65"/>
      <c r="H379" s="69"/>
      <c r="I379" s="70"/>
      <c r="J379" s="70"/>
      <c r="K379" s="34" t="s">
        <v>65</v>
      </c>
      <c r="L379" s="77">
        <v>379</v>
      </c>
      <c r="M379" s="77"/>
      <c r="N379" s="72"/>
      <c r="O379" s="79" t="s">
        <v>423</v>
      </c>
      <c r="P379" s="81">
        <v>43484.77675925926</v>
      </c>
      <c r="Q379" s="79" t="s">
        <v>444</v>
      </c>
      <c r="R379" s="79"/>
      <c r="S379" s="79"/>
      <c r="T379" s="79" t="s">
        <v>569</v>
      </c>
      <c r="U379" s="79"/>
      <c r="V379" s="83" t="s">
        <v>759</v>
      </c>
      <c r="W379" s="81">
        <v>43484.77675925926</v>
      </c>
      <c r="X379" s="83" t="s">
        <v>1001</v>
      </c>
      <c r="Y379" s="79"/>
      <c r="Z379" s="79"/>
      <c r="AA379" s="82" t="s">
        <v>1253</v>
      </c>
      <c r="AB379" s="79"/>
      <c r="AC379" s="79" t="b">
        <v>0</v>
      </c>
      <c r="AD379" s="79">
        <v>0</v>
      </c>
      <c r="AE379" s="82" t="s">
        <v>1270</v>
      </c>
      <c r="AF379" s="79" t="b">
        <v>0</v>
      </c>
      <c r="AG379" s="79" t="s">
        <v>1272</v>
      </c>
      <c r="AH379" s="79"/>
      <c r="AI379" s="82" t="s">
        <v>1270</v>
      </c>
      <c r="AJ379" s="79" t="b">
        <v>0</v>
      </c>
      <c r="AK379" s="79">
        <v>7</v>
      </c>
      <c r="AL379" s="82" t="s">
        <v>1252</v>
      </c>
      <c r="AM379" s="79" t="s">
        <v>1278</v>
      </c>
      <c r="AN379" s="79" t="b">
        <v>0</v>
      </c>
      <c r="AO379" s="82" t="s">
        <v>1252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7</v>
      </c>
      <c r="BC379" s="78" t="str">
        <f>REPLACE(INDEX(GroupVertices[Group],MATCH(Edges[[#This Row],[Vertex 2]],GroupVertices[Vertex],0)),1,1,"")</f>
        <v>7</v>
      </c>
      <c r="BD379" s="48"/>
      <c r="BE379" s="49"/>
      <c r="BF379" s="48"/>
      <c r="BG379" s="49"/>
      <c r="BH379" s="48"/>
      <c r="BI379" s="49"/>
      <c r="BJ379" s="48"/>
      <c r="BK379" s="49"/>
      <c r="BL379" s="48"/>
    </row>
    <row r="380" spans="1:64" ht="15">
      <c r="A380" s="64" t="s">
        <v>384</v>
      </c>
      <c r="B380" s="64" t="s">
        <v>405</v>
      </c>
      <c r="C380" s="65" t="s">
        <v>3516</v>
      </c>
      <c r="D380" s="66">
        <v>3</v>
      </c>
      <c r="E380" s="67" t="s">
        <v>132</v>
      </c>
      <c r="F380" s="68">
        <v>32</v>
      </c>
      <c r="G380" s="65"/>
      <c r="H380" s="69"/>
      <c r="I380" s="70"/>
      <c r="J380" s="70"/>
      <c r="K380" s="34" t="s">
        <v>65</v>
      </c>
      <c r="L380" s="77">
        <v>380</v>
      </c>
      <c r="M380" s="77"/>
      <c r="N380" s="72"/>
      <c r="O380" s="79" t="s">
        <v>423</v>
      </c>
      <c r="P380" s="81">
        <v>43484.6255787037</v>
      </c>
      <c r="Q380" s="79" t="s">
        <v>537</v>
      </c>
      <c r="R380" s="79"/>
      <c r="S380" s="79"/>
      <c r="T380" s="79" t="s">
        <v>606</v>
      </c>
      <c r="U380" s="79"/>
      <c r="V380" s="83" t="s">
        <v>758</v>
      </c>
      <c r="W380" s="81">
        <v>43484.6255787037</v>
      </c>
      <c r="X380" s="83" t="s">
        <v>1000</v>
      </c>
      <c r="Y380" s="79"/>
      <c r="Z380" s="79"/>
      <c r="AA380" s="82" t="s">
        <v>1252</v>
      </c>
      <c r="AB380" s="79"/>
      <c r="AC380" s="79" t="b">
        <v>0</v>
      </c>
      <c r="AD380" s="79">
        <v>31</v>
      </c>
      <c r="AE380" s="82" t="s">
        <v>1270</v>
      </c>
      <c r="AF380" s="79" t="b">
        <v>0</v>
      </c>
      <c r="AG380" s="79" t="s">
        <v>1272</v>
      </c>
      <c r="AH380" s="79"/>
      <c r="AI380" s="82" t="s">
        <v>1270</v>
      </c>
      <c r="AJ380" s="79" t="b">
        <v>0</v>
      </c>
      <c r="AK380" s="79">
        <v>7</v>
      </c>
      <c r="AL380" s="82" t="s">
        <v>1270</v>
      </c>
      <c r="AM380" s="79" t="s">
        <v>1277</v>
      </c>
      <c r="AN380" s="79" t="b">
        <v>0</v>
      </c>
      <c r="AO380" s="82" t="s">
        <v>1252</v>
      </c>
      <c r="AP380" s="79" t="s">
        <v>1285</v>
      </c>
      <c r="AQ380" s="79">
        <v>0</v>
      </c>
      <c r="AR380" s="79">
        <v>0</v>
      </c>
      <c r="AS380" s="79"/>
      <c r="AT380" s="79"/>
      <c r="AU380" s="79"/>
      <c r="AV380" s="79"/>
      <c r="AW380" s="79"/>
      <c r="AX380" s="79"/>
      <c r="AY380" s="79"/>
      <c r="AZ380" s="79"/>
      <c r="BA380">
        <v>1</v>
      </c>
      <c r="BB380" s="78" t="str">
        <f>REPLACE(INDEX(GroupVertices[Group],MATCH(Edges[[#This Row],[Vertex 1]],GroupVertices[Vertex],0)),1,1,"")</f>
        <v>7</v>
      </c>
      <c r="BC380" s="78" t="str">
        <f>REPLACE(INDEX(GroupVertices[Group],MATCH(Edges[[#This Row],[Vertex 2]],GroupVertices[Vertex],0)),1,1,"")</f>
        <v>7</v>
      </c>
      <c r="BD380" s="48"/>
      <c r="BE380" s="49"/>
      <c r="BF380" s="48"/>
      <c r="BG380" s="49"/>
      <c r="BH380" s="48"/>
      <c r="BI380" s="49"/>
      <c r="BJ380" s="48"/>
      <c r="BK380" s="49"/>
      <c r="BL380" s="48"/>
    </row>
    <row r="381" spans="1:64" ht="15">
      <c r="A381" s="64" t="s">
        <v>385</v>
      </c>
      <c r="B381" s="64" t="s">
        <v>405</v>
      </c>
      <c r="C381" s="65" t="s">
        <v>3516</v>
      </c>
      <c r="D381" s="66">
        <v>3</v>
      </c>
      <c r="E381" s="67" t="s">
        <v>132</v>
      </c>
      <c r="F381" s="68">
        <v>32</v>
      </c>
      <c r="G381" s="65"/>
      <c r="H381" s="69"/>
      <c r="I381" s="70"/>
      <c r="J381" s="70"/>
      <c r="K381" s="34" t="s">
        <v>65</v>
      </c>
      <c r="L381" s="77">
        <v>381</v>
      </c>
      <c r="M381" s="77"/>
      <c r="N381" s="72"/>
      <c r="O381" s="79" t="s">
        <v>423</v>
      </c>
      <c r="P381" s="81">
        <v>43484.77675925926</v>
      </c>
      <c r="Q381" s="79" t="s">
        <v>444</v>
      </c>
      <c r="R381" s="79"/>
      <c r="S381" s="79"/>
      <c r="T381" s="79" t="s">
        <v>569</v>
      </c>
      <c r="U381" s="79"/>
      <c r="V381" s="83" t="s">
        <v>759</v>
      </c>
      <c r="W381" s="81">
        <v>43484.77675925926</v>
      </c>
      <c r="X381" s="83" t="s">
        <v>1001</v>
      </c>
      <c r="Y381" s="79"/>
      <c r="Z381" s="79"/>
      <c r="AA381" s="82" t="s">
        <v>1253</v>
      </c>
      <c r="AB381" s="79"/>
      <c r="AC381" s="79" t="b">
        <v>0</v>
      </c>
      <c r="AD381" s="79">
        <v>0</v>
      </c>
      <c r="AE381" s="82" t="s">
        <v>1270</v>
      </c>
      <c r="AF381" s="79" t="b">
        <v>0</v>
      </c>
      <c r="AG381" s="79" t="s">
        <v>1272</v>
      </c>
      <c r="AH381" s="79"/>
      <c r="AI381" s="82" t="s">
        <v>1270</v>
      </c>
      <c r="AJ381" s="79" t="b">
        <v>0</v>
      </c>
      <c r="AK381" s="79">
        <v>7</v>
      </c>
      <c r="AL381" s="82" t="s">
        <v>1252</v>
      </c>
      <c r="AM381" s="79" t="s">
        <v>1278</v>
      </c>
      <c r="AN381" s="79" t="b">
        <v>0</v>
      </c>
      <c r="AO381" s="82" t="s">
        <v>1252</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7</v>
      </c>
      <c r="BC381" s="78" t="str">
        <f>REPLACE(INDEX(GroupVertices[Group],MATCH(Edges[[#This Row],[Vertex 2]],GroupVertices[Vertex],0)),1,1,"")</f>
        <v>7</v>
      </c>
      <c r="BD381" s="48"/>
      <c r="BE381" s="49"/>
      <c r="BF381" s="48"/>
      <c r="BG381" s="49"/>
      <c r="BH381" s="48"/>
      <c r="BI381" s="49"/>
      <c r="BJ381" s="48"/>
      <c r="BK381" s="49"/>
      <c r="BL381" s="48"/>
    </row>
    <row r="382" spans="1:64" ht="15">
      <c r="A382" s="64" t="s">
        <v>384</v>
      </c>
      <c r="B382" s="64" t="s">
        <v>406</v>
      </c>
      <c r="C382" s="65" t="s">
        <v>3516</v>
      </c>
      <c r="D382" s="66">
        <v>3</v>
      </c>
      <c r="E382" s="67" t="s">
        <v>132</v>
      </c>
      <c r="F382" s="68">
        <v>32</v>
      </c>
      <c r="G382" s="65"/>
      <c r="H382" s="69"/>
      <c r="I382" s="70"/>
      <c r="J382" s="70"/>
      <c r="K382" s="34" t="s">
        <v>65</v>
      </c>
      <c r="L382" s="77">
        <v>382</v>
      </c>
      <c r="M382" s="77"/>
      <c r="N382" s="72"/>
      <c r="O382" s="79" t="s">
        <v>423</v>
      </c>
      <c r="P382" s="81">
        <v>43484.6255787037</v>
      </c>
      <c r="Q382" s="79" t="s">
        <v>537</v>
      </c>
      <c r="R382" s="79"/>
      <c r="S382" s="79"/>
      <c r="T382" s="79" t="s">
        <v>606</v>
      </c>
      <c r="U382" s="79"/>
      <c r="V382" s="83" t="s">
        <v>758</v>
      </c>
      <c r="W382" s="81">
        <v>43484.6255787037</v>
      </c>
      <c r="X382" s="83" t="s">
        <v>1000</v>
      </c>
      <c r="Y382" s="79"/>
      <c r="Z382" s="79"/>
      <c r="AA382" s="82" t="s">
        <v>1252</v>
      </c>
      <c r="AB382" s="79"/>
      <c r="AC382" s="79" t="b">
        <v>0</v>
      </c>
      <c r="AD382" s="79">
        <v>31</v>
      </c>
      <c r="AE382" s="82" t="s">
        <v>1270</v>
      </c>
      <c r="AF382" s="79" t="b">
        <v>0</v>
      </c>
      <c r="AG382" s="79" t="s">
        <v>1272</v>
      </c>
      <c r="AH382" s="79"/>
      <c r="AI382" s="82" t="s">
        <v>1270</v>
      </c>
      <c r="AJ382" s="79" t="b">
        <v>0</v>
      </c>
      <c r="AK382" s="79">
        <v>7</v>
      </c>
      <c r="AL382" s="82" t="s">
        <v>1270</v>
      </c>
      <c r="AM382" s="79" t="s">
        <v>1277</v>
      </c>
      <c r="AN382" s="79" t="b">
        <v>0</v>
      </c>
      <c r="AO382" s="82" t="s">
        <v>1252</v>
      </c>
      <c r="AP382" s="79" t="s">
        <v>1285</v>
      </c>
      <c r="AQ382" s="79">
        <v>0</v>
      </c>
      <c r="AR382" s="79">
        <v>0</v>
      </c>
      <c r="AS382" s="79"/>
      <c r="AT382" s="79"/>
      <c r="AU382" s="79"/>
      <c r="AV382" s="79"/>
      <c r="AW382" s="79"/>
      <c r="AX382" s="79"/>
      <c r="AY382" s="79"/>
      <c r="AZ382" s="79"/>
      <c r="BA382">
        <v>1</v>
      </c>
      <c r="BB382" s="78" t="str">
        <f>REPLACE(INDEX(GroupVertices[Group],MATCH(Edges[[#This Row],[Vertex 1]],GroupVertices[Vertex],0)),1,1,"")</f>
        <v>7</v>
      </c>
      <c r="BC382" s="78" t="str">
        <f>REPLACE(INDEX(GroupVertices[Group],MATCH(Edges[[#This Row],[Vertex 2]],GroupVertices[Vertex],0)),1,1,"")</f>
        <v>7</v>
      </c>
      <c r="BD382" s="48">
        <v>0</v>
      </c>
      <c r="BE382" s="49">
        <v>0</v>
      </c>
      <c r="BF382" s="48">
        <v>2</v>
      </c>
      <c r="BG382" s="49">
        <v>6.25</v>
      </c>
      <c r="BH382" s="48">
        <v>0</v>
      </c>
      <c r="BI382" s="49">
        <v>0</v>
      </c>
      <c r="BJ382" s="48">
        <v>30</v>
      </c>
      <c r="BK382" s="49">
        <v>93.75</v>
      </c>
      <c r="BL382" s="48">
        <v>32</v>
      </c>
    </row>
    <row r="383" spans="1:64" ht="15">
      <c r="A383" s="64" t="s">
        <v>385</v>
      </c>
      <c r="B383" s="64" t="s">
        <v>406</v>
      </c>
      <c r="C383" s="65" t="s">
        <v>3516</v>
      </c>
      <c r="D383" s="66">
        <v>3</v>
      </c>
      <c r="E383" s="67" t="s">
        <v>132</v>
      </c>
      <c r="F383" s="68">
        <v>32</v>
      </c>
      <c r="G383" s="65"/>
      <c r="H383" s="69"/>
      <c r="I383" s="70"/>
      <c r="J383" s="70"/>
      <c r="K383" s="34" t="s">
        <v>65</v>
      </c>
      <c r="L383" s="77">
        <v>383</v>
      </c>
      <c r="M383" s="77"/>
      <c r="N383" s="72"/>
      <c r="O383" s="79" t="s">
        <v>423</v>
      </c>
      <c r="P383" s="81">
        <v>43484.77675925926</v>
      </c>
      <c r="Q383" s="79" t="s">
        <v>444</v>
      </c>
      <c r="R383" s="79"/>
      <c r="S383" s="79"/>
      <c r="T383" s="79" t="s">
        <v>569</v>
      </c>
      <c r="U383" s="79"/>
      <c r="V383" s="83" t="s">
        <v>759</v>
      </c>
      <c r="W383" s="81">
        <v>43484.77675925926</v>
      </c>
      <c r="X383" s="83" t="s">
        <v>1001</v>
      </c>
      <c r="Y383" s="79"/>
      <c r="Z383" s="79"/>
      <c r="AA383" s="82" t="s">
        <v>1253</v>
      </c>
      <c r="AB383" s="79"/>
      <c r="AC383" s="79" t="b">
        <v>0</v>
      </c>
      <c r="AD383" s="79">
        <v>0</v>
      </c>
      <c r="AE383" s="82" t="s">
        <v>1270</v>
      </c>
      <c r="AF383" s="79" t="b">
        <v>0</v>
      </c>
      <c r="AG383" s="79" t="s">
        <v>1272</v>
      </c>
      <c r="AH383" s="79"/>
      <c r="AI383" s="82" t="s">
        <v>1270</v>
      </c>
      <c r="AJ383" s="79" t="b">
        <v>0</v>
      </c>
      <c r="AK383" s="79">
        <v>7</v>
      </c>
      <c r="AL383" s="82" t="s">
        <v>1252</v>
      </c>
      <c r="AM383" s="79" t="s">
        <v>1278</v>
      </c>
      <c r="AN383" s="79" t="b">
        <v>0</v>
      </c>
      <c r="AO383" s="82" t="s">
        <v>1252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7</v>
      </c>
      <c r="BC383" s="78" t="str">
        <f>REPLACE(INDEX(GroupVertices[Group],MATCH(Edges[[#This Row],[Vertex 2]],GroupVertices[Vertex],0)),1,1,"")</f>
        <v>7</v>
      </c>
      <c r="BD383" s="48"/>
      <c r="BE383" s="49"/>
      <c r="BF383" s="48"/>
      <c r="BG383" s="49"/>
      <c r="BH383" s="48"/>
      <c r="BI383" s="49"/>
      <c r="BJ383" s="48"/>
      <c r="BK383" s="49"/>
      <c r="BL383" s="48"/>
    </row>
    <row r="384" spans="1:64" ht="15">
      <c r="A384" s="64" t="s">
        <v>385</v>
      </c>
      <c r="B384" s="64" t="s">
        <v>384</v>
      </c>
      <c r="C384" s="65" t="s">
        <v>3516</v>
      </c>
      <c r="D384" s="66">
        <v>3</v>
      </c>
      <c r="E384" s="67" t="s">
        <v>132</v>
      </c>
      <c r="F384" s="68">
        <v>32</v>
      </c>
      <c r="G384" s="65"/>
      <c r="H384" s="69"/>
      <c r="I384" s="70"/>
      <c r="J384" s="70"/>
      <c r="K384" s="34" t="s">
        <v>65</v>
      </c>
      <c r="L384" s="77">
        <v>384</v>
      </c>
      <c r="M384" s="77"/>
      <c r="N384" s="72"/>
      <c r="O384" s="79" t="s">
        <v>423</v>
      </c>
      <c r="P384" s="81">
        <v>43484.77675925926</v>
      </c>
      <c r="Q384" s="79" t="s">
        <v>444</v>
      </c>
      <c r="R384" s="79"/>
      <c r="S384" s="79"/>
      <c r="T384" s="79" t="s">
        <v>569</v>
      </c>
      <c r="U384" s="79"/>
      <c r="V384" s="83" t="s">
        <v>759</v>
      </c>
      <c r="W384" s="81">
        <v>43484.77675925926</v>
      </c>
      <c r="X384" s="83" t="s">
        <v>1001</v>
      </c>
      <c r="Y384" s="79"/>
      <c r="Z384" s="79"/>
      <c r="AA384" s="82" t="s">
        <v>1253</v>
      </c>
      <c r="AB384" s="79"/>
      <c r="AC384" s="79" t="b">
        <v>0</v>
      </c>
      <c r="AD384" s="79">
        <v>0</v>
      </c>
      <c r="AE384" s="82" t="s">
        <v>1270</v>
      </c>
      <c r="AF384" s="79" t="b">
        <v>0</v>
      </c>
      <c r="AG384" s="79" t="s">
        <v>1272</v>
      </c>
      <c r="AH384" s="79"/>
      <c r="AI384" s="82" t="s">
        <v>1270</v>
      </c>
      <c r="AJ384" s="79" t="b">
        <v>0</v>
      </c>
      <c r="AK384" s="79">
        <v>7</v>
      </c>
      <c r="AL384" s="82" t="s">
        <v>1252</v>
      </c>
      <c r="AM384" s="79" t="s">
        <v>1278</v>
      </c>
      <c r="AN384" s="79" t="b">
        <v>0</v>
      </c>
      <c r="AO384" s="82" t="s">
        <v>1252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7</v>
      </c>
      <c r="BD384" s="48">
        <v>0</v>
      </c>
      <c r="BE384" s="49">
        <v>0</v>
      </c>
      <c r="BF384" s="48">
        <v>1</v>
      </c>
      <c r="BG384" s="49">
        <v>4.545454545454546</v>
      </c>
      <c r="BH384" s="48">
        <v>0</v>
      </c>
      <c r="BI384" s="49">
        <v>0</v>
      </c>
      <c r="BJ384" s="48">
        <v>21</v>
      </c>
      <c r="BK384" s="49">
        <v>95.45454545454545</v>
      </c>
      <c r="BL384" s="48">
        <v>22</v>
      </c>
    </row>
    <row r="385" spans="1:64" ht="15">
      <c r="A385" s="64" t="s">
        <v>362</v>
      </c>
      <c r="B385" s="64" t="s">
        <v>422</v>
      </c>
      <c r="C385" s="65" t="s">
        <v>3516</v>
      </c>
      <c r="D385" s="66">
        <v>3</v>
      </c>
      <c r="E385" s="67" t="s">
        <v>132</v>
      </c>
      <c r="F385" s="68">
        <v>32</v>
      </c>
      <c r="G385" s="65"/>
      <c r="H385" s="69"/>
      <c r="I385" s="70"/>
      <c r="J385" s="70"/>
      <c r="K385" s="34" t="s">
        <v>65</v>
      </c>
      <c r="L385" s="77">
        <v>385</v>
      </c>
      <c r="M385" s="77"/>
      <c r="N385" s="72"/>
      <c r="O385" s="79" t="s">
        <v>423</v>
      </c>
      <c r="P385" s="81">
        <v>43484.77412037037</v>
      </c>
      <c r="Q385" s="79" t="s">
        <v>513</v>
      </c>
      <c r="R385" s="79"/>
      <c r="S385" s="79"/>
      <c r="T385" s="79" t="s">
        <v>564</v>
      </c>
      <c r="U385" s="79"/>
      <c r="V385" s="83" t="s">
        <v>745</v>
      </c>
      <c r="W385" s="81">
        <v>43484.77412037037</v>
      </c>
      <c r="X385" s="83" t="s">
        <v>961</v>
      </c>
      <c r="Y385" s="79"/>
      <c r="Z385" s="79"/>
      <c r="AA385" s="82" t="s">
        <v>1213</v>
      </c>
      <c r="AB385" s="79"/>
      <c r="AC385" s="79" t="b">
        <v>0</v>
      </c>
      <c r="AD385" s="79">
        <v>3</v>
      </c>
      <c r="AE385" s="82" t="s">
        <v>1270</v>
      </c>
      <c r="AF385" s="79" t="b">
        <v>0</v>
      </c>
      <c r="AG385" s="79" t="s">
        <v>1272</v>
      </c>
      <c r="AH385" s="79"/>
      <c r="AI385" s="82" t="s">
        <v>1270</v>
      </c>
      <c r="AJ385" s="79" t="b">
        <v>0</v>
      </c>
      <c r="AK385" s="79">
        <v>2</v>
      </c>
      <c r="AL385" s="82" t="s">
        <v>1270</v>
      </c>
      <c r="AM385" s="79" t="s">
        <v>1279</v>
      </c>
      <c r="AN385" s="79" t="b">
        <v>0</v>
      </c>
      <c r="AO385" s="82" t="s">
        <v>1213</v>
      </c>
      <c r="AP385" s="79" t="s">
        <v>176</v>
      </c>
      <c r="AQ385" s="79">
        <v>0</v>
      </c>
      <c r="AR385" s="79">
        <v>0</v>
      </c>
      <c r="AS385" s="79" t="s">
        <v>1288</v>
      </c>
      <c r="AT385" s="79" t="s">
        <v>1289</v>
      </c>
      <c r="AU385" s="79" t="s">
        <v>1290</v>
      </c>
      <c r="AV385" s="79" t="s">
        <v>1293</v>
      </c>
      <c r="AW385" s="86" t="s">
        <v>1296</v>
      </c>
      <c r="AX385" s="79" t="s">
        <v>1298</v>
      </c>
      <c r="AY385" s="79" t="s">
        <v>1299</v>
      </c>
      <c r="AZ385" s="83" t="s">
        <v>1303</v>
      </c>
      <c r="BA385">
        <v>1</v>
      </c>
      <c r="BB385" s="78" t="str">
        <f>REPLACE(INDEX(GroupVertices[Group],MATCH(Edges[[#This Row],[Vertex 1]],GroupVertices[Vertex],0)),1,1,"")</f>
        <v>8</v>
      </c>
      <c r="BC385" s="78" t="str">
        <f>REPLACE(INDEX(GroupVertices[Group],MATCH(Edges[[#This Row],[Vertex 2]],GroupVertices[Vertex],0)),1,1,"")</f>
        <v>8</v>
      </c>
      <c r="BD385" s="48">
        <v>2</v>
      </c>
      <c r="BE385" s="49">
        <v>6.0606060606060606</v>
      </c>
      <c r="BF385" s="48">
        <v>2</v>
      </c>
      <c r="BG385" s="49">
        <v>6.0606060606060606</v>
      </c>
      <c r="BH385" s="48">
        <v>0</v>
      </c>
      <c r="BI385" s="49">
        <v>0</v>
      </c>
      <c r="BJ385" s="48">
        <v>29</v>
      </c>
      <c r="BK385" s="49">
        <v>87.87878787878788</v>
      </c>
      <c r="BL385" s="48">
        <v>33</v>
      </c>
    </row>
    <row r="386" spans="1:64" ht="15">
      <c r="A386" s="64" t="s">
        <v>386</v>
      </c>
      <c r="B386" s="64" t="s">
        <v>422</v>
      </c>
      <c r="C386" s="65" t="s">
        <v>3516</v>
      </c>
      <c r="D386" s="66">
        <v>3</v>
      </c>
      <c r="E386" s="67" t="s">
        <v>132</v>
      </c>
      <c r="F386" s="68">
        <v>32</v>
      </c>
      <c r="G386" s="65"/>
      <c r="H386" s="69"/>
      <c r="I386" s="70"/>
      <c r="J386" s="70"/>
      <c r="K386" s="34" t="s">
        <v>65</v>
      </c>
      <c r="L386" s="77">
        <v>386</v>
      </c>
      <c r="M386" s="77"/>
      <c r="N386" s="72"/>
      <c r="O386" s="79" t="s">
        <v>423</v>
      </c>
      <c r="P386" s="81">
        <v>43484.77681712963</v>
      </c>
      <c r="Q386" s="79" t="s">
        <v>536</v>
      </c>
      <c r="R386" s="79"/>
      <c r="S386" s="79"/>
      <c r="T386" s="79" t="s">
        <v>564</v>
      </c>
      <c r="U386" s="79"/>
      <c r="V386" s="83" t="s">
        <v>760</v>
      </c>
      <c r="W386" s="81">
        <v>43484.77681712963</v>
      </c>
      <c r="X386" s="83" t="s">
        <v>1002</v>
      </c>
      <c r="Y386" s="79"/>
      <c r="Z386" s="79"/>
      <c r="AA386" s="82" t="s">
        <v>1254</v>
      </c>
      <c r="AB386" s="79"/>
      <c r="AC386" s="79" t="b">
        <v>0</v>
      </c>
      <c r="AD386" s="79">
        <v>0</v>
      </c>
      <c r="AE386" s="82" t="s">
        <v>1270</v>
      </c>
      <c r="AF386" s="79" t="b">
        <v>0</v>
      </c>
      <c r="AG386" s="79" t="s">
        <v>1272</v>
      </c>
      <c r="AH386" s="79"/>
      <c r="AI386" s="82" t="s">
        <v>1270</v>
      </c>
      <c r="AJ386" s="79" t="b">
        <v>0</v>
      </c>
      <c r="AK386" s="79">
        <v>2</v>
      </c>
      <c r="AL386" s="82" t="s">
        <v>1213</v>
      </c>
      <c r="AM386" s="79" t="s">
        <v>1278</v>
      </c>
      <c r="AN386" s="79" t="b">
        <v>0</v>
      </c>
      <c r="AO386" s="82" t="s">
        <v>1213</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8</v>
      </c>
      <c r="BC386" s="78" t="str">
        <f>REPLACE(INDEX(GroupVertices[Group],MATCH(Edges[[#This Row],[Vertex 2]],GroupVertices[Vertex],0)),1,1,"")</f>
        <v>8</v>
      </c>
      <c r="BD386" s="48"/>
      <c r="BE386" s="49"/>
      <c r="BF386" s="48"/>
      <c r="BG386" s="49"/>
      <c r="BH386" s="48"/>
      <c r="BI386" s="49"/>
      <c r="BJ386" s="48"/>
      <c r="BK386" s="49"/>
      <c r="BL386" s="48"/>
    </row>
    <row r="387" spans="1:64" ht="15">
      <c r="A387" s="64" t="s">
        <v>386</v>
      </c>
      <c r="B387" s="64" t="s">
        <v>362</v>
      </c>
      <c r="C387" s="65" t="s">
        <v>3516</v>
      </c>
      <c r="D387" s="66">
        <v>3</v>
      </c>
      <c r="E387" s="67" t="s">
        <v>132</v>
      </c>
      <c r="F387" s="68">
        <v>32</v>
      </c>
      <c r="G387" s="65"/>
      <c r="H387" s="69"/>
      <c r="I387" s="70"/>
      <c r="J387" s="70"/>
      <c r="K387" s="34" t="s">
        <v>65</v>
      </c>
      <c r="L387" s="77">
        <v>387</v>
      </c>
      <c r="M387" s="77"/>
      <c r="N387" s="72"/>
      <c r="O387" s="79" t="s">
        <v>423</v>
      </c>
      <c r="P387" s="81">
        <v>43484.77681712963</v>
      </c>
      <c r="Q387" s="79" t="s">
        <v>536</v>
      </c>
      <c r="R387" s="79"/>
      <c r="S387" s="79"/>
      <c r="T387" s="79" t="s">
        <v>564</v>
      </c>
      <c r="U387" s="79"/>
      <c r="V387" s="83" t="s">
        <v>760</v>
      </c>
      <c r="W387" s="81">
        <v>43484.77681712963</v>
      </c>
      <c r="X387" s="83" t="s">
        <v>1002</v>
      </c>
      <c r="Y387" s="79"/>
      <c r="Z387" s="79"/>
      <c r="AA387" s="82" t="s">
        <v>1254</v>
      </c>
      <c r="AB387" s="79"/>
      <c r="AC387" s="79" t="b">
        <v>0</v>
      </c>
      <c r="AD387" s="79">
        <v>0</v>
      </c>
      <c r="AE387" s="82" t="s">
        <v>1270</v>
      </c>
      <c r="AF387" s="79" t="b">
        <v>0</v>
      </c>
      <c r="AG387" s="79" t="s">
        <v>1272</v>
      </c>
      <c r="AH387" s="79"/>
      <c r="AI387" s="82" t="s">
        <v>1270</v>
      </c>
      <c r="AJ387" s="79" t="b">
        <v>0</v>
      </c>
      <c r="AK387" s="79">
        <v>2</v>
      </c>
      <c r="AL387" s="82" t="s">
        <v>1213</v>
      </c>
      <c r="AM387" s="79" t="s">
        <v>1278</v>
      </c>
      <c r="AN387" s="79" t="b">
        <v>0</v>
      </c>
      <c r="AO387" s="82" t="s">
        <v>1213</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8</v>
      </c>
      <c r="BC387" s="78" t="str">
        <f>REPLACE(INDEX(GroupVertices[Group],MATCH(Edges[[#This Row],[Vertex 2]],GroupVertices[Vertex],0)),1,1,"")</f>
        <v>8</v>
      </c>
      <c r="BD387" s="48">
        <v>0</v>
      </c>
      <c r="BE387" s="49">
        <v>0</v>
      </c>
      <c r="BF387" s="48">
        <v>1</v>
      </c>
      <c r="BG387" s="49">
        <v>5</v>
      </c>
      <c r="BH387" s="48">
        <v>0</v>
      </c>
      <c r="BI387" s="49">
        <v>0</v>
      </c>
      <c r="BJ387" s="48">
        <v>19</v>
      </c>
      <c r="BK387" s="49">
        <v>95</v>
      </c>
      <c r="BL387" s="48">
        <v>20</v>
      </c>
    </row>
    <row r="388" spans="1:64" ht="15">
      <c r="A388" s="64" t="s">
        <v>387</v>
      </c>
      <c r="B388" s="64" t="s">
        <v>387</v>
      </c>
      <c r="C388" s="65" t="s">
        <v>3516</v>
      </c>
      <c r="D388" s="66">
        <v>3</v>
      </c>
      <c r="E388" s="67" t="s">
        <v>132</v>
      </c>
      <c r="F388" s="68">
        <v>32</v>
      </c>
      <c r="G388" s="65"/>
      <c r="H388" s="69"/>
      <c r="I388" s="70"/>
      <c r="J388" s="70"/>
      <c r="K388" s="34" t="s">
        <v>65</v>
      </c>
      <c r="L388" s="77">
        <v>388</v>
      </c>
      <c r="M388" s="77"/>
      <c r="N388" s="72"/>
      <c r="O388" s="79" t="s">
        <v>176</v>
      </c>
      <c r="P388" s="81">
        <v>43484.59097222222</v>
      </c>
      <c r="Q388" s="79" t="s">
        <v>538</v>
      </c>
      <c r="R388" s="79"/>
      <c r="S388" s="79"/>
      <c r="T388" s="79" t="s">
        <v>561</v>
      </c>
      <c r="U388" s="83" t="s">
        <v>612</v>
      </c>
      <c r="V388" s="83" t="s">
        <v>612</v>
      </c>
      <c r="W388" s="81">
        <v>43484.59097222222</v>
      </c>
      <c r="X388" s="83" t="s">
        <v>1003</v>
      </c>
      <c r="Y388" s="79"/>
      <c r="Z388" s="79"/>
      <c r="AA388" s="82" t="s">
        <v>1255</v>
      </c>
      <c r="AB388" s="79"/>
      <c r="AC388" s="79" t="b">
        <v>0</v>
      </c>
      <c r="AD388" s="79">
        <v>295</v>
      </c>
      <c r="AE388" s="82" t="s">
        <v>1270</v>
      </c>
      <c r="AF388" s="79" t="b">
        <v>0</v>
      </c>
      <c r="AG388" s="79" t="s">
        <v>1272</v>
      </c>
      <c r="AH388" s="79"/>
      <c r="AI388" s="82" t="s">
        <v>1270</v>
      </c>
      <c r="AJ388" s="79" t="b">
        <v>0</v>
      </c>
      <c r="AK388" s="79">
        <v>138</v>
      </c>
      <c r="AL388" s="82" t="s">
        <v>1270</v>
      </c>
      <c r="AM388" s="79" t="s">
        <v>1278</v>
      </c>
      <c r="AN388" s="79" t="b">
        <v>0</v>
      </c>
      <c r="AO388" s="82" t="s">
        <v>1255</v>
      </c>
      <c r="AP388" s="79" t="s">
        <v>1285</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v>1</v>
      </c>
      <c r="BE388" s="49">
        <v>14.285714285714286</v>
      </c>
      <c r="BF388" s="48">
        <v>0</v>
      </c>
      <c r="BG388" s="49">
        <v>0</v>
      </c>
      <c r="BH388" s="48">
        <v>0</v>
      </c>
      <c r="BI388" s="49">
        <v>0</v>
      </c>
      <c r="BJ388" s="48">
        <v>6</v>
      </c>
      <c r="BK388" s="49">
        <v>85.71428571428571</v>
      </c>
      <c r="BL388" s="48">
        <v>7</v>
      </c>
    </row>
    <row r="389" spans="1:64" ht="15">
      <c r="A389" s="64" t="s">
        <v>388</v>
      </c>
      <c r="B389" s="64" t="s">
        <v>387</v>
      </c>
      <c r="C389" s="65" t="s">
        <v>3516</v>
      </c>
      <c r="D389" s="66">
        <v>3</v>
      </c>
      <c r="E389" s="67" t="s">
        <v>132</v>
      </c>
      <c r="F389" s="68">
        <v>32</v>
      </c>
      <c r="G389" s="65"/>
      <c r="H389" s="69"/>
      <c r="I389" s="70"/>
      <c r="J389" s="70"/>
      <c r="K389" s="34" t="s">
        <v>65</v>
      </c>
      <c r="L389" s="77">
        <v>389</v>
      </c>
      <c r="M389" s="77"/>
      <c r="N389" s="72"/>
      <c r="O389" s="79" t="s">
        <v>423</v>
      </c>
      <c r="P389" s="81">
        <v>43484.7768287037</v>
      </c>
      <c r="Q389" s="79" t="s">
        <v>426</v>
      </c>
      <c r="R389" s="79"/>
      <c r="S389" s="79"/>
      <c r="T389" s="79" t="s">
        <v>561</v>
      </c>
      <c r="U389" s="83" t="s">
        <v>612</v>
      </c>
      <c r="V389" s="83" t="s">
        <v>612</v>
      </c>
      <c r="W389" s="81">
        <v>43484.7768287037</v>
      </c>
      <c r="X389" s="83" t="s">
        <v>1004</v>
      </c>
      <c r="Y389" s="79"/>
      <c r="Z389" s="79"/>
      <c r="AA389" s="82" t="s">
        <v>1256</v>
      </c>
      <c r="AB389" s="79"/>
      <c r="AC389" s="79" t="b">
        <v>0</v>
      </c>
      <c r="AD389" s="79">
        <v>0</v>
      </c>
      <c r="AE389" s="82" t="s">
        <v>1270</v>
      </c>
      <c r="AF389" s="79" t="b">
        <v>0</v>
      </c>
      <c r="AG389" s="79" t="s">
        <v>1272</v>
      </c>
      <c r="AH389" s="79"/>
      <c r="AI389" s="82" t="s">
        <v>1270</v>
      </c>
      <c r="AJ389" s="79" t="b">
        <v>0</v>
      </c>
      <c r="AK389" s="79">
        <v>138</v>
      </c>
      <c r="AL389" s="82" t="s">
        <v>1255</v>
      </c>
      <c r="AM389" s="79" t="s">
        <v>1279</v>
      </c>
      <c r="AN389" s="79" t="b">
        <v>0</v>
      </c>
      <c r="AO389" s="82" t="s">
        <v>1255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v>1</v>
      </c>
      <c r="BE389" s="49">
        <v>11.11111111111111</v>
      </c>
      <c r="BF389" s="48">
        <v>0</v>
      </c>
      <c r="BG389" s="49">
        <v>0</v>
      </c>
      <c r="BH389" s="48">
        <v>0</v>
      </c>
      <c r="BI389" s="49">
        <v>0</v>
      </c>
      <c r="BJ389" s="48">
        <v>8</v>
      </c>
      <c r="BK389" s="49">
        <v>88.88888888888889</v>
      </c>
      <c r="BL389" s="48">
        <v>9</v>
      </c>
    </row>
    <row r="390" spans="1:64" ht="15">
      <c r="A390" s="64" t="s">
        <v>389</v>
      </c>
      <c r="B390" s="64" t="s">
        <v>325</v>
      </c>
      <c r="C390" s="65" t="s">
        <v>3516</v>
      </c>
      <c r="D390" s="66">
        <v>3</v>
      </c>
      <c r="E390" s="67" t="s">
        <v>132</v>
      </c>
      <c r="F390" s="68">
        <v>32</v>
      </c>
      <c r="G390" s="65"/>
      <c r="H390" s="69"/>
      <c r="I390" s="70"/>
      <c r="J390" s="70"/>
      <c r="K390" s="34" t="s">
        <v>65</v>
      </c>
      <c r="L390" s="77">
        <v>390</v>
      </c>
      <c r="M390" s="77"/>
      <c r="N390" s="72"/>
      <c r="O390" s="79" t="s">
        <v>423</v>
      </c>
      <c r="P390" s="81">
        <v>43484.563680555555</v>
      </c>
      <c r="Q390" s="79" t="s">
        <v>539</v>
      </c>
      <c r="R390" s="79"/>
      <c r="S390" s="79"/>
      <c r="T390" s="79" t="s">
        <v>607</v>
      </c>
      <c r="U390" s="83" t="s">
        <v>662</v>
      </c>
      <c r="V390" s="83" t="s">
        <v>662</v>
      </c>
      <c r="W390" s="81">
        <v>43484.563680555555</v>
      </c>
      <c r="X390" s="83" t="s">
        <v>1005</v>
      </c>
      <c r="Y390" s="79"/>
      <c r="Z390" s="79"/>
      <c r="AA390" s="82" t="s">
        <v>1257</v>
      </c>
      <c r="AB390" s="79"/>
      <c r="AC390" s="79" t="b">
        <v>0</v>
      </c>
      <c r="AD390" s="79">
        <v>32</v>
      </c>
      <c r="AE390" s="82" t="s">
        <v>1270</v>
      </c>
      <c r="AF390" s="79" t="b">
        <v>0</v>
      </c>
      <c r="AG390" s="79" t="s">
        <v>1272</v>
      </c>
      <c r="AH390" s="79"/>
      <c r="AI390" s="82" t="s">
        <v>1270</v>
      </c>
      <c r="AJ390" s="79" t="b">
        <v>0</v>
      </c>
      <c r="AK390" s="79">
        <v>20</v>
      </c>
      <c r="AL390" s="82" t="s">
        <v>1270</v>
      </c>
      <c r="AM390" s="79" t="s">
        <v>1278</v>
      </c>
      <c r="AN390" s="79" t="b">
        <v>0</v>
      </c>
      <c r="AO390" s="82" t="s">
        <v>1257</v>
      </c>
      <c r="AP390" s="79" t="s">
        <v>1285</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1</v>
      </c>
      <c r="BD390" s="48">
        <v>2</v>
      </c>
      <c r="BE390" s="49">
        <v>7.142857142857143</v>
      </c>
      <c r="BF390" s="48">
        <v>2</v>
      </c>
      <c r="BG390" s="49">
        <v>7.142857142857143</v>
      </c>
      <c r="BH390" s="48">
        <v>0</v>
      </c>
      <c r="BI390" s="49">
        <v>0</v>
      </c>
      <c r="BJ390" s="48">
        <v>24</v>
      </c>
      <c r="BK390" s="49">
        <v>85.71428571428571</v>
      </c>
      <c r="BL390" s="48">
        <v>28</v>
      </c>
    </row>
    <row r="391" spans="1:64" ht="15">
      <c r="A391" s="64" t="s">
        <v>389</v>
      </c>
      <c r="B391" s="64" t="s">
        <v>389</v>
      </c>
      <c r="C391" s="65" t="s">
        <v>3516</v>
      </c>
      <c r="D391" s="66">
        <v>3</v>
      </c>
      <c r="E391" s="67" t="s">
        <v>132</v>
      </c>
      <c r="F391" s="68">
        <v>32</v>
      </c>
      <c r="G391" s="65"/>
      <c r="H391" s="69"/>
      <c r="I391" s="70"/>
      <c r="J391" s="70"/>
      <c r="K391" s="34" t="s">
        <v>65</v>
      </c>
      <c r="L391" s="77">
        <v>391</v>
      </c>
      <c r="M391" s="77"/>
      <c r="N391" s="72"/>
      <c r="O391" s="79" t="s">
        <v>176</v>
      </c>
      <c r="P391" s="81">
        <v>43484.58991898148</v>
      </c>
      <c r="Q391" s="79" t="s">
        <v>540</v>
      </c>
      <c r="R391" s="79"/>
      <c r="S391" s="79"/>
      <c r="T391" s="79" t="s">
        <v>595</v>
      </c>
      <c r="U391" s="83" t="s">
        <v>642</v>
      </c>
      <c r="V391" s="83" t="s">
        <v>642</v>
      </c>
      <c r="W391" s="81">
        <v>43484.58991898148</v>
      </c>
      <c r="X391" s="83" t="s">
        <v>1006</v>
      </c>
      <c r="Y391" s="79"/>
      <c r="Z391" s="79"/>
      <c r="AA391" s="82" t="s">
        <v>1258</v>
      </c>
      <c r="AB391" s="79"/>
      <c r="AC391" s="79" t="b">
        <v>0</v>
      </c>
      <c r="AD391" s="79">
        <v>18</v>
      </c>
      <c r="AE391" s="82" t="s">
        <v>1270</v>
      </c>
      <c r="AF391" s="79" t="b">
        <v>0</v>
      </c>
      <c r="AG391" s="79" t="s">
        <v>1272</v>
      </c>
      <c r="AH391" s="79"/>
      <c r="AI391" s="82" t="s">
        <v>1270</v>
      </c>
      <c r="AJ391" s="79" t="b">
        <v>0</v>
      </c>
      <c r="AK391" s="79">
        <v>7</v>
      </c>
      <c r="AL391" s="82" t="s">
        <v>1270</v>
      </c>
      <c r="AM391" s="79" t="s">
        <v>1278</v>
      </c>
      <c r="AN391" s="79" t="b">
        <v>0</v>
      </c>
      <c r="AO391" s="82" t="s">
        <v>1258</v>
      </c>
      <c r="AP391" s="79" t="s">
        <v>1285</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4</v>
      </c>
      <c r="BD391" s="48">
        <v>0</v>
      </c>
      <c r="BE391" s="49">
        <v>0</v>
      </c>
      <c r="BF391" s="48">
        <v>2</v>
      </c>
      <c r="BG391" s="49">
        <v>25</v>
      </c>
      <c r="BH391" s="48">
        <v>0</v>
      </c>
      <c r="BI391" s="49">
        <v>0</v>
      </c>
      <c r="BJ391" s="48">
        <v>6</v>
      </c>
      <c r="BK391" s="49">
        <v>75</v>
      </c>
      <c r="BL391" s="48">
        <v>8</v>
      </c>
    </row>
    <row r="392" spans="1:64" ht="15">
      <c r="A392" s="64" t="s">
        <v>390</v>
      </c>
      <c r="B392" s="64" t="s">
        <v>389</v>
      </c>
      <c r="C392" s="65" t="s">
        <v>3516</v>
      </c>
      <c r="D392" s="66">
        <v>3</v>
      </c>
      <c r="E392" s="67" t="s">
        <v>132</v>
      </c>
      <c r="F392" s="68">
        <v>32</v>
      </c>
      <c r="G392" s="65"/>
      <c r="H392" s="69"/>
      <c r="I392" s="70"/>
      <c r="J392" s="70"/>
      <c r="K392" s="34" t="s">
        <v>65</v>
      </c>
      <c r="L392" s="77">
        <v>392</v>
      </c>
      <c r="M392" s="77"/>
      <c r="N392" s="72"/>
      <c r="O392" s="79" t="s">
        <v>423</v>
      </c>
      <c r="P392" s="81">
        <v>43484.776504629626</v>
      </c>
      <c r="Q392" s="79" t="s">
        <v>504</v>
      </c>
      <c r="R392" s="79"/>
      <c r="S392" s="79"/>
      <c r="T392" s="79" t="s">
        <v>595</v>
      </c>
      <c r="U392" s="83" t="s">
        <v>642</v>
      </c>
      <c r="V392" s="83" t="s">
        <v>642</v>
      </c>
      <c r="W392" s="81">
        <v>43484.776504629626</v>
      </c>
      <c r="X392" s="83" t="s">
        <v>1007</v>
      </c>
      <c r="Y392" s="79"/>
      <c r="Z392" s="79"/>
      <c r="AA392" s="82" t="s">
        <v>1259</v>
      </c>
      <c r="AB392" s="79"/>
      <c r="AC392" s="79" t="b">
        <v>0</v>
      </c>
      <c r="AD392" s="79">
        <v>0</v>
      </c>
      <c r="AE392" s="82" t="s">
        <v>1270</v>
      </c>
      <c r="AF392" s="79" t="b">
        <v>0</v>
      </c>
      <c r="AG392" s="79" t="s">
        <v>1272</v>
      </c>
      <c r="AH392" s="79"/>
      <c r="AI392" s="82" t="s">
        <v>1270</v>
      </c>
      <c r="AJ392" s="79" t="b">
        <v>0</v>
      </c>
      <c r="AK392" s="79">
        <v>7</v>
      </c>
      <c r="AL392" s="82" t="s">
        <v>1258</v>
      </c>
      <c r="AM392" s="79" t="s">
        <v>1279</v>
      </c>
      <c r="AN392" s="79" t="b">
        <v>0</v>
      </c>
      <c r="AO392" s="82" t="s">
        <v>1258</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4</v>
      </c>
      <c r="BD392" s="48">
        <v>0</v>
      </c>
      <c r="BE392" s="49">
        <v>0</v>
      </c>
      <c r="BF392" s="48">
        <v>2</v>
      </c>
      <c r="BG392" s="49">
        <v>20</v>
      </c>
      <c r="BH392" s="48">
        <v>0</v>
      </c>
      <c r="BI392" s="49">
        <v>0</v>
      </c>
      <c r="BJ392" s="48">
        <v>8</v>
      </c>
      <c r="BK392" s="49">
        <v>80</v>
      </c>
      <c r="BL392" s="48">
        <v>10</v>
      </c>
    </row>
    <row r="393" spans="1:64" ht="15">
      <c r="A393" s="64" t="s">
        <v>391</v>
      </c>
      <c r="B393" s="64" t="s">
        <v>325</v>
      </c>
      <c r="C393" s="65" t="s">
        <v>3516</v>
      </c>
      <c r="D393" s="66">
        <v>3</v>
      </c>
      <c r="E393" s="67" t="s">
        <v>132</v>
      </c>
      <c r="F393" s="68">
        <v>32</v>
      </c>
      <c r="G393" s="65"/>
      <c r="H393" s="69"/>
      <c r="I393" s="70"/>
      <c r="J393" s="70"/>
      <c r="K393" s="34" t="s">
        <v>65</v>
      </c>
      <c r="L393" s="77">
        <v>393</v>
      </c>
      <c r="M393" s="77"/>
      <c r="N393" s="72"/>
      <c r="O393" s="79" t="s">
        <v>423</v>
      </c>
      <c r="P393" s="81">
        <v>43484.51537037037</v>
      </c>
      <c r="Q393" s="79" t="s">
        <v>541</v>
      </c>
      <c r="R393" s="79"/>
      <c r="S393" s="79"/>
      <c r="T393" s="79" t="s">
        <v>586</v>
      </c>
      <c r="U393" s="83" t="s">
        <v>634</v>
      </c>
      <c r="V393" s="83" t="s">
        <v>634</v>
      </c>
      <c r="W393" s="81">
        <v>43484.51537037037</v>
      </c>
      <c r="X393" s="83" t="s">
        <v>1008</v>
      </c>
      <c r="Y393" s="79"/>
      <c r="Z393" s="79"/>
      <c r="AA393" s="82" t="s">
        <v>1260</v>
      </c>
      <c r="AB393" s="79"/>
      <c r="AC393" s="79" t="b">
        <v>0</v>
      </c>
      <c r="AD393" s="79">
        <v>83</v>
      </c>
      <c r="AE393" s="82" t="s">
        <v>1270</v>
      </c>
      <c r="AF393" s="79" t="b">
        <v>0</v>
      </c>
      <c r="AG393" s="79" t="s">
        <v>1272</v>
      </c>
      <c r="AH393" s="79"/>
      <c r="AI393" s="82" t="s">
        <v>1270</v>
      </c>
      <c r="AJ393" s="79" t="b">
        <v>0</v>
      </c>
      <c r="AK393" s="79">
        <v>35</v>
      </c>
      <c r="AL393" s="82" t="s">
        <v>1270</v>
      </c>
      <c r="AM393" s="79" t="s">
        <v>1278</v>
      </c>
      <c r="AN393" s="79" t="b">
        <v>0</v>
      </c>
      <c r="AO393" s="82" t="s">
        <v>1260</v>
      </c>
      <c r="AP393" s="79" t="s">
        <v>1285</v>
      </c>
      <c r="AQ393" s="79">
        <v>0</v>
      </c>
      <c r="AR393" s="79">
        <v>0</v>
      </c>
      <c r="AS393" s="79"/>
      <c r="AT393" s="79"/>
      <c r="AU393" s="79"/>
      <c r="AV393" s="79"/>
      <c r="AW393" s="79"/>
      <c r="AX393" s="79"/>
      <c r="AY393" s="79"/>
      <c r="AZ393" s="79"/>
      <c r="BA393">
        <v>1</v>
      </c>
      <c r="BB393" s="78" t="str">
        <f>REPLACE(INDEX(GroupVertices[Group],MATCH(Edges[[#This Row],[Vertex 1]],GroupVertices[Vertex],0)),1,1,"")</f>
        <v>4</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390</v>
      </c>
      <c r="B394" s="64" t="s">
        <v>391</v>
      </c>
      <c r="C394" s="65" t="s">
        <v>3516</v>
      </c>
      <c r="D394" s="66">
        <v>3</v>
      </c>
      <c r="E394" s="67" t="s">
        <v>132</v>
      </c>
      <c r="F394" s="68">
        <v>32</v>
      </c>
      <c r="G394" s="65"/>
      <c r="H394" s="69"/>
      <c r="I394" s="70"/>
      <c r="J394" s="70"/>
      <c r="K394" s="34" t="s">
        <v>65</v>
      </c>
      <c r="L394" s="77">
        <v>394</v>
      </c>
      <c r="M394" s="77"/>
      <c r="N394" s="72"/>
      <c r="O394" s="79" t="s">
        <v>423</v>
      </c>
      <c r="P394" s="81">
        <v>43484.77695601852</v>
      </c>
      <c r="Q394" s="79" t="s">
        <v>486</v>
      </c>
      <c r="R394" s="79"/>
      <c r="S394" s="79"/>
      <c r="T394" s="79" t="s">
        <v>586</v>
      </c>
      <c r="U394" s="83" t="s">
        <v>634</v>
      </c>
      <c r="V394" s="83" t="s">
        <v>634</v>
      </c>
      <c r="W394" s="81">
        <v>43484.77695601852</v>
      </c>
      <c r="X394" s="83" t="s">
        <v>1009</v>
      </c>
      <c r="Y394" s="79"/>
      <c r="Z394" s="79"/>
      <c r="AA394" s="82" t="s">
        <v>1261</v>
      </c>
      <c r="AB394" s="79"/>
      <c r="AC394" s="79" t="b">
        <v>0</v>
      </c>
      <c r="AD394" s="79">
        <v>0</v>
      </c>
      <c r="AE394" s="82" t="s">
        <v>1270</v>
      </c>
      <c r="AF394" s="79" t="b">
        <v>0</v>
      </c>
      <c r="AG394" s="79" t="s">
        <v>1272</v>
      </c>
      <c r="AH394" s="79"/>
      <c r="AI394" s="82" t="s">
        <v>1270</v>
      </c>
      <c r="AJ394" s="79" t="b">
        <v>0</v>
      </c>
      <c r="AK394" s="79">
        <v>35</v>
      </c>
      <c r="AL394" s="82" t="s">
        <v>1260</v>
      </c>
      <c r="AM394" s="79" t="s">
        <v>1279</v>
      </c>
      <c r="AN394" s="79" t="b">
        <v>0</v>
      </c>
      <c r="AO394" s="82" t="s">
        <v>1260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390</v>
      </c>
      <c r="B395" s="64" t="s">
        <v>392</v>
      </c>
      <c r="C395" s="65" t="s">
        <v>3516</v>
      </c>
      <c r="D395" s="66">
        <v>3</v>
      </c>
      <c r="E395" s="67" t="s">
        <v>132</v>
      </c>
      <c r="F395" s="68">
        <v>32</v>
      </c>
      <c r="G395" s="65"/>
      <c r="H395" s="69"/>
      <c r="I395" s="70"/>
      <c r="J395" s="70"/>
      <c r="K395" s="34" t="s">
        <v>65</v>
      </c>
      <c r="L395" s="77">
        <v>395</v>
      </c>
      <c r="M395" s="77"/>
      <c r="N395" s="72"/>
      <c r="O395" s="79" t="s">
        <v>423</v>
      </c>
      <c r="P395" s="81">
        <v>43484.73405092592</v>
      </c>
      <c r="Q395" s="79" t="s">
        <v>427</v>
      </c>
      <c r="R395" s="79"/>
      <c r="S395" s="79"/>
      <c r="T395" s="79"/>
      <c r="U395" s="79"/>
      <c r="V395" s="83" t="s">
        <v>761</v>
      </c>
      <c r="W395" s="81">
        <v>43484.73405092592</v>
      </c>
      <c r="X395" s="83" t="s">
        <v>1010</v>
      </c>
      <c r="Y395" s="79"/>
      <c r="Z395" s="79"/>
      <c r="AA395" s="82" t="s">
        <v>1262</v>
      </c>
      <c r="AB395" s="79"/>
      <c r="AC395" s="79" t="b">
        <v>0</v>
      </c>
      <c r="AD395" s="79">
        <v>0</v>
      </c>
      <c r="AE395" s="82" t="s">
        <v>1270</v>
      </c>
      <c r="AF395" s="79" t="b">
        <v>0</v>
      </c>
      <c r="AG395" s="79" t="s">
        <v>1272</v>
      </c>
      <c r="AH395" s="79"/>
      <c r="AI395" s="82" t="s">
        <v>1270</v>
      </c>
      <c r="AJ395" s="79" t="b">
        <v>0</v>
      </c>
      <c r="AK395" s="79">
        <v>129</v>
      </c>
      <c r="AL395" s="82" t="s">
        <v>1263</v>
      </c>
      <c r="AM395" s="79" t="s">
        <v>1279</v>
      </c>
      <c r="AN395" s="79" t="b">
        <v>0</v>
      </c>
      <c r="AO395" s="82" t="s">
        <v>1263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4</v>
      </c>
      <c r="BC395" s="78" t="str">
        <f>REPLACE(INDEX(GroupVertices[Group],MATCH(Edges[[#This Row],[Vertex 2]],GroupVertices[Vertex],0)),1,1,"")</f>
        <v>3</v>
      </c>
      <c r="BD395" s="48">
        <v>2</v>
      </c>
      <c r="BE395" s="49">
        <v>8.695652173913043</v>
      </c>
      <c r="BF395" s="48">
        <v>0</v>
      </c>
      <c r="BG395" s="49">
        <v>0</v>
      </c>
      <c r="BH395" s="48">
        <v>0</v>
      </c>
      <c r="BI395" s="49">
        <v>0</v>
      </c>
      <c r="BJ395" s="48">
        <v>21</v>
      </c>
      <c r="BK395" s="49">
        <v>91.30434782608695</v>
      </c>
      <c r="BL395" s="48">
        <v>23</v>
      </c>
    </row>
    <row r="396" spans="1:64" ht="15">
      <c r="A396" s="64" t="s">
        <v>390</v>
      </c>
      <c r="B396" s="64" t="s">
        <v>325</v>
      </c>
      <c r="C396" s="65" t="s">
        <v>3516</v>
      </c>
      <c r="D396" s="66">
        <v>3</v>
      </c>
      <c r="E396" s="67" t="s">
        <v>132</v>
      </c>
      <c r="F396" s="68">
        <v>32</v>
      </c>
      <c r="G396" s="65"/>
      <c r="H396" s="69"/>
      <c r="I396" s="70"/>
      <c r="J396" s="70"/>
      <c r="K396" s="34" t="s">
        <v>65</v>
      </c>
      <c r="L396" s="77">
        <v>396</v>
      </c>
      <c r="M396" s="77"/>
      <c r="N396" s="72"/>
      <c r="O396" s="79" t="s">
        <v>423</v>
      </c>
      <c r="P396" s="81">
        <v>43484.77695601852</v>
      </c>
      <c r="Q396" s="79" t="s">
        <v>486</v>
      </c>
      <c r="R396" s="79"/>
      <c r="S396" s="79"/>
      <c r="T396" s="79" t="s">
        <v>586</v>
      </c>
      <c r="U396" s="83" t="s">
        <v>634</v>
      </c>
      <c r="V396" s="83" t="s">
        <v>634</v>
      </c>
      <c r="W396" s="81">
        <v>43484.77695601852</v>
      </c>
      <c r="X396" s="83" t="s">
        <v>1009</v>
      </c>
      <c r="Y396" s="79"/>
      <c r="Z396" s="79"/>
      <c r="AA396" s="82" t="s">
        <v>1261</v>
      </c>
      <c r="AB396" s="79"/>
      <c r="AC396" s="79" t="b">
        <v>0</v>
      </c>
      <c r="AD396" s="79">
        <v>0</v>
      </c>
      <c r="AE396" s="82" t="s">
        <v>1270</v>
      </c>
      <c r="AF396" s="79" t="b">
        <v>0</v>
      </c>
      <c r="AG396" s="79" t="s">
        <v>1272</v>
      </c>
      <c r="AH396" s="79"/>
      <c r="AI396" s="82" t="s">
        <v>1270</v>
      </c>
      <c r="AJ396" s="79" t="b">
        <v>0</v>
      </c>
      <c r="AK396" s="79">
        <v>35</v>
      </c>
      <c r="AL396" s="82" t="s">
        <v>1260</v>
      </c>
      <c r="AM396" s="79" t="s">
        <v>1279</v>
      </c>
      <c r="AN396" s="79" t="b">
        <v>0</v>
      </c>
      <c r="AO396" s="82" t="s">
        <v>1260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4</v>
      </c>
      <c r="BC396" s="78" t="str">
        <f>REPLACE(INDEX(GroupVertices[Group],MATCH(Edges[[#This Row],[Vertex 2]],GroupVertices[Vertex],0)),1,1,"")</f>
        <v>1</v>
      </c>
      <c r="BD396" s="48">
        <v>0</v>
      </c>
      <c r="BE396" s="49">
        <v>0</v>
      </c>
      <c r="BF396" s="48">
        <v>0</v>
      </c>
      <c r="BG396" s="49">
        <v>0</v>
      </c>
      <c r="BH396" s="48">
        <v>0</v>
      </c>
      <c r="BI396" s="49">
        <v>0</v>
      </c>
      <c r="BJ396" s="48">
        <v>8</v>
      </c>
      <c r="BK396" s="49">
        <v>100</v>
      </c>
      <c r="BL396" s="48">
        <v>8</v>
      </c>
    </row>
    <row r="397" spans="1:64" ht="15">
      <c r="A397" s="64" t="s">
        <v>392</v>
      </c>
      <c r="B397" s="64" t="s">
        <v>392</v>
      </c>
      <c r="C397" s="65" t="s">
        <v>3516</v>
      </c>
      <c r="D397" s="66">
        <v>3</v>
      </c>
      <c r="E397" s="67" t="s">
        <v>132</v>
      </c>
      <c r="F397" s="68">
        <v>32</v>
      </c>
      <c r="G397" s="65"/>
      <c r="H397" s="69"/>
      <c r="I397" s="70"/>
      <c r="J397" s="70"/>
      <c r="K397" s="34" t="s">
        <v>65</v>
      </c>
      <c r="L397" s="77">
        <v>397</v>
      </c>
      <c r="M397" s="77"/>
      <c r="N397" s="72"/>
      <c r="O397" s="79" t="s">
        <v>176</v>
      </c>
      <c r="P397" s="81">
        <v>43484.63019675926</v>
      </c>
      <c r="Q397" s="79" t="s">
        <v>542</v>
      </c>
      <c r="R397" s="79"/>
      <c r="S397" s="79"/>
      <c r="T397" s="79" t="s">
        <v>608</v>
      </c>
      <c r="U397" s="83" t="s">
        <v>663</v>
      </c>
      <c r="V397" s="83" t="s">
        <v>663</v>
      </c>
      <c r="W397" s="81">
        <v>43484.63019675926</v>
      </c>
      <c r="X397" s="83" t="s">
        <v>1011</v>
      </c>
      <c r="Y397" s="79"/>
      <c r="Z397" s="79"/>
      <c r="AA397" s="82" t="s">
        <v>1263</v>
      </c>
      <c r="AB397" s="79"/>
      <c r="AC397" s="79" t="b">
        <v>0</v>
      </c>
      <c r="AD397" s="79">
        <v>959</v>
      </c>
      <c r="AE397" s="82" t="s">
        <v>1270</v>
      </c>
      <c r="AF397" s="79" t="b">
        <v>0</v>
      </c>
      <c r="AG397" s="79" t="s">
        <v>1272</v>
      </c>
      <c r="AH397" s="79"/>
      <c r="AI397" s="82" t="s">
        <v>1270</v>
      </c>
      <c r="AJ397" s="79" t="b">
        <v>0</v>
      </c>
      <c r="AK397" s="79">
        <v>129</v>
      </c>
      <c r="AL397" s="82" t="s">
        <v>1270</v>
      </c>
      <c r="AM397" s="79" t="s">
        <v>1278</v>
      </c>
      <c r="AN397" s="79" t="b">
        <v>0</v>
      </c>
      <c r="AO397" s="82" t="s">
        <v>1263</v>
      </c>
      <c r="AP397" s="79" t="s">
        <v>1285</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v>2</v>
      </c>
      <c r="BE397" s="49">
        <v>7.407407407407407</v>
      </c>
      <c r="BF397" s="48">
        <v>0</v>
      </c>
      <c r="BG397" s="49">
        <v>0</v>
      </c>
      <c r="BH397" s="48">
        <v>0</v>
      </c>
      <c r="BI397" s="49">
        <v>0</v>
      </c>
      <c r="BJ397" s="48">
        <v>25</v>
      </c>
      <c r="BK397" s="49">
        <v>92.5925925925926</v>
      </c>
      <c r="BL397" s="48">
        <v>27</v>
      </c>
    </row>
    <row r="398" spans="1:64" ht="15">
      <c r="A398" s="64" t="s">
        <v>393</v>
      </c>
      <c r="B398" s="64" t="s">
        <v>392</v>
      </c>
      <c r="C398" s="65" t="s">
        <v>3516</v>
      </c>
      <c r="D398" s="66">
        <v>3</v>
      </c>
      <c r="E398" s="67" t="s">
        <v>132</v>
      </c>
      <c r="F398" s="68">
        <v>32</v>
      </c>
      <c r="G398" s="65"/>
      <c r="H398" s="69"/>
      <c r="I398" s="70"/>
      <c r="J398" s="70"/>
      <c r="K398" s="34" t="s">
        <v>65</v>
      </c>
      <c r="L398" s="77">
        <v>398</v>
      </c>
      <c r="M398" s="77"/>
      <c r="N398" s="72"/>
      <c r="O398" s="79" t="s">
        <v>423</v>
      </c>
      <c r="P398" s="81">
        <v>43484.77731481481</v>
      </c>
      <c r="Q398" s="79" t="s">
        <v>427</v>
      </c>
      <c r="R398" s="79"/>
      <c r="S398" s="79"/>
      <c r="T398" s="79"/>
      <c r="U398" s="79"/>
      <c r="V398" s="83" t="s">
        <v>762</v>
      </c>
      <c r="W398" s="81">
        <v>43484.77731481481</v>
      </c>
      <c r="X398" s="83" t="s">
        <v>1012</v>
      </c>
      <c r="Y398" s="79"/>
      <c r="Z398" s="79"/>
      <c r="AA398" s="82" t="s">
        <v>1264</v>
      </c>
      <c r="AB398" s="79"/>
      <c r="AC398" s="79" t="b">
        <v>0</v>
      </c>
      <c r="AD398" s="79">
        <v>0</v>
      </c>
      <c r="AE398" s="82" t="s">
        <v>1270</v>
      </c>
      <c r="AF398" s="79" t="b">
        <v>0</v>
      </c>
      <c r="AG398" s="79" t="s">
        <v>1272</v>
      </c>
      <c r="AH398" s="79"/>
      <c r="AI398" s="82" t="s">
        <v>1270</v>
      </c>
      <c r="AJ398" s="79" t="b">
        <v>0</v>
      </c>
      <c r="AK398" s="79">
        <v>129</v>
      </c>
      <c r="AL398" s="82" t="s">
        <v>1263</v>
      </c>
      <c r="AM398" s="79" t="s">
        <v>1277</v>
      </c>
      <c r="AN398" s="79" t="b">
        <v>0</v>
      </c>
      <c r="AO398" s="82" t="s">
        <v>1263</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3</v>
      </c>
      <c r="BD398" s="48">
        <v>2</v>
      </c>
      <c r="BE398" s="49">
        <v>8.695652173913043</v>
      </c>
      <c r="BF398" s="48">
        <v>0</v>
      </c>
      <c r="BG398" s="49">
        <v>0</v>
      </c>
      <c r="BH398" s="48">
        <v>0</v>
      </c>
      <c r="BI398" s="49">
        <v>0</v>
      </c>
      <c r="BJ398" s="48">
        <v>21</v>
      </c>
      <c r="BK398" s="49">
        <v>91.30434782608695</v>
      </c>
      <c r="BL398" s="48">
        <v>23</v>
      </c>
    </row>
    <row r="399" spans="1:64" ht="15">
      <c r="A399" s="64" t="s">
        <v>394</v>
      </c>
      <c r="B399" s="64" t="s">
        <v>325</v>
      </c>
      <c r="C399" s="65" t="s">
        <v>3516</v>
      </c>
      <c r="D399" s="66">
        <v>3</v>
      </c>
      <c r="E399" s="67" t="s">
        <v>132</v>
      </c>
      <c r="F399" s="68">
        <v>32</v>
      </c>
      <c r="G399" s="65"/>
      <c r="H399" s="69"/>
      <c r="I399" s="70"/>
      <c r="J399" s="70"/>
      <c r="K399" s="34" t="s">
        <v>65</v>
      </c>
      <c r="L399" s="77">
        <v>399</v>
      </c>
      <c r="M399" s="77"/>
      <c r="N399" s="72"/>
      <c r="O399" s="79" t="s">
        <v>423</v>
      </c>
      <c r="P399" s="81">
        <v>43484.42228009259</v>
      </c>
      <c r="Q399" s="79" t="s">
        <v>543</v>
      </c>
      <c r="R399" s="83" t="s">
        <v>554</v>
      </c>
      <c r="S399" s="79" t="s">
        <v>559</v>
      </c>
      <c r="T399" s="79" t="s">
        <v>609</v>
      </c>
      <c r="U399" s="79"/>
      <c r="V399" s="83" t="s">
        <v>763</v>
      </c>
      <c r="W399" s="81">
        <v>43484.42228009259</v>
      </c>
      <c r="X399" s="83" t="s">
        <v>1013</v>
      </c>
      <c r="Y399" s="79"/>
      <c r="Z399" s="79"/>
      <c r="AA399" s="82" t="s">
        <v>1265</v>
      </c>
      <c r="AB399" s="79"/>
      <c r="AC399" s="79" t="b">
        <v>0</v>
      </c>
      <c r="AD399" s="79">
        <v>106</v>
      </c>
      <c r="AE399" s="82" t="s">
        <v>1270</v>
      </c>
      <c r="AF399" s="79" t="b">
        <v>1</v>
      </c>
      <c r="AG399" s="79" t="s">
        <v>1272</v>
      </c>
      <c r="AH399" s="79"/>
      <c r="AI399" s="82" t="s">
        <v>1275</v>
      </c>
      <c r="AJ399" s="79" t="b">
        <v>0</v>
      </c>
      <c r="AK399" s="79">
        <v>48</v>
      </c>
      <c r="AL399" s="82" t="s">
        <v>1270</v>
      </c>
      <c r="AM399" s="79" t="s">
        <v>1278</v>
      </c>
      <c r="AN399" s="79" t="b">
        <v>0</v>
      </c>
      <c r="AO399" s="82" t="s">
        <v>1265</v>
      </c>
      <c r="AP399" s="79" t="s">
        <v>1285</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2</v>
      </c>
      <c r="BE399" s="49">
        <v>10</v>
      </c>
      <c r="BF399" s="48">
        <v>0</v>
      </c>
      <c r="BG399" s="49">
        <v>0</v>
      </c>
      <c r="BH399" s="48">
        <v>0</v>
      </c>
      <c r="BI399" s="49">
        <v>0</v>
      </c>
      <c r="BJ399" s="48">
        <v>18</v>
      </c>
      <c r="BK399" s="49">
        <v>90</v>
      </c>
      <c r="BL399" s="48">
        <v>20</v>
      </c>
    </row>
    <row r="400" spans="1:64" ht="15">
      <c r="A400" s="64" t="s">
        <v>325</v>
      </c>
      <c r="B400" s="64" t="s">
        <v>325</v>
      </c>
      <c r="C400" s="65" t="s">
        <v>3516</v>
      </c>
      <c r="D400" s="66">
        <v>3</v>
      </c>
      <c r="E400" s="67" t="s">
        <v>132</v>
      </c>
      <c r="F400" s="68">
        <v>32</v>
      </c>
      <c r="G400" s="65"/>
      <c r="H400" s="69"/>
      <c r="I400" s="70"/>
      <c r="J400" s="70"/>
      <c r="K400" s="34" t="s">
        <v>65</v>
      </c>
      <c r="L400" s="77">
        <v>400</v>
      </c>
      <c r="M400" s="77"/>
      <c r="N400" s="72"/>
      <c r="O400" s="79" t="s">
        <v>176</v>
      </c>
      <c r="P400" s="81">
        <v>43484.52006944444</v>
      </c>
      <c r="Q400" s="79" t="s">
        <v>544</v>
      </c>
      <c r="R400" s="79"/>
      <c r="S400" s="79"/>
      <c r="T400" s="79" t="s">
        <v>604</v>
      </c>
      <c r="U400" s="83" t="s">
        <v>660</v>
      </c>
      <c r="V400" s="83" t="s">
        <v>660</v>
      </c>
      <c r="W400" s="81">
        <v>43484.52006944444</v>
      </c>
      <c r="X400" s="83" t="s">
        <v>1014</v>
      </c>
      <c r="Y400" s="79"/>
      <c r="Z400" s="79"/>
      <c r="AA400" s="82" t="s">
        <v>1266</v>
      </c>
      <c r="AB400" s="79"/>
      <c r="AC400" s="79" t="b">
        <v>0</v>
      </c>
      <c r="AD400" s="79">
        <v>103</v>
      </c>
      <c r="AE400" s="82" t="s">
        <v>1270</v>
      </c>
      <c r="AF400" s="79" t="b">
        <v>0</v>
      </c>
      <c r="AG400" s="79" t="s">
        <v>1272</v>
      </c>
      <c r="AH400" s="79"/>
      <c r="AI400" s="82" t="s">
        <v>1270</v>
      </c>
      <c r="AJ400" s="79" t="b">
        <v>0</v>
      </c>
      <c r="AK400" s="79">
        <v>43</v>
      </c>
      <c r="AL400" s="82" t="s">
        <v>1270</v>
      </c>
      <c r="AM400" s="79" t="s">
        <v>1278</v>
      </c>
      <c r="AN400" s="79" t="b">
        <v>0</v>
      </c>
      <c r="AO400" s="82" t="s">
        <v>1266</v>
      </c>
      <c r="AP400" s="79" t="s">
        <v>1285</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2</v>
      </c>
      <c r="BE400" s="49">
        <v>18.181818181818183</v>
      </c>
      <c r="BF400" s="48">
        <v>0</v>
      </c>
      <c r="BG400" s="49">
        <v>0</v>
      </c>
      <c r="BH400" s="48">
        <v>0</v>
      </c>
      <c r="BI400" s="49">
        <v>0</v>
      </c>
      <c r="BJ400" s="48">
        <v>9</v>
      </c>
      <c r="BK400" s="49">
        <v>81.81818181818181</v>
      </c>
      <c r="BL400" s="48">
        <v>11</v>
      </c>
    </row>
    <row r="401" spans="1:64" ht="15">
      <c r="A401" s="64" t="s">
        <v>393</v>
      </c>
      <c r="B401" s="64" t="s">
        <v>325</v>
      </c>
      <c r="C401" s="65" t="s">
        <v>3516</v>
      </c>
      <c r="D401" s="66">
        <v>3</v>
      </c>
      <c r="E401" s="67" t="s">
        <v>132</v>
      </c>
      <c r="F401" s="68">
        <v>32</v>
      </c>
      <c r="G401" s="65"/>
      <c r="H401" s="69"/>
      <c r="I401" s="70"/>
      <c r="J401" s="70"/>
      <c r="K401" s="34" t="s">
        <v>65</v>
      </c>
      <c r="L401" s="77">
        <v>401</v>
      </c>
      <c r="M401" s="77"/>
      <c r="N401" s="72"/>
      <c r="O401" s="79" t="s">
        <v>423</v>
      </c>
      <c r="P401" s="81">
        <v>43484.777592592596</v>
      </c>
      <c r="Q401" s="79" t="s">
        <v>448</v>
      </c>
      <c r="R401" s="79"/>
      <c r="S401" s="79"/>
      <c r="T401" s="79" t="s">
        <v>567</v>
      </c>
      <c r="U401" s="79"/>
      <c r="V401" s="83" t="s">
        <v>762</v>
      </c>
      <c r="W401" s="81">
        <v>43484.777592592596</v>
      </c>
      <c r="X401" s="83" t="s">
        <v>1015</v>
      </c>
      <c r="Y401" s="79"/>
      <c r="Z401" s="79"/>
      <c r="AA401" s="82" t="s">
        <v>1267</v>
      </c>
      <c r="AB401" s="79"/>
      <c r="AC401" s="79" t="b">
        <v>0</v>
      </c>
      <c r="AD401" s="79">
        <v>0</v>
      </c>
      <c r="AE401" s="82" t="s">
        <v>1270</v>
      </c>
      <c r="AF401" s="79" t="b">
        <v>1</v>
      </c>
      <c r="AG401" s="79" t="s">
        <v>1272</v>
      </c>
      <c r="AH401" s="79"/>
      <c r="AI401" s="82" t="s">
        <v>1275</v>
      </c>
      <c r="AJ401" s="79" t="b">
        <v>0</v>
      </c>
      <c r="AK401" s="79">
        <v>48</v>
      </c>
      <c r="AL401" s="82" t="s">
        <v>1265</v>
      </c>
      <c r="AM401" s="79" t="s">
        <v>1277</v>
      </c>
      <c r="AN401" s="79" t="b">
        <v>0</v>
      </c>
      <c r="AO401" s="82" t="s">
        <v>1265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393</v>
      </c>
      <c r="B402" s="64" t="s">
        <v>394</v>
      </c>
      <c r="C402" s="65" t="s">
        <v>3516</v>
      </c>
      <c r="D402" s="66">
        <v>3</v>
      </c>
      <c r="E402" s="67" t="s">
        <v>132</v>
      </c>
      <c r="F402" s="68">
        <v>32</v>
      </c>
      <c r="G402" s="65"/>
      <c r="H402" s="69"/>
      <c r="I402" s="70"/>
      <c r="J402" s="70"/>
      <c r="K402" s="34" t="s">
        <v>65</v>
      </c>
      <c r="L402" s="77">
        <v>402</v>
      </c>
      <c r="M402" s="77"/>
      <c r="N402" s="72"/>
      <c r="O402" s="79" t="s">
        <v>423</v>
      </c>
      <c r="P402" s="81">
        <v>43484.777592592596</v>
      </c>
      <c r="Q402" s="79" t="s">
        <v>448</v>
      </c>
      <c r="R402" s="79"/>
      <c r="S402" s="79"/>
      <c r="T402" s="79" t="s">
        <v>567</v>
      </c>
      <c r="U402" s="79"/>
      <c r="V402" s="83" t="s">
        <v>762</v>
      </c>
      <c r="W402" s="81">
        <v>43484.777592592596</v>
      </c>
      <c r="X402" s="83" t="s">
        <v>1015</v>
      </c>
      <c r="Y402" s="79"/>
      <c r="Z402" s="79"/>
      <c r="AA402" s="82" t="s">
        <v>1267</v>
      </c>
      <c r="AB402" s="79"/>
      <c r="AC402" s="79" t="b">
        <v>0</v>
      </c>
      <c r="AD402" s="79">
        <v>0</v>
      </c>
      <c r="AE402" s="82" t="s">
        <v>1270</v>
      </c>
      <c r="AF402" s="79" t="b">
        <v>1</v>
      </c>
      <c r="AG402" s="79" t="s">
        <v>1272</v>
      </c>
      <c r="AH402" s="79"/>
      <c r="AI402" s="82" t="s">
        <v>1275</v>
      </c>
      <c r="AJ402" s="79" t="b">
        <v>0</v>
      </c>
      <c r="AK402" s="79">
        <v>48</v>
      </c>
      <c r="AL402" s="82" t="s">
        <v>1265</v>
      </c>
      <c r="AM402" s="79" t="s">
        <v>1277</v>
      </c>
      <c r="AN402" s="79" t="b">
        <v>0</v>
      </c>
      <c r="AO402" s="82" t="s">
        <v>1265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2</v>
      </c>
      <c r="BE402" s="49">
        <v>9.523809523809524</v>
      </c>
      <c r="BF402" s="48">
        <v>0</v>
      </c>
      <c r="BG402" s="49">
        <v>0</v>
      </c>
      <c r="BH402" s="48">
        <v>0</v>
      </c>
      <c r="BI402" s="49">
        <v>0</v>
      </c>
      <c r="BJ402" s="48">
        <v>19</v>
      </c>
      <c r="BK402" s="49">
        <v>90.47619047619048</v>
      </c>
      <c r="BL402" s="48">
        <v>21</v>
      </c>
    </row>
    <row r="403" spans="1:64" ht="15">
      <c r="A403" s="64" t="s">
        <v>395</v>
      </c>
      <c r="B403" s="64" t="s">
        <v>395</v>
      </c>
      <c r="C403" s="65" t="s">
        <v>3516</v>
      </c>
      <c r="D403" s="66">
        <v>3</v>
      </c>
      <c r="E403" s="67" t="s">
        <v>132</v>
      </c>
      <c r="F403" s="68">
        <v>32</v>
      </c>
      <c r="G403" s="65"/>
      <c r="H403" s="69"/>
      <c r="I403" s="70"/>
      <c r="J403" s="70"/>
      <c r="K403" s="34" t="s">
        <v>65</v>
      </c>
      <c r="L403" s="77">
        <v>403</v>
      </c>
      <c r="M403" s="77"/>
      <c r="N403" s="72"/>
      <c r="O403" s="79" t="s">
        <v>176</v>
      </c>
      <c r="P403" s="81">
        <v>43484.778391203705</v>
      </c>
      <c r="Q403" s="79" t="s">
        <v>545</v>
      </c>
      <c r="R403" s="79"/>
      <c r="S403" s="79"/>
      <c r="T403" s="79" t="s">
        <v>610</v>
      </c>
      <c r="U403" s="79"/>
      <c r="V403" s="83" t="s">
        <v>764</v>
      </c>
      <c r="W403" s="81">
        <v>43484.778391203705</v>
      </c>
      <c r="X403" s="83" t="s">
        <v>1016</v>
      </c>
      <c r="Y403" s="79"/>
      <c r="Z403" s="79"/>
      <c r="AA403" s="82" t="s">
        <v>1268</v>
      </c>
      <c r="AB403" s="79"/>
      <c r="AC403" s="79" t="b">
        <v>0</v>
      </c>
      <c r="AD403" s="79">
        <v>0</v>
      </c>
      <c r="AE403" s="82" t="s">
        <v>1270</v>
      </c>
      <c r="AF403" s="79" t="b">
        <v>0</v>
      </c>
      <c r="AG403" s="79" t="s">
        <v>1272</v>
      </c>
      <c r="AH403" s="79"/>
      <c r="AI403" s="82" t="s">
        <v>1270</v>
      </c>
      <c r="AJ403" s="79" t="b">
        <v>0</v>
      </c>
      <c r="AK403" s="79">
        <v>0</v>
      </c>
      <c r="AL403" s="82" t="s">
        <v>1270</v>
      </c>
      <c r="AM403" s="79" t="s">
        <v>1278</v>
      </c>
      <c r="AN403" s="79" t="b">
        <v>0</v>
      </c>
      <c r="AO403" s="82" t="s">
        <v>1268</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12</v>
      </c>
      <c r="BC403" s="78" t="str">
        <f>REPLACE(INDEX(GroupVertices[Group],MATCH(Edges[[#This Row],[Vertex 2]],GroupVertices[Vertex],0)),1,1,"")</f>
        <v>12</v>
      </c>
      <c r="BD403" s="48">
        <v>1</v>
      </c>
      <c r="BE403" s="49">
        <v>2.2222222222222223</v>
      </c>
      <c r="BF403" s="48">
        <v>2</v>
      </c>
      <c r="BG403" s="49">
        <v>4.444444444444445</v>
      </c>
      <c r="BH403" s="48">
        <v>0</v>
      </c>
      <c r="BI403" s="49">
        <v>0</v>
      </c>
      <c r="BJ403" s="48">
        <v>42</v>
      </c>
      <c r="BK403" s="49">
        <v>93.33333333333333</v>
      </c>
      <c r="BL403" s="48">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hyperlinks>
    <hyperlink ref="R32" r:id="rId1" display="https://www.dailymail.co.uk/news/article-6610193/Womens-March-2019-Thousands-women-attend-protest-London-against-austerity.html?ito=amp_twitter_share-top"/>
    <hyperlink ref="R110" r:id="rId2" display="http://5050parliament.co.uk/join/"/>
    <hyperlink ref="R130" r:id="rId3" display="https://www.eventbrite.com/e/march4women-2019-event-tickets-54751304626?aff=CIUKTwitter"/>
    <hyperlink ref="R148" r:id="rId4" display="https://www.huffingtonpost.co.uk/entry/womens-march-london-the-best-placards-from-this-years-demonstration_uk_5c434c45e4b0bfa693c4087b?ncid=tweetlnkukhpmg00000001"/>
    <hyperlink ref="R149" r:id="rId5" display="https://www.huffingtonpost.co.uk/entry/womens-march-london-the-best-placards-from-this-years-demonstration_uk_5c434c45e4b0bfa693c4087b?ncid=tweetlnkukhpmg00000001"/>
    <hyperlink ref="R187" r:id="rId6" display="https://mashable.com/article/london-womens-march-bread-and-roses/?europe=true#qhdte1IqPiq5"/>
    <hyperlink ref="R188" r:id="rId7" display="https://mashable.com/article/london-womens-march-bread-and-roses/?europe=true#qhdte1IqPiq5"/>
    <hyperlink ref="R189" r:id="rId8" display="https://mashable.com/article/london-womens-march-bread-and-roses/?europe=true#qhdte1IqPiq5"/>
    <hyperlink ref="R218" r:id="rId9" display="https://www.instagram.com/p/Bs0NWP3gFf0/?utm_source=ig_twitter_share&amp;igshid=1fs4kk0kc8n8o"/>
    <hyperlink ref="R231" r:id="rId10" display="https://twitter.com/TimDownie1/status/1086641302236790785"/>
    <hyperlink ref="R232" r:id="rId11" display="https://twitter.com/TimDownie1/status/1086641302236790785"/>
    <hyperlink ref="R364" r:id="rId12" display="https://twitter.com/womensmarchlon/status/1086516045807054848"/>
    <hyperlink ref="R366" r:id="rId13" display="https://twitter.com/womensmarchlon/status/1086516045807054848"/>
    <hyperlink ref="R367" r:id="rId14" display="https://twitter.com/womensmarchlon/status/1086516045807054848"/>
    <hyperlink ref="R399" r:id="rId15" display="https://twitter.com/womensmarchlon/status/1086530978498203649"/>
    <hyperlink ref="U3" r:id="rId16" display="https://pbs.twimg.com/media/DxRZc5JW0AAblB9.jpg"/>
    <hyperlink ref="U4" r:id="rId17" display="https://pbs.twimg.com/media/DxRZc5JW0AAblB9.jpg"/>
    <hyperlink ref="U5" r:id="rId18" display="https://pbs.twimg.com/ext_tw_video_thumb/1086626753601290240/pu/img/8VwGlAJwcNMGUhAA.jpg"/>
    <hyperlink ref="U6" r:id="rId19" display="https://pbs.twimg.com/ext_tw_video_thumb/1086626753601290240/pu/img/8VwGlAJwcNMGUhAA.jpg"/>
    <hyperlink ref="U7" r:id="rId20" display="https://pbs.twimg.com/ext_tw_video_thumb/1086626753601290240/pu/img/8VwGlAJwcNMGUhAA.jpg"/>
    <hyperlink ref="U9" r:id="rId21" display="https://pbs.twimg.com/ext_tw_video_thumb/1086626753601290240/pu/img/8VwGlAJwcNMGUhAA.jpg"/>
    <hyperlink ref="U10" r:id="rId22" display="https://pbs.twimg.com/ext_tw_video_thumb/1086609359692619778/pu/img/O4kLZcls8YQevdtr.jpg"/>
    <hyperlink ref="U11" r:id="rId23" display="https://pbs.twimg.com/media/DxSmLrAW0AEgaO4.jpg"/>
    <hyperlink ref="U15" r:id="rId24" display="https://pbs.twimg.com/ext_tw_video_thumb/1086626753601290240/pu/img/8VwGlAJwcNMGUhAA.jpg"/>
    <hyperlink ref="U16" r:id="rId25" display="https://pbs.twimg.com/ext_tw_video_thumb/1086626753601290240/pu/img/8VwGlAJwcNMGUhAA.jpg"/>
    <hyperlink ref="U17" r:id="rId26" display="https://pbs.twimg.com/ext_tw_video_thumb/1086626753601290240/pu/img/8VwGlAJwcNMGUhAA.jpg"/>
    <hyperlink ref="U18" r:id="rId27" display="https://pbs.twimg.com/ext_tw_video_thumb/1086626753601290240/pu/img/8VwGlAJwcNMGUhAA.jpg"/>
    <hyperlink ref="U19" r:id="rId28" display="https://pbs.twimg.com/ext_tw_video_thumb/1086626753601290240/pu/img/8VwGlAJwcNMGUhAA.jpg"/>
    <hyperlink ref="U20" r:id="rId29" display="https://pbs.twimg.com/ext_tw_video_thumb/1086626753601290240/pu/img/8VwGlAJwcNMGUhAA.jpg"/>
    <hyperlink ref="U21" r:id="rId30" display="https://pbs.twimg.com/ext_tw_video_thumb/1086626753601290240/pu/img/8VwGlAJwcNMGUhAA.jpg"/>
    <hyperlink ref="U22" r:id="rId31" display="https://pbs.twimg.com/ext_tw_video_thumb/1086626753601290240/pu/img/8VwGlAJwcNMGUhAA.jpg"/>
    <hyperlink ref="U24" r:id="rId32" display="https://pbs.twimg.com/media/DxRzJYVX0AAqmAV.jpg"/>
    <hyperlink ref="U30" r:id="rId33" display="https://pbs.twimg.com/ext_tw_video_thumb/1086626753601290240/pu/img/8VwGlAJwcNMGUhAA.jpg"/>
    <hyperlink ref="U33" r:id="rId34" display="https://pbs.twimg.com/ext_tw_video_thumb/1086626753601290240/pu/img/8VwGlAJwcNMGUhAA.jpg"/>
    <hyperlink ref="U34" r:id="rId35" display="https://pbs.twimg.com/media/DxR_2sKXcAALg6M.jpg"/>
    <hyperlink ref="U36" r:id="rId36" display="https://pbs.twimg.com/ext_tw_video_thumb/1086609359692619778/pu/img/O4kLZcls8YQevdtr.jpg"/>
    <hyperlink ref="U39" r:id="rId37" display="https://pbs.twimg.com/ext_tw_video_thumb/1086626753601290240/pu/img/8VwGlAJwcNMGUhAA.jpg"/>
    <hyperlink ref="U41" r:id="rId38" display="https://pbs.twimg.com/ext_tw_video_thumb/1086626753601290240/pu/img/8VwGlAJwcNMGUhAA.jpg"/>
    <hyperlink ref="U43" r:id="rId39" display="https://pbs.twimg.com/media/DxSO3-JXQAAdbXr.jpg"/>
    <hyperlink ref="U48" r:id="rId40" display="https://pbs.twimg.com/ext_tw_video_thumb/1086626753601290240/pu/img/8VwGlAJwcNMGUhAA.jpg"/>
    <hyperlink ref="U64" r:id="rId41" display="https://pbs.twimg.com/ext_tw_video_thumb/1086626753601290240/pu/img/8VwGlAJwcNMGUhAA.jpg"/>
    <hyperlink ref="U69" r:id="rId42" display="https://pbs.twimg.com/ext_tw_video_thumb/1086626753601290240/pu/img/8VwGlAJwcNMGUhAA.jpg"/>
    <hyperlink ref="U70" r:id="rId43" display="https://pbs.twimg.com/ext_tw_video_thumb/1086626753601290240/pu/img/8VwGlAJwcNMGUhAA.jpg"/>
    <hyperlink ref="U74" r:id="rId44" display="https://pbs.twimg.com/ext_tw_video_thumb/1086626753601290240/pu/img/8VwGlAJwcNMGUhAA.jpg"/>
    <hyperlink ref="U76" r:id="rId45" display="https://pbs.twimg.com/ext_tw_video_thumb/1086626753601290240/pu/img/8VwGlAJwcNMGUhAA.jpg"/>
    <hyperlink ref="U77" r:id="rId46" display="https://pbs.twimg.com/ext_tw_video_thumb/1086626753601290240/pu/img/8VwGlAJwcNMGUhAA.jpg"/>
    <hyperlink ref="U79" r:id="rId47" display="https://pbs.twimg.com/ext_tw_video_thumb/1086626753601290240/pu/img/8VwGlAJwcNMGUhAA.jpg"/>
    <hyperlink ref="U81" r:id="rId48" display="https://pbs.twimg.com/ext_tw_video_thumb/1086626753601290240/pu/img/8VwGlAJwcNMGUhAA.jpg"/>
    <hyperlink ref="U82" r:id="rId49" display="https://pbs.twimg.com/ext_tw_video_thumb/1086626753601290240/pu/img/8VwGlAJwcNMGUhAA.jpg"/>
    <hyperlink ref="U83" r:id="rId50" display="https://pbs.twimg.com/ext_tw_video_thumb/1086626753601290240/pu/img/8VwGlAJwcNMGUhAA.jpg"/>
    <hyperlink ref="U84" r:id="rId51" display="https://pbs.twimg.com/media/DxSZzSJX4AI25_D.jpg"/>
    <hyperlink ref="U85" r:id="rId52" display="https://pbs.twimg.com/media/DxSrppaX0AYM3IS.jpg"/>
    <hyperlink ref="U89" r:id="rId53" display="https://pbs.twimg.com/ext_tw_video_thumb/1086626753601290240/pu/img/8VwGlAJwcNMGUhAA.jpg"/>
    <hyperlink ref="U90" r:id="rId54" display="https://pbs.twimg.com/ext_tw_video_thumb/1086626753601290240/pu/img/8VwGlAJwcNMGUhAA.jpg"/>
    <hyperlink ref="U93" r:id="rId55" display="https://pbs.twimg.com/media/DxRjHWSWkAIWeOj.jpg"/>
    <hyperlink ref="U94" r:id="rId56" display="https://pbs.twimg.com/media/DxRjHWSWkAIWeOj.jpg"/>
    <hyperlink ref="U98" r:id="rId57" display="https://pbs.twimg.com/ext_tw_video_thumb/1086626753601290240/pu/img/8VwGlAJwcNMGUhAA.jpg"/>
    <hyperlink ref="U99" r:id="rId58" display="https://pbs.twimg.com/ext_tw_video_thumb/1086626753601290240/pu/img/8VwGlAJwcNMGUhAA.jpg"/>
    <hyperlink ref="U100" r:id="rId59" display="https://pbs.twimg.com/media/DxRZc5JW0AAblB9.jpg"/>
    <hyperlink ref="U101" r:id="rId60" display="https://pbs.twimg.com/media/DxQxcvvWsAAobDW.jpg"/>
    <hyperlink ref="U103" r:id="rId61" display="https://pbs.twimg.com/media/DxQxcvvWsAAobDW.jpg"/>
    <hyperlink ref="U110" r:id="rId62" display="https://pbs.twimg.com/media/DxRydwPX0AAFM7Z.jpg"/>
    <hyperlink ref="U114" r:id="rId63" display="https://pbs.twimg.com/ext_tw_video_thumb/1086626753601290240/pu/img/8VwGlAJwcNMGUhAA.jpg"/>
    <hyperlink ref="U115" r:id="rId64" display="https://pbs.twimg.com/ext_tw_video_thumb/1086626753601290240/pu/img/8VwGlAJwcNMGUhAA.jpg"/>
    <hyperlink ref="U116" r:id="rId65" display="https://pbs.twimg.com/media/DxSqDeUWsAchmQ3.jpg"/>
    <hyperlink ref="U117" r:id="rId66" display="https://pbs.twimg.com/media/DxSqDeUWsAchmQ3.jpg"/>
    <hyperlink ref="U121" r:id="rId67" display="https://pbs.twimg.com/media/DxSFIjyX0AAprKd.jpg"/>
    <hyperlink ref="U127" r:id="rId68" display="https://pbs.twimg.com/media/DxRgiwuXQAANkLm.jpg"/>
    <hyperlink ref="U139" r:id="rId69" display="https://pbs.twimg.com/media/DxRhooWW0AAv_Oq.jpg"/>
    <hyperlink ref="U141" r:id="rId70" display="https://pbs.twimg.com/media/DxRi3gjWsAE9pLE.jpg"/>
    <hyperlink ref="U142" r:id="rId71" display="https://pbs.twimg.com/media/DxRhooWW0AAv_Oq.jpg"/>
    <hyperlink ref="U146" r:id="rId72" display="https://pbs.twimg.com/ext_tw_video_thumb/1086626753601290240/pu/img/8VwGlAJwcNMGUhAA.jpg"/>
    <hyperlink ref="U150" r:id="rId73" display="https://pbs.twimg.com/media/DxSkHLhXcAAOcAV.jpg"/>
    <hyperlink ref="U151" r:id="rId74" display="https://pbs.twimg.com/media/DxSkHLhXcAAOcAV.jpg"/>
    <hyperlink ref="U152" r:id="rId75" display="https://pbs.twimg.com/media/DxSjyjGWsAUo371.jpg"/>
    <hyperlink ref="U153" r:id="rId76" display="https://pbs.twimg.com/media/DxSjyjGWsAUo371.jpg"/>
    <hyperlink ref="U154" r:id="rId77" display="https://pbs.twimg.com/media/DxSkHLhXcAAOcAV.jpg"/>
    <hyperlink ref="U155" r:id="rId78" display="https://pbs.twimg.com/media/DxSrirrXcAAua9b.jpg"/>
    <hyperlink ref="U160" r:id="rId79" display="https://pbs.twimg.com/ext_tw_video_thumb/1086605140013076480/pu/img/7HEhiKgmtjiX9GfG.jpg"/>
    <hyperlink ref="U161" r:id="rId80" display="https://pbs.twimg.com/ext_tw_video_thumb/1086626753601290240/pu/img/8VwGlAJwcNMGUhAA.jpg"/>
    <hyperlink ref="U162" r:id="rId81" display="https://pbs.twimg.com/media/DxRhPV-WkAE2mX4.jpg"/>
    <hyperlink ref="U163" r:id="rId82" display="https://pbs.twimg.com/media/DxRhPV-WkAE2mX4.jpg"/>
    <hyperlink ref="U164" r:id="rId83" display="https://pbs.twimg.com/media/DxRhPV-WkAE2mX4.jpg"/>
    <hyperlink ref="U165" r:id="rId84" display="https://pbs.twimg.com/media/DxRhPV-WkAE2mX4.jpg"/>
    <hyperlink ref="U172" r:id="rId85" display="https://pbs.twimg.com/media/DxRjHWSWkAIWeOj.jpg"/>
    <hyperlink ref="U173" r:id="rId86" display="https://pbs.twimg.com/media/DxRjHWSWkAIWeOj.jpg"/>
    <hyperlink ref="U174" r:id="rId87" display="https://pbs.twimg.com/media/DxRjHWSWkAIWeOj.jpg"/>
    <hyperlink ref="U190" r:id="rId88" display="https://pbs.twimg.com/media/DxSqDeUWsAchmQ3.jpg"/>
    <hyperlink ref="U191" r:id="rId89" display="https://pbs.twimg.com/media/DxSqDeUWsAchmQ3.jpg"/>
    <hyperlink ref="U192" r:id="rId90" display="https://pbs.twimg.com/media/DxSnDJNX0AATBsw.jpg"/>
    <hyperlink ref="U196" r:id="rId91" display="https://pbs.twimg.com/media/DxSnDJNX0AATBsw.jpg"/>
    <hyperlink ref="U199" r:id="rId92" display="https://pbs.twimg.com/ext_tw_video_thumb/1086626753601290240/pu/img/8VwGlAJwcNMGUhAA.jpg"/>
    <hyperlink ref="U201" r:id="rId93" display="https://pbs.twimg.com/media/DxSZzSJX4AI25_D.jpg"/>
    <hyperlink ref="U202" r:id="rId94" display="https://pbs.twimg.com/media/DxSZzSJX4AI25_D.jpg"/>
    <hyperlink ref="U203" r:id="rId95" display="https://pbs.twimg.com/ext_tw_video_thumb/1086599627011489792/pu/img/56N3IEvJk_s-h6W1.jpg"/>
    <hyperlink ref="U204" r:id="rId96" display="https://pbs.twimg.com/ext_tw_video_thumb/1086599627011489792/pu/img/56N3IEvJk_s-h6W1.jpg"/>
    <hyperlink ref="U208" r:id="rId97" display="https://pbs.twimg.com/media/DxRzfWoXcAA7Ymg.jpg"/>
    <hyperlink ref="U209" r:id="rId98" display="https://pbs.twimg.com/media/DxRgiwuXQAANkLm.jpg"/>
    <hyperlink ref="U211" r:id="rId99" display="https://pbs.twimg.com/media/DxRgL-1W0AE6Tyz.jpg"/>
    <hyperlink ref="U213" r:id="rId100" display="https://pbs.twimg.com/media/DxRgL-1W0AE6Tyz.jpg"/>
    <hyperlink ref="U214" r:id="rId101" display="https://pbs.twimg.com/media/DxRgL-1W0AE6Tyz.jpg"/>
    <hyperlink ref="U215" r:id="rId102" display="https://pbs.twimg.com/media/DxRgL-1W0AE6Tyz.jpg"/>
    <hyperlink ref="U216" r:id="rId103" display="https://pbs.twimg.com/media/DxRgL-1W0AE6Tyz.jpg"/>
    <hyperlink ref="U220" r:id="rId104" display="https://pbs.twimg.com/media/DxRrJ9eXgAATjtZ.jpg"/>
    <hyperlink ref="U222" r:id="rId105" display="https://pbs.twimg.com/media/DxRzDPkWoAE3GN_.jpg"/>
    <hyperlink ref="U223" r:id="rId106" display="https://pbs.twimg.com/media/DxRzDPkWoAE3GN_.jpg"/>
    <hyperlink ref="U224" r:id="rId107" display="https://pbs.twimg.com/media/DxRzDPkWoAE3GN_.jpg"/>
    <hyperlink ref="U227" r:id="rId108" display="https://pbs.twimg.com/media/DxSMbCgWkAAT0uP.jpg"/>
    <hyperlink ref="U229" r:id="rId109" display="https://pbs.twimg.com/media/DxRZc5JW0AAblB9.jpg"/>
    <hyperlink ref="U230" r:id="rId110" display="https://pbs.twimg.com/media/DxRzJYVX0AAqmAV.jpg"/>
    <hyperlink ref="U233" r:id="rId111" display="https://pbs.twimg.com/ext_tw_video_thumb/1086599627011489792/pu/img/56N3IEvJk_s-h6W1.jpg"/>
    <hyperlink ref="U234" r:id="rId112" display="https://pbs.twimg.com/ext_tw_video_thumb/1086599627011489792/pu/img/56N3IEvJk_s-h6W1.jpg"/>
    <hyperlink ref="U239" r:id="rId113" display="https://pbs.twimg.com/media/DxRZc5JW0AAblB9.jpg"/>
    <hyperlink ref="U240" r:id="rId114" display="https://pbs.twimg.com/media/DxR0m6EXgAYRCwV.jpg"/>
    <hyperlink ref="U242" r:id="rId115" display="https://pbs.twimg.com/media/DxR0m6EXgAYRCwV.jpg"/>
    <hyperlink ref="U244" r:id="rId116" display="https://pbs.twimg.com/media/DxR0m6EXgAYRCwV.jpg"/>
    <hyperlink ref="U246" r:id="rId117" display="https://pbs.twimg.com/media/DxRzJYVX0AAqmAV.jpg"/>
    <hyperlink ref="U247" r:id="rId118" display="https://pbs.twimg.com/media/DxRzJYVX0AAqmAV.jpg"/>
    <hyperlink ref="U248" r:id="rId119" display="https://pbs.twimg.com/media/DxR0pxgWkAAUCkb.jpg"/>
    <hyperlink ref="U249" r:id="rId120" display="https://pbs.twimg.com/media/DxR0pxgWkAAUCkb.jpg"/>
    <hyperlink ref="U250" r:id="rId121" display="https://pbs.twimg.com/media/DxR0pxgWkAAUCkb.jpg"/>
    <hyperlink ref="U255" r:id="rId122" display="https://pbs.twimg.com/ext_tw_video_thumb/1086626753601290240/pu/img/8VwGlAJwcNMGUhAA.jpg"/>
    <hyperlink ref="U265" r:id="rId123" display="https://pbs.twimg.com/media/DxR5MmVX4AAB_4O.jpg"/>
    <hyperlink ref="U274" r:id="rId124" display="https://pbs.twimg.com/media/DxR0pxgWkAAUCkb.jpg"/>
    <hyperlink ref="U275" r:id="rId125" display="https://pbs.twimg.com/media/DxR0pxgWkAAUCkb.jpg"/>
    <hyperlink ref="U276" r:id="rId126" display="https://pbs.twimg.com/media/DxSA0IYX0AAD7b6.jpg"/>
    <hyperlink ref="U279" r:id="rId127" display="https://pbs.twimg.com/media/DxSC0vwWsAE58kQ.jpg"/>
    <hyperlink ref="U280" r:id="rId128" display="https://pbs.twimg.com/media/DxSB9ESWkAAz53I.jpg"/>
    <hyperlink ref="U281" r:id="rId129" display="https://pbs.twimg.com/media/DxSB9ESWkAAz53I.jpg"/>
    <hyperlink ref="U282" r:id="rId130" display="https://pbs.twimg.com/media/DxSA0IYX0AAD7b6.jpg"/>
    <hyperlink ref="U289" r:id="rId131" display="https://pbs.twimg.com/ext_tw_video_thumb/1086626753601290240/pu/img/8VwGlAJwcNMGUhAA.jpg"/>
    <hyperlink ref="U293" r:id="rId132" display="https://pbs.twimg.com/media/DxSV4WVW0Ac3aPu.jpg"/>
    <hyperlink ref="U297" r:id="rId133" display="https://pbs.twimg.com/media/DxSy24YWkAEDFKb.jpg"/>
    <hyperlink ref="U298" r:id="rId134" display="https://pbs.twimg.com/media/DxSy24YWkAEDFKb.jpg"/>
    <hyperlink ref="U301" r:id="rId135" display="https://pbs.twimg.com/ext_tw_video_thumb/1086626753601290240/pu/img/8VwGlAJwcNMGUhAA.jpg"/>
    <hyperlink ref="U304" r:id="rId136" display="https://pbs.twimg.com/ext_tw_video_thumb/1086626753601290240/pu/img/8VwGlAJwcNMGUhAA.jpg"/>
    <hyperlink ref="U314" r:id="rId137" display="https://pbs.twimg.com/media/DxRZc5JW0AAblB9.jpg"/>
    <hyperlink ref="U315" r:id="rId138" display="https://pbs.twimg.com/media/DxS09lTXgAACH79.jpg"/>
    <hyperlink ref="U316" r:id="rId139" display="https://pbs.twimg.com/ext_tw_video_thumb/1086626753601290240/pu/img/8VwGlAJwcNMGUhAA.jpg"/>
    <hyperlink ref="U319" r:id="rId140" display="https://pbs.twimg.com/media/DxO1iw1XgAUUGkE.jpg"/>
    <hyperlink ref="U321" r:id="rId141" display="https://pbs.twimg.com/media/DxSIutBX0AACK8v.jpg"/>
    <hyperlink ref="U324" r:id="rId142" display="https://pbs.twimg.com/ext_tw_video_thumb/1086626753601290240/pu/img/8VwGlAJwcNMGUhAA.jpg"/>
    <hyperlink ref="U331" r:id="rId143" display="https://pbs.twimg.com/media/DxR_pXxXQAA5Rlw.jpg"/>
    <hyperlink ref="U336" r:id="rId144" display="https://pbs.twimg.com/media/DxRxCFEX0AEr7Vm.jpg"/>
    <hyperlink ref="U339" r:id="rId145" display="https://pbs.twimg.com/media/DxRxCFEX0AEr7Vm.jpg"/>
    <hyperlink ref="U340" r:id="rId146" display="https://pbs.twimg.com/media/DxRxCFEX0AEr7Vm.jpg"/>
    <hyperlink ref="U342" r:id="rId147" display="https://pbs.twimg.com/media/DxRZc5JW0AAblB9.jpg"/>
    <hyperlink ref="U343" r:id="rId148" display="https://pbs.twimg.com/media/DxRzsVJXQAIjWV3.jpg"/>
    <hyperlink ref="U345" r:id="rId149" display="https://pbs.twimg.com/media/DxRylTOWoAEDtAL.jpg"/>
    <hyperlink ref="U346" r:id="rId150" display="https://pbs.twimg.com/media/DxRylTOWoAEDtAL.jpg"/>
    <hyperlink ref="U347" r:id="rId151" display="https://pbs.twimg.com/media/DxSBzpjWsAEDZi-.jpg"/>
    <hyperlink ref="U350" r:id="rId152" display="https://pbs.twimg.com/media/DxQxcvvWsAAobDW.jpg"/>
    <hyperlink ref="U351" r:id="rId153" display="https://pbs.twimg.com/media/DxSA2L0WsAEhEEG.jpg"/>
    <hyperlink ref="U353" r:id="rId154" display="https://pbs.twimg.com/ext_tw_video_thumb/1086605140013076480/pu/img/7HEhiKgmtjiX9GfG.jpg"/>
    <hyperlink ref="U354" r:id="rId155" display="https://pbs.twimg.com/media/DxSA2L0WsAEhEEG.jpg"/>
    <hyperlink ref="U355" r:id="rId156" display="https://pbs.twimg.com/ext_tw_video_thumb/1086605140013076480/pu/img/7HEhiKgmtjiX9GfG.jpg"/>
    <hyperlink ref="U358" r:id="rId157" display="https://pbs.twimg.com/media/DxSSWjiX4AYvPqQ.jpg"/>
    <hyperlink ref="U359" r:id="rId158" display="https://pbs.twimg.com/media/DxRzSgZWoAA8pq0.jpg"/>
    <hyperlink ref="U360" r:id="rId159" display="https://pbs.twimg.com/media/DxSSWjiX4AYvPqQ.jpg"/>
    <hyperlink ref="U361" r:id="rId160" display="https://pbs.twimg.com/media/DxRylTOWoAEDtAL.jpg"/>
    <hyperlink ref="U362" r:id="rId161" display="https://pbs.twimg.com/media/DxRzSgZWoAA8pq0.jpg"/>
    <hyperlink ref="U363" r:id="rId162" display="https://pbs.twimg.com/ext_tw_video_thumb/1086663677300879361/pu/img/sSWx4CSEbC7r8-dF.jpg"/>
    <hyperlink ref="U368" r:id="rId163" display="https://pbs.twimg.com/media/DxRiL1yWkAAa-Gf.jpg"/>
    <hyperlink ref="U373" r:id="rId164" display="https://pbs.twimg.com/media/DxS12v-XgAIFgT8.jpg"/>
    <hyperlink ref="U375" r:id="rId165" display="https://pbs.twimg.com/ext_tw_video_thumb/1086626753601290240/pu/img/8VwGlAJwcNMGUhAA.jpg"/>
    <hyperlink ref="U388" r:id="rId166" display="https://pbs.twimg.com/ext_tw_video_thumb/1086626753601290240/pu/img/8VwGlAJwcNMGUhAA.jpg"/>
    <hyperlink ref="U389" r:id="rId167" display="https://pbs.twimg.com/ext_tw_video_thumb/1086626753601290240/pu/img/8VwGlAJwcNMGUhAA.jpg"/>
    <hyperlink ref="U390" r:id="rId168" display="https://pbs.twimg.com/media/DxRwI2FWoAYiHr7.jpg"/>
    <hyperlink ref="U391" r:id="rId169" display="https://pbs.twimg.com/media/DxR5MmVX4AAB_4O.jpg"/>
    <hyperlink ref="U392" r:id="rId170" display="https://pbs.twimg.com/media/DxR5MmVX4AAB_4O.jpg"/>
    <hyperlink ref="U393" r:id="rId171" display="https://pbs.twimg.com/ext_tw_video_thumb/1086599627011489792/pu/img/56N3IEvJk_s-h6W1.jpg"/>
    <hyperlink ref="U394" r:id="rId172" display="https://pbs.twimg.com/ext_tw_video_thumb/1086599627011489792/pu/img/56N3IEvJk_s-h6W1.jpg"/>
    <hyperlink ref="U396" r:id="rId173" display="https://pbs.twimg.com/ext_tw_video_thumb/1086599627011489792/pu/img/56N3IEvJk_s-h6W1.jpg"/>
    <hyperlink ref="U397" r:id="rId174" display="https://pbs.twimg.com/media/DxSGdR1XcAEoHNi.jpg"/>
    <hyperlink ref="U400" r:id="rId175" display="https://pbs.twimg.com/media/DxRiL1yWkAAa-Gf.jpg"/>
    <hyperlink ref="V3" r:id="rId176" display="https://pbs.twimg.com/media/DxRZc5JW0AAblB9.jpg"/>
    <hyperlink ref="V4" r:id="rId177" display="https://pbs.twimg.com/media/DxRZc5JW0AAblB9.jpg"/>
    <hyperlink ref="V5" r:id="rId178" display="https://pbs.twimg.com/ext_tw_video_thumb/1086626753601290240/pu/img/8VwGlAJwcNMGUhAA.jpg"/>
    <hyperlink ref="V6" r:id="rId179" display="https://pbs.twimg.com/ext_tw_video_thumb/1086626753601290240/pu/img/8VwGlAJwcNMGUhAA.jpg"/>
    <hyperlink ref="V7" r:id="rId180" display="https://pbs.twimg.com/ext_tw_video_thumb/1086626753601290240/pu/img/8VwGlAJwcNMGUhAA.jpg"/>
    <hyperlink ref="V8" r:id="rId181" display="http://pbs.twimg.com/profile_images/959417996413456384/kJ-pL7_a_normal.jpg"/>
    <hyperlink ref="V9" r:id="rId182" display="https://pbs.twimg.com/ext_tw_video_thumb/1086626753601290240/pu/img/8VwGlAJwcNMGUhAA.jpg"/>
    <hyperlink ref="V10" r:id="rId183" display="https://pbs.twimg.com/ext_tw_video_thumb/1086609359692619778/pu/img/O4kLZcls8YQevdtr.jpg"/>
    <hyperlink ref="V11" r:id="rId184" display="https://pbs.twimg.com/media/DxSmLrAW0AEgaO4.jpg"/>
    <hyperlink ref="V12" r:id="rId185" display="http://pbs.twimg.com/profile_images/672373900437757953/NqxeKSWK_normal.jpg"/>
    <hyperlink ref="V13" r:id="rId186" display="http://pbs.twimg.com/profile_images/672373900437757953/NqxeKSWK_normal.jpg"/>
    <hyperlink ref="V14" r:id="rId187" display="http://pbs.twimg.com/profile_images/672373900437757953/NqxeKSWK_normal.jpg"/>
    <hyperlink ref="V15" r:id="rId188" display="https://pbs.twimg.com/ext_tw_video_thumb/1086626753601290240/pu/img/8VwGlAJwcNMGUhAA.jpg"/>
    <hyperlink ref="V16" r:id="rId189" display="https://pbs.twimg.com/ext_tw_video_thumb/1086626753601290240/pu/img/8VwGlAJwcNMGUhAA.jpg"/>
    <hyperlink ref="V17" r:id="rId190" display="https://pbs.twimg.com/ext_tw_video_thumb/1086626753601290240/pu/img/8VwGlAJwcNMGUhAA.jpg"/>
    <hyperlink ref="V18" r:id="rId191" display="https://pbs.twimg.com/ext_tw_video_thumb/1086626753601290240/pu/img/8VwGlAJwcNMGUhAA.jpg"/>
    <hyperlink ref="V19" r:id="rId192" display="https://pbs.twimg.com/ext_tw_video_thumb/1086626753601290240/pu/img/8VwGlAJwcNMGUhAA.jpg"/>
    <hyperlink ref="V20" r:id="rId193" display="https://pbs.twimg.com/ext_tw_video_thumb/1086626753601290240/pu/img/8VwGlAJwcNMGUhAA.jpg"/>
    <hyperlink ref="V21" r:id="rId194" display="https://pbs.twimg.com/ext_tw_video_thumb/1086626753601290240/pu/img/8VwGlAJwcNMGUhAA.jpg"/>
    <hyperlink ref="V22" r:id="rId195" display="https://pbs.twimg.com/ext_tw_video_thumb/1086626753601290240/pu/img/8VwGlAJwcNMGUhAA.jpg"/>
    <hyperlink ref="V23" r:id="rId196" display="http://pbs.twimg.com/profile_images/1580137543/fractal-images73_-_superwow_normal.jpg"/>
    <hyperlink ref="V24" r:id="rId197" display="https://pbs.twimg.com/media/DxRzJYVX0AAqmAV.jpg"/>
    <hyperlink ref="V25" r:id="rId198" display="http://pbs.twimg.com/profile_images/957753373880733698/uI2muVsO_normal.jpg"/>
    <hyperlink ref="V26" r:id="rId199" display="http://pbs.twimg.com/profile_images/957753373880733698/uI2muVsO_normal.jpg"/>
    <hyperlink ref="V27" r:id="rId200" display="http://pbs.twimg.com/profile_images/957753373880733698/uI2muVsO_normal.jpg"/>
    <hyperlink ref="V28" r:id="rId201" display="http://pbs.twimg.com/profile_images/957753373880733698/uI2muVsO_normal.jpg"/>
    <hyperlink ref="V29" r:id="rId202" display="http://pbs.twimg.com/profile_images/957753373880733698/uI2muVsO_normal.jpg"/>
    <hyperlink ref="V30" r:id="rId203" display="https://pbs.twimg.com/ext_tw_video_thumb/1086626753601290240/pu/img/8VwGlAJwcNMGUhAA.jpg"/>
    <hyperlink ref="V31" r:id="rId204" display="http://pbs.twimg.com/profile_images/468502341/Julie4_normal.jpg"/>
    <hyperlink ref="V32" r:id="rId205" display="http://pbs.twimg.com/profile_images/663730127906463744/l017r0-__normal.jpg"/>
    <hyperlink ref="V33" r:id="rId206" display="https://pbs.twimg.com/ext_tw_video_thumb/1086626753601290240/pu/img/8VwGlAJwcNMGUhAA.jpg"/>
    <hyperlink ref="V34" r:id="rId207" display="https://pbs.twimg.com/media/DxR_2sKXcAALg6M.jpg"/>
    <hyperlink ref="V35" r:id="rId208" display="http://abs.twimg.com/sticky/default_profile_images/default_profile_normal.png"/>
    <hyperlink ref="V36" r:id="rId209" display="https://pbs.twimg.com/ext_tw_video_thumb/1086609359692619778/pu/img/O4kLZcls8YQevdtr.jpg"/>
    <hyperlink ref="V37" r:id="rId210" display="http://abs.twimg.com/sticky/default_profile_images/default_profile_normal.png"/>
    <hyperlink ref="V38" r:id="rId211" display="http://pbs.twimg.com/profile_images/821320169825988608/IuyFJHzl_normal.jpg"/>
    <hyperlink ref="V39" r:id="rId212" display="https://pbs.twimg.com/ext_tw_video_thumb/1086626753601290240/pu/img/8VwGlAJwcNMGUhAA.jpg"/>
    <hyperlink ref="V40" r:id="rId213" display="http://pbs.twimg.com/profile_images/873543366511702016/qOH1KmdT_normal.jpg"/>
    <hyperlink ref="V41" r:id="rId214" display="https://pbs.twimg.com/ext_tw_video_thumb/1086626753601290240/pu/img/8VwGlAJwcNMGUhAA.jpg"/>
    <hyperlink ref="V42" r:id="rId215" display="http://pbs.twimg.com/profile_images/1049503578505658373/8b0dxrq5_normal.jpg"/>
    <hyperlink ref="V43" r:id="rId216" display="https://pbs.twimg.com/media/DxSO3-JXQAAdbXr.jpg"/>
    <hyperlink ref="V44" r:id="rId217" display="http://pbs.twimg.com/profile_images/1083438643543453697/oyigIqRl_normal.jpg"/>
    <hyperlink ref="V45" r:id="rId218" display="http://pbs.twimg.com/profile_images/1083438643543453697/oyigIqRl_normal.jpg"/>
    <hyperlink ref="V46" r:id="rId219" display="http://pbs.twimg.com/profile_images/1083438643543453697/oyigIqRl_normal.jpg"/>
    <hyperlink ref="V47" r:id="rId220" display="http://pbs.twimg.com/profile_images/1083438643543453697/oyigIqRl_normal.jpg"/>
    <hyperlink ref="V48" r:id="rId221" display="https://pbs.twimg.com/ext_tw_video_thumb/1086626753601290240/pu/img/8VwGlAJwcNMGUhAA.jpg"/>
    <hyperlink ref="V49" r:id="rId222" display="http://pbs.twimg.com/profile_images/959576510633046016/lWgcA6c4_normal.jpg"/>
    <hyperlink ref="V50" r:id="rId223" display="http://pbs.twimg.com/profile_images/959576510633046016/lWgcA6c4_normal.jpg"/>
    <hyperlink ref="V51" r:id="rId224" display="http://pbs.twimg.com/profile_images/959576510633046016/lWgcA6c4_normal.jpg"/>
    <hyperlink ref="V52" r:id="rId225" display="http://pbs.twimg.com/profile_images/959576510633046016/lWgcA6c4_normal.jpg"/>
    <hyperlink ref="V53" r:id="rId226" display="http://pbs.twimg.com/profile_images/959576510633046016/lWgcA6c4_normal.jpg"/>
    <hyperlink ref="V54" r:id="rId227" display="http://pbs.twimg.com/profile_images/959576510633046016/lWgcA6c4_normal.jpg"/>
    <hyperlink ref="V55" r:id="rId228" display="http://pbs.twimg.com/profile_images/959576510633046016/lWgcA6c4_normal.jpg"/>
    <hyperlink ref="V56" r:id="rId229" display="http://pbs.twimg.com/profile_images/959576510633046016/lWgcA6c4_normal.jpg"/>
    <hyperlink ref="V57" r:id="rId230" display="http://abs.twimg.com/sticky/default_profile_images/default_profile_normal.png"/>
    <hyperlink ref="V58" r:id="rId231" display="http://abs.twimg.com/sticky/default_profile_images/default_profile_normal.png"/>
    <hyperlink ref="V59" r:id="rId232" display="http://abs.twimg.com/sticky/default_profile_images/default_profile_normal.png"/>
    <hyperlink ref="V60" r:id="rId233" display="http://abs.twimg.com/sticky/default_profile_images/default_profile_normal.png"/>
    <hyperlink ref="V61" r:id="rId234" display="http://pbs.twimg.com/profile_images/827682799192780800/kEI8neNa_normal.jpg"/>
    <hyperlink ref="V62" r:id="rId235" display="http://pbs.twimg.com/profile_images/552659174429958144/p1xR--ti_normal.jpeg"/>
    <hyperlink ref="V63" r:id="rId236" display="http://pbs.twimg.com/profile_images/809022257326653442/NoM4SFQT_normal.jpg"/>
    <hyperlink ref="V64" r:id="rId237" display="https://pbs.twimg.com/ext_tw_video_thumb/1086626753601290240/pu/img/8VwGlAJwcNMGUhAA.jpg"/>
    <hyperlink ref="V65" r:id="rId238" display="http://pbs.twimg.com/profile_images/1067084335071686657/21fFLsAe_normal.jpg"/>
    <hyperlink ref="V66" r:id="rId239" display="http://pbs.twimg.com/profile_images/1067084335071686657/21fFLsAe_normal.jpg"/>
    <hyperlink ref="V67" r:id="rId240" display="http://pbs.twimg.com/profile_images/1067084335071686657/21fFLsAe_normal.jpg"/>
    <hyperlink ref="V68" r:id="rId241" display="http://pbs.twimg.com/profile_images/979786039685459968/d2y2qN0-_normal.jpg"/>
    <hyperlink ref="V69" r:id="rId242" display="https://pbs.twimg.com/ext_tw_video_thumb/1086626753601290240/pu/img/8VwGlAJwcNMGUhAA.jpg"/>
    <hyperlink ref="V70" r:id="rId243" display="https://pbs.twimg.com/ext_tw_video_thumb/1086626753601290240/pu/img/8VwGlAJwcNMGUhAA.jpg"/>
    <hyperlink ref="V71" r:id="rId244" display="http://pbs.twimg.com/profile_images/1021716750403088384/796GRUVg_normal.jpg"/>
    <hyperlink ref="V72" r:id="rId245" display="http://pbs.twimg.com/profile_images/1021716750403088384/796GRUVg_normal.jpg"/>
    <hyperlink ref="V73" r:id="rId246" display="http://pbs.twimg.com/profile_images/1021716750403088384/796GRUVg_normal.jpg"/>
    <hyperlink ref="V74" r:id="rId247" display="https://pbs.twimg.com/ext_tw_video_thumb/1086626753601290240/pu/img/8VwGlAJwcNMGUhAA.jpg"/>
    <hyperlink ref="V75" r:id="rId248" display="http://pbs.twimg.com/profile_images/1075602915883126786/7HpUHtTa_normal.jpg"/>
    <hyperlink ref="V76" r:id="rId249" display="https://pbs.twimg.com/ext_tw_video_thumb/1086626753601290240/pu/img/8VwGlAJwcNMGUhAA.jpg"/>
    <hyperlink ref="V77" r:id="rId250" display="https://pbs.twimg.com/ext_tw_video_thumb/1086626753601290240/pu/img/8VwGlAJwcNMGUhAA.jpg"/>
    <hyperlink ref="V78" r:id="rId251" display="http://pbs.twimg.com/profile_images/881723671714377729/fqLM2Pzy_normal.jpg"/>
    <hyperlink ref="V79" r:id="rId252" display="https://pbs.twimg.com/ext_tw_video_thumb/1086626753601290240/pu/img/8VwGlAJwcNMGUhAA.jpg"/>
    <hyperlink ref="V80" r:id="rId253" display="http://pbs.twimg.com/profile_images/1068689531799568384/T9kJ6kd-_normal.jpg"/>
    <hyperlink ref="V81" r:id="rId254" display="https://pbs.twimg.com/ext_tw_video_thumb/1086626753601290240/pu/img/8VwGlAJwcNMGUhAA.jpg"/>
    <hyperlink ref="V82" r:id="rId255" display="https://pbs.twimg.com/ext_tw_video_thumb/1086626753601290240/pu/img/8VwGlAJwcNMGUhAA.jpg"/>
    <hyperlink ref="V83" r:id="rId256" display="https://pbs.twimg.com/ext_tw_video_thumb/1086626753601290240/pu/img/8VwGlAJwcNMGUhAA.jpg"/>
    <hyperlink ref="V84" r:id="rId257" display="https://pbs.twimg.com/media/DxSZzSJX4AI25_D.jpg"/>
    <hyperlink ref="V85" r:id="rId258" display="https://pbs.twimg.com/media/DxSrppaX0AYM3IS.jpg"/>
    <hyperlink ref="V86" r:id="rId259" display="http://pbs.twimg.com/profile_images/846845324756893696/vBBoHJnN_normal.jpg"/>
    <hyperlink ref="V87" r:id="rId260" display="http://pbs.twimg.com/profile_images/846845324756893696/vBBoHJnN_normal.jpg"/>
    <hyperlink ref="V88" r:id="rId261" display="http://pbs.twimg.com/profile_images/846845324756893696/vBBoHJnN_normal.jpg"/>
    <hyperlink ref="V89" r:id="rId262" display="https://pbs.twimg.com/ext_tw_video_thumb/1086626753601290240/pu/img/8VwGlAJwcNMGUhAA.jpg"/>
    <hyperlink ref="V90" r:id="rId263" display="https://pbs.twimg.com/ext_tw_video_thumb/1086626753601290240/pu/img/8VwGlAJwcNMGUhAA.jpg"/>
    <hyperlink ref="V91" r:id="rId264" display="http://pbs.twimg.com/profile_images/1072934055396732929/5mGaEnn-_normal.jpg"/>
    <hyperlink ref="V92" r:id="rId265" display="http://pbs.twimg.com/profile_images/965837034353917954/WMobQmFK_normal.jpg"/>
    <hyperlink ref="V93" r:id="rId266" display="https://pbs.twimg.com/media/DxRjHWSWkAIWeOj.jpg"/>
    <hyperlink ref="V94" r:id="rId267" display="https://pbs.twimg.com/media/DxRjHWSWkAIWeOj.jpg"/>
    <hyperlink ref="V95" r:id="rId268" display="http://pbs.twimg.com/profile_images/1034706411714830336/b0NJtKgF_normal.jpg"/>
    <hyperlink ref="V96" r:id="rId269" display="http://pbs.twimg.com/profile_images/1034706411714830336/b0NJtKgF_normal.jpg"/>
    <hyperlink ref="V97" r:id="rId270" display="http://pbs.twimg.com/profile_images/1034706411714830336/b0NJtKgF_normal.jpg"/>
    <hyperlink ref="V98" r:id="rId271" display="https://pbs.twimg.com/ext_tw_video_thumb/1086626753601290240/pu/img/8VwGlAJwcNMGUhAA.jpg"/>
    <hyperlink ref="V99" r:id="rId272" display="https://pbs.twimg.com/ext_tw_video_thumb/1086626753601290240/pu/img/8VwGlAJwcNMGUhAA.jpg"/>
    <hyperlink ref="V100" r:id="rId273" display="https://pbs.twimg.com/media/DxRZc5JW0AAblB9.jpg"/>
    <hyperlink ref="V101" r:id="rId274" display="https://pbs.twimg.com/media/DxQxcvvWsAAobDW.jpg"/>
    <hyperlink ref="V102" r:id="rId275" display="http://pbs.twimg.com/profile_images/971496353825161216/jDEiJXAB_normal.jpg"/>
    <hyperlink ref="V103" r:id="rId276" display="https://pbs.twimg.com/media/DxQxcvvWsAAobDW.jpg"/>
    <hyperlink ref="V104" r:id="rId277" display="http://pbs.twimg.com/profile_images/971496353825161216/jDEiJXAB_normal.jpg"/>
    <hyperlink ref="V105" r:id="rId278" display="http://pbs.twimg.com/profile_images/971496353825161216/jDEiJXAB_normal.jpg"/>
    <hyperlink ref="V106" r:id="rId279" display="http://pbs.twimg.com/profile_images/971496353825161216/jDEiJXAB_normal.jpg"/>
    <hyperlink ref="V107" r:id="rId280" display="http://pbs.twimg.com/profile_images/1131778532/profile_normal.jpg"/>
    <hyperlink ref="V108" r:id="rId281" display="http://pbs.twimg.com/profile_images/1131778532/profile_normal.jpg"/>
    <hyperlink ref="V109" r:id="rId282" display="http://pbs.twimg.com/profile_images/1036903860235915264/GBTyeUOu_normal.jpg"/>
    <hyperlink ref="V110" r:id="rId283" display="https://pbs.twimg.com/media/DxRydwPX0AAFM7Z.jpg"/>
    <hyperlink ref="V111" r:id="rId284" display="http://pbs.twimg.com/profile_images/1064423151122161665/JkE1Q2lw_normal.jpg"/>
    <hyperlink ref="V112" r:id="rId285" display="http://pbs.twimg.com/profile_images/1064423151122161665/JkE1Q2lw_normal.jpg"/>
    <hyperlink ref="V113" r:id="rId286" display="http://pbs.twimg.com/profile_images/378800000270094814/5e0eee9ba32de43d46e35e9c54fdbd51_normal.png"/>
    <hyperlink ref="V114" r:id="rId287" display="https://pbs.twimg.com/ext_tw_video_thumb/1086626753601290240/pu/img/8VwGlAJwcNMGUhAA.jpg"/>
    <hyperlink ref="V115" r:id="rId288" display="https://pbs.twimg.com/ext_tw_video_thumb/1086626753601290240/pu/img/8VwGlAJwcNMGUhAA.jpg"/>
    <hyperlink ref="V116" r:id="rId289" display="https://pbs.twimg.com/media/DxSqDeUWsAchmQ3.jpg"/>
    <hyperlink ref="V117" r:id="rId290" display="https://pbs.twimg.com/media/DxSqDeUWsAchmQ3.jpg"/>
    <hyperlink ref="V118" r:id="rId291" display="http://pbs.twimg.com/profile_images/724765599126024192/Tk2gzYAC_normal.jpg"/>
    <hyperlink ref="V119" r:id="rId292" display="http://pbs.twimg.com/profile_images/1062776284873408518/TqDbhMoG_normal.jpg"/>
    <hyperlink ref="V120" r:id="rId293" display="http://pbs.twimg.com/profile_images/979479168181293056/n4fs84yO_normal.jpg"/>
    <hyperlink ref="V121" r:id="rId294" display="https://pbs.twimg.com/media/DxSFIjyX0AAprKd.jpg"/>
    <hyperlink ref="V122" r:id="rId295" display="http://pbs.twimg.com/profile_images/1024995753825951744/NU32ovRa_normal.jpg"/>
    <hyperlink ref="V123" r:id="rId296" display="http://pbs.twimg.com/profile_images/1024995753825951744/NU32ovRa_normal.jpg"/>
    <hyperlink ref="V124" r:id="rId297" display="http://pbs.twimg.com/profile_images/962624341119832064/fFSmcIx3_normal.jpg"/>
    <hyperlink ref="V125" r:id="rId298" display="http://pbs.twimg.com/profile_images/962624341119832064/fFSmcIx3_normal.jpg"/>
    <hyperlink ref="V126" r:id="rId299" display="http://pbs.twimg.com/profile_images/864252899572015104/bxDPflvu_normal.jpg"/>
    <hyperlink ref="V127" r:id="rId300" display="https://pbs.twimg.com/media/DxRgiwuXQAANkLm.jpg"/>
    <hyperlink ref="V128" r:id="rId301" display="http://pbs.twimg.com/profile_images/643791315176681473/JhdUz7Qe_normal.png"/>
    <hyperlink ref="V129" r:id="rId302" display="http://pbs.twimg.com/profile_images/643791315176681473/JhdUz7Qe_normal.png"/>
    <hyperlink ref="V130" r:id="rId303" display="http://pbs.twimg.com/profile_images/884317892304662528/2ljNUBsA_normal.jpg"/>
    <hyperlink ref="V131" r:id="rId304" display="http://pbs.twimg.com/profile_images/803192295814287365/jhME2FIq_normal.jpg"/>
    <hyperlink ref="V132" r:id="rId305" display="http://pbs.twimg.com/profile_images/803192295814287365/jhME2FIq_normal.jpg"/>
    <hyperlink ref="V133" r:id="rId306" display="http://pbs.twimg.com/profile_images/859524152419639298/bPsQD-xT_normal.jpg"/>
    <hyperlink ref="V134" r:id="rId307" display="http://pbs.twimg.com/profile_images/957725121585778689/L6W1TjZU_normal.jpg"/>
    <hyperlink ref="V135" r:id="rId308" display="http://pbs.twimg.com/profile_images/1086670816840990721/fhXJBmZ5_normal.jpg"/>
    <hyperlink ref="V136" r:id="rId309" display="http://pbs.twimg.com/profile_images/1086670816840990721/fhXJBmZ5_normal.jpg"/>
    <hyperlink ref="V137" r:id="rId310" display="http://pbs.twimg.com/profile_images/1086670816840990721/fhXJBmZ5_normal.jpg"/>
    <hyperlink ref="V138" r:id="rId311" display="http://pbs.twimg.com/profile_images/1086670816840990721/fhXJBmZ5_normal.jpg"/>
    <hyperlink ref="V139" r:id="rId312" display="https://pbs.twimg.com/media/DxRhooWW0AAv_Oq.jpg"/>
    <hyperlink ref="V140" r:id="rId313" display="http://pbs.twimg.com/profile_images/991790485143339008/fS-Oevl3_normal.jpg"/>
    <hyperlink ref="V141" r:id="rId314" display="https://pbs.twimg.com/media/DxRi3gjWsAE9pLE.jpg"/>
    <hyperlink ref="V142" r:id="rId315" display="https://pbs.twimg.com/media/DxRhooWW0AAv_Oq.jpg"/>
    <hyperlink ref="V143" r:id="rId316" display="http://pbs.twimg.com/profile_images/991790485143339008/fS-Oevl3_normal.jpg"/>
    <hyperlink ref="V144" r:id="rId317" display="http://pbs.twimg.com/profile_images/518879138250117120/KL8iVRl3_normal.png"/>
    <hyperlink ref="V145" r:id="rId318" display="http://pbs.twimg.com/profile_images/886367393445957632/aAGrqMCw_normal.jpg"/>
    <hyperlink ref="V146" r:id="rId319" display="https://pbs.twimg.com/ext_tw_video_thumb/1086626753601290240/pu/img/8VwGlAJwcNMGUhAA.jpg"/>
    <hyperlink ref="V147" r:id="rId320" display="http://pbs.twimg.com/profile_images/1083307859406811137/iYM4G3WF_normal.jpg"/>
    <hyperlink ref="V148" r:id="rId321" display="http://pbs.twimg.com/profile_images/885504437506236421/S32crh1Y_normal.jpg"/>
    <hyperlink ref="V149" r:id="rId322" display="http://pbs.twimg.com/profile_images/971885586696097792/hAF3pjtj_normal.jpg"/>
    <hyperlink ref="V150" r:id="rId323" display="https://pbs.twimg.com/media/DxSkHLhXcAAOcAV.jpg"/>
    <hyperlink ref="V151" r:id="rId324" display="https://pbs.twimg.com/media/DxSkHLhXcAAOcAV.jpg"/>
    <hyperlink ref="V152" r:id="rId325" display="https://pbs.twimg.com/media/DxSjyjGWsAUo371.jpg"/>
    <hyperlink ref="V153" r:id="rId326" display="https://pbs.twimg.com/media/DxSjyjGWsAUo371.jpg"/>
    <hyperlink ref="V154" r:id="rId327" display="https://pbs.twimg.com/media/DxSkHLhXcAAOcAV.jpg"/>
    <hyperlink ref="V155" r:id="rId328" display="https://pbs.twimg.com/media/DxSrirrXcAAua9b.jpg"/>
    <hyperlink ref="V156" r:id="rId329" display="http://pbs.twimg.com/profile_images/1073443453474824192/BruE8xb2_normal.jpg"/>
    <hyperlink ref="V157" r:id="rId330" display="http://pbs.twimg.com/profile_images/714929237501820928/vKX1uQhn_normal.jpg"/>
    <hyperlink ref="V158" r:id="rId331" display="http://abs.twimg.com/sticky/default_profile_images/default_profile_normal.png"/>
    <hyperlink ref="V159" r:id="rId332" display="http://pbs.twimg.com/profile_images/1068267588721946625/xEm_y_vy_normal.jpg"/>
    <hyperlink ref="V160" r:id="rId333" display="https://pbs.twimg.com/ext_tw_video_thumb/1086605140013076480/pu/img/7HEhiKgmtjiX9GfG.jpg"/>
    <hyperlink ref="V161" r:id="rId334" display="https://pbs.twimg.com/ext_tw_video_thumb/1086626753601290240/pu/img/8VwGlAJwcNMGUhAA.jpg"/>
    <hyperlink ref="V162" r:id="rId335" display="https://pbs.twimg.com/media/DxRhPV-WkAE2mX4.jpg"/>
    <hyperlink ref="V163" r:id="rId336" display="https://pbs.twimg.com/media/DxRhPV-WkAE2mX4.jpg"/>
    <hyperlink ref="V164" r:id="rId337" display="https://pbs.twimg.com/media/DxRhPV-WkAE2mX4.jpg"/>
    <hyperlink ref="V165" r:id="rId338" display="https://pbs.twimg.com/media/DxRhPV-WkAE2mX4.jpg"/>
    <hyperlink ref="V166" r:id="rId339" display="http://abs.twimg.com/sticky/default_profile_images/default_profile_normal.png"/>
    <hyperlink ref="V167" r:id="rId340" display="http://abs.twimg.com/sticky/default_profile_images/default_profile_normal.png"/>
    <hyperlink ref="V168" r:id="rId341" display="http://pbs.twimg.com/profile_images/855080411692756993/htjUBTs5_normal.jpg"/>
    <hyperlink ref="V169" r:id="rId342" display="http://pbs.twimg.com/profile_images/855080411692756993/htjUBTs5_normal.jpg"/>
    <hyperlink ref="V170" r:id="rId343" display="http://pbs.twimg.com/profile_images/855080411692756993/htjUBTs5_normal.jpg"/>
    <hyperlink ref="V171" r:id="rId344" display="http://pbs.twimg.com/profile_images/855080411692756993/htjUBTs5_normal.jpg"/>
    <hyperlink ref="V172" r:id="rId345" display="https://pbs.twimg.com/media/DxRjHWSWkAIWeOj.jpg"/>
    <hyperlink ref="V173" r:id="rId346" display="https://pbs.twimg.com/media/DxRjHWSWkAIWeOj.jpg"/>
    <hyperlink ref="V174" r:id="rId347" display="https://pbs.twimg.com/media/DxRjHWSWkAIWeOj.jpg"/>
    <hyperlink ref="V175" r:id="rId348" display="http://pbs.twimg.com/profile_images/778515446110748672/IeswU2eG_normal.jpg"/>
    <hyperlink ref="V176" r:id="rId349" display="http://pbs.twimg.com/profile_images/778515446110748672/IeswU2eG_normal.jpg"/>
    <hyperlink ref="V177" r:id="rId350" display="http://pbs.twimg.com/profile_images/778515446110748672/IeswU2eG_normal.jpg"/>
    <hyperlink ref="V178" r:id="rId351" display="http://pbs.twimg.com/profile_images/778515446110748672/IeswU2eG_normal.jpg"/>
    <hyperlink ref="V179" r:id="rId352" display="http://pbs.twimg.com/profile_images/1015692340466462720/N26FNPn0_normal.jpg"/>
    <hyperlink ref="V180" r:id="rId353" display="http://pbs.twimg.com/profile_images/687422022788493312/xMtq8iuW_normal.jpg"/>
    <hyperlink ref="V181" r:id="rId354" display="http://pbs.twimg.com/profile_images/582203961379139586/T85XTtkD_normal.jpg"/>
    <hyperlink ref="V182" r:id="rId355" display="http://pbs.twimg.com/profile_images/952221653597081602/rAwCbMwL_normal.jpg"/>
    <hyperlink ref="V183" r:id="rId356" display="http://pbs.twimg.com/profile_images/952221653597081602/rAwCbMwL_normal.jpg"/>
    <hyperlink ref="V184" r:id="rId357" display="http://pbs.twimg.com/profile_images/952221653597081602/rAwCbMwL_normal.jpg"/>
    <hyperlink ref="V185" r:id="rId358" display="http://pbs.twimg.com/profile_images/749362258061426688/XEaRr16o_normal.jpg"/>
    <hyperlink ref="V186" r:id="rId359" display="http://pbs.twimg.com/profile_images/749362258061426688/XEaRr16o_normal.jpg"/>
    <hyperlink ref="V187" r:id="rId360" display="http://pbs.twimg.com/profile_images/874749329629732865/bkmrNkxq_normal.jpg"/>
    <hyperlink ref="V188" r:id="rId361" display="http://pbs.twimg.com/profile_images/874749329629732865/bkmrNkxq_normal.jpg"/>
    <hyperlink ref="V189" r:id="rId362" display="http://pbs.twimg.com/profile_images/874749329629732865/bkmrNkxq_normal.jpg"/>
    <hyperlink ref="V190" r:id="rId363" display="https://pbs.twimg.com/media/DxSqDeUWsAchmQ3.jpg"/>
    <hyperlink ref="V191" r:id="rId364" display="https://pbs.twimg.com/media/DxSqDeUWsAchmQ3.jpg"/>
    <hyperlink ref="V192" r:id="rId365" display="https://pbs.twimg.com/media/DxSnDJNX0AATBsw.jpg"/>
    <hyperlink ref="V193" r:id="rId366" display="http://pbs.twimg.com/profile_images/1041740767050575872/wQR2VM5O_normal.jpg"/>
    <hyperlink ref="V194" r:id="rId367" display="http://pbs.twimg.com/profile_images/1041740767050575872/wQR2VM5O_normal.jpg"/>
    <hyperlink ref="V195" r:id="rId368" display="http://pbs.twimg.com/profile_images/874749329629732865/bkmrNkxq_normal.jpg"/>
    <hyperlink ref="V196" r:id="rId369" display="https://pbs.twimg.com/media/DxSnDJNX0AATBsw.jpg"/>
    <hyperlink ref="V197" r:id="rId370" display="http://pbs.twimg.com/profile_images/874749329629732865/bkmrNkxq_normal.jpg"/>
    <hyperlink ref="V198" r:id="rId371" display="http://pbs.twimg.com/profile_images/378800000636897491/41b8d0727bfc85482a78f47915df1588_normal.jpeg"/>
    <hyperlink ref="V199" r:id="rId372" display="https://pbs.twimg.com/ext_tw_video_thumb/1086626753601290240/pu/img/8VwGlAJwcNMGUhAA.jpg"/>
    <hyperlink ref="V200" r:id="rId373" display="http://pbs.twimg.com/profile_images/2336699837/IMG00034-20120605-1443_normal.jpg"/>
    <hyperlink ref="V201" r:id="rId374" display="https://pbs.twimg.com/media/DxSZzSJX4AI25_D.jpg"/>
    <hyperlink ref="V202" r:id="rId375" display="https://pbs.twimg.com/media/DxSZzSJX4AI25_D.jpg"/>
    <hyperlink ref="V203" r:id="rId376" display="https://pbs.twimg.com/ext_tw_video_thumb/1086599627011489792/pu/img/56N3IEvJk_s-h6W1.jpg"/>
    <hyperlink ref="V204" r:id="rId377" display="https://pbs.twimg.com/ext_tw_video_thumb/1086599627011489792/pu/img/56N3IEvJk_s-h6W1.jpg"/>
    <hyperlink ref="V205" r:id="rId378" display="http://pbs.twimg.com/profile_images/2336699837/IMG00034-20120605-1443_normal.jpg"/>
    <hyperlink ref="V206" r:id="rId379" display="http://pbs.twimg.com/profile_images/2336699837/IMG00034-20120605-1443_normal.jpg"/>
    <hyperlink ref="V207" r:id="rId380" display="http://pbs.twimg.com/profile_images/2336699837/IMG00034-20120605-1443_normal.jpg"/>
    <hyperlink ref="V208" r:id="rId381" display="https://pbs.twimg.com/media/DxRzfWoXcAA7Ymg.jpg"/>
    <hyperlink ref="V209" r:id="rId382" display="https://pbs.twimg.com/media/DxRgiwuXQAANkLm.jpg"/>
    <hyperlink ref="V210" r:id="rId383" display="http://pbs.twimg.com/profile_images/1068278072472936458/qLfoS5mp_normal.jpg"/>
    <hyperlink ref="V211" r:id="rId384" display="https://pbs.twimg.com/media/DxRgL-1W0AE6Tyz.jpg"/>
    <hyperlink ref="V212" r:id="rId385" display="http://pbs.twimg.com/profile_images/1068278072472936458/qLfoS5mp_normal.jpg"/>
    <hyperlink ref="V213" r:id="rId386" display="https://pbs.twimg.com/media/DxRgL-1W0AE6Tyz.jpg"/>
    <hyperlink ref="V214" r:id="rId387" display="https://pbs.twimg.com/media/DxRgL-1W0AE6Tyz.jpg"/>
    <hyperlink ref="V215" r:id="rId388" display="https://pbs.twimg.com/media/DxRgL-1W0AE6Tyz.jpg"/>
    <hyperlink ref="V216" r:id="rId389" display="https://pbs.twimg.com/media/DxRgL-1W0AE6Tyz.jpg"/>
    <hyperlink ref="V217" r:id="rId390" display="http://pbs.twimg.com/profile_images/1068278072472936458/qLfoS5mp_normal.jpg"/>
    <hyperlink ref="V218" r:id="rId391" display="http://pbs.twimg.com/profile_images/1065927647656587265/6uL3lH0K_normal.jpg"/>
    <hyperlink ref="V219" r:id="rId392" display="http://pbs.twimg.com/profile_images/1068278072472936458/qLfoS5mp_normal.jpg"/>
    <hyperlink ref="V220" r:id="rId393" display="https://pbs.twimg.com/media/DxRrJ9eXgAATjtZ.jpg"/>
    <hyperlink ref="V221" r:id="rId394" display="http://pbs.twimg.com/profile_images/1068278072472936458/qLfoS5mp_normal.jpg"/>
    <hyperlink ref="V222" r:id="rId395" display="https://pbs.twimg.com/media/DxRzDPkWoAE3GN_.jpg"/>
    <hyperlink ref="V223" r:id="rId396" display="https://pbs.twimg.com/media/DxRzDPkWoAE3GN_.jpg"/>
    <hyperlink ref="V224" r:id="rId397" display="https://pbs.twimg.com/media/DxRzDPkWoAE3GN_.jpg"/>
    <hyperlink ref="V225" r:id="rId398" display="http://pbs.twimg.com/profile_images/874749329629732865/bkmrNkxq_normal.jpg"/>
    <hyperlink ref="V226" r:id="rId399" display="http://pbs.twimg.com/profile_images/1068278072472936458/qLfoS5mp_normal.jpg"/>
    <hyperlink ref="V227" r:id="rId400" display="https://pbs.twimg.com/media/DxSMbCgWkAAT0uP.jpg"/>
    <hyperlink ref="V228" r:id="rId401" display="http://pbs.twimg.com/profile_images/1068278072472936458/qLfoS5mp_normal.jpg"/>
    <hyperlink ref="V229" r:id="rId402" display="https://pbs.twimg.com/media/DxRZc5JW0AAblB9.jpg"/>
    <hyperlink ref="V230" r:id="rId403" display="https://pbs.twimg.com/media/DxRzJYVX0AAqmAV.jpg"/>
    <hyperlink ref="V231" r:id="rId404" display="http://pbs.twimg.com/profile_images/691383455217754112/y8SlCKct_normal.jpg"/>
    <hyperlink ref="V232" r:id="rId405" display="http://pbs.twimg.com/profile_images/691383455217754112/y8SlCKct_normal.jpg"/>
    <hyperlink ref="V233" r:id="rId406" display="https://pbs.twimg.com/ext_tw_video_thumb/1086599627011489792/pu/img/56N3IEvJk_s-h6W1.jpg"/>
    <hyperlink ref="V234" r:id="rId407" display="https://pbs.twimg.com/ext_tw_video_thumb/1086599627011489792/pu/img/56N3IEvJk_s-h6W1.jpg"/>
    <hyperlink ref="V235" r:id="rId408" display="http://pbs.twimg.com/profile_images/874749329629732865/bkmrNkxq_normal.jpg"/>
    <hyperlink ref="V236" r:id="rId409" display="http://pbs.twimg.com/profile_images/1068278072472936458/qLfoS5mp_normal.jpg"/>
    <hyperlink ref="V237" r:id="rId410" display="http://pbs.twimg.com/profile_images/1068278072472936458/qLfoS5mp_normal.jpg"/>
    <hyperlink ref="V238" r:id="rId411" display="http://pbs.twimg.com/profile_images/1068278072472936458/qLfoS5mp_normal.jpg"/>
    <hyperlink ref="V239" r:id="rId412" display="https://pbs.twimg.com/media/DxRZc5JW0AAblB9.jpg"/>
    <hyperlink ref="V240" r:id="rId413" display="https://pbs.twimg.com/media/DxR0m6EXgAYRCwV.jpg"/>
    <hyperlink ref="V241" r:id="rId414" display="http://pbs.twimg.com/profile_images/1068278072472936458/qLfoS5mp_normal.jpg"/>
    <hyperlink ref="V242" r:id="rId415" display="https://pbs.twimg.com/media/DxR0m6EXgAYRCwV.jpg"/>
    <hyperlink ref="V243" r:id="rId416" display="http://pbs.twimg.com/profile_images/1068278072472936458/qLfoS5mp_normal.jpg"/>
    <hyperlink ref="V244" r:id="rId417" display="https://pbs.twimg.com/media/DxR0m6EXgAYRCwV.jpg"/>
    <hyperlink ref="V245" r:id="rId418" display="http://pbs.twimg.com/profile_images/1068278072472936458/qLfoS5mp_normal.jpg"/>
    <hyperlink ref="V246" r:id="rId419" display="https://pbs.twimg.com/media/DxRzJYVX0AAqmAV.jpg"/>
    <hyperlink ref="V247" r:id="rId420" display="https://pbs.twimg.com/media/DxRzJYVX0AAqmAV.jpg"/>
    <hyperlink ref="V248" r:id="rId421" display="https://pbs.twimg.com/media/DxR0pxgWkAAUCkb.jpg"/>
    <hyperlink ref="V249" r:id="rId422" display="https://pbs.twimg.com/media/DxR0pxgWkAAUCkb.jpg"/>
    <hyperlink ref="V250" r:id="rId423" display="https://pbs.twimg.com/media/DxR0pxgWkAAUCkb.jpg"/>
    <hyperlink ref="V251" r:id="rId424" display="http://pbs.twimg.com/profile_images/1068278072472936458/qLfoS5mp_normal.jpg"/>
    <hyperlink ref="V252" r:id="rId425" display="http://pbs.twimg.com/profile_images/1068278072472936458/qLfoS5mp_normal.jpg"/>
    <hyperlink ref="V253" r:id="rId426" display="http://pbs.twimg.com/profile_images/1068278072472936458/qLfoS5mp_normal.jpg"/>
    <hyperlink ref="V254" r:id="rId427" display="http://pbs.twimg.com/profile_images/1068278072472936458/qLfoS5mp_normal.jpg"/>
    <hyperlink ref="V255" r:id="rId428" display="https://pbs.twimg.com/ext_tw_video_thumb/1086626753601290240/pu/img/8VwGlAJwcNMGUhAA.jpg"/>
    <hyperlink ref="V256" r:id="rId429" display="http://pbs.twimg.com/profile_images/1068278072472936458/qLfoS5mp_normal.jpg"/>
    <hyperlink ref="V257" r:id="rId430" display="http://pbs.twimg.com/profile_images/1068278072472936458/qLfoS5mp_normal.jpg"/>
    <hyperlink ref="V258" r:id="rId431" display="http://pbs.twimg.com/profile_images/1068278072472936458/qLfoS5mp_normal.jpg"/>
    <hyperlink ref="V259" r:id="rId432" display="http://pbs.twimg.com/profile_images/1068278072472936458/qLfoS5mp_normal.jpg"/>
    <hyperlink ref="V260" r:id="rId433" display="http://pbs.twimg.com/profile_images/1068278072472936458/qLfoS5mp_normal.jpg"/>
    <hyperlink ref="V261" r:id="rId434" display="http://pbs.twimg.com/profile_images/1068278072472936458/qLfoS5mp_normal.jpg"/>
    <hyperlink ref="V262" r:id="rId435" display="http://pbs.twimg.com/profile_images/1068278072472936458/qLfoS5mp_normal.jpg"/>
    <hyperlink ref="V263" r:id="rId436" display="http://pbs.twimg.com/profile_images/1068278072472936458/qLfoS5mp_normal.jpg"/>
    <hyperlink ref="V264" r:id="rId437" display="http://pbs.twimg.com/profile_images/1068278072472936458/qLfoS5mp_normal.jpg"/>
    <hyperlink ref="V265" r:id="rId438" display="https://pbs.twimg.com/media/DxR5MmVX4AAB_4O.jpg"/>
    <hyperlink ref="V266" r:id="rId439" display="http://pbs.twimg.com/profile_images/1068278072472936458/qLfoS5mp_normal.jpg"/>
    <hyperlink ref="V267" r:id="rId440" display="http://pbs.twimg.com/profile_images/1068278072472936458/qLfoS5mp_normal.jpg"/>
    <hyperlink ref="V268" r:id="rId441" display="http://pbs.twimg.com/profile_images/1068278072472936458/qLfoS5mp_normal.jpg"/>
    <hyperlink ref="V269" r:id="rId442" display="http://pbs.twimg.com/profile_images/1068278072472936458/qLfoS5mp_normal.jpg"/>
    <hyperlink ref="V270" r:id="rId443" display="http://pbs.twimg.com/profile_images/1068278072472936458/qLfoS5mp_normal.jpg"/>
    <hyperlink ref="V271" r:id="rId444" display="http://pbs.twimg.com/profile_images/1068278072472936458/qLfoS5mp_normal.jpg"/>
    <hyperlink ref="V272" r:id="rId445" display="http://pbs.twimg.com/profile_images/1068278072472936458/qLfoS5mp_normal.jpg"/>
    <hyperlink ref="V273" r:id="rId446" display="http://pbs.twimg.com/profile_images/1068278072472936458/qLfoS5mp_normal.jpg"/>
    <hyperlink ref="V274" r:id="rId447" display="https://pbs.twimg.com/media/DxR0pxgWkAAUCkb.jpg"/>
    <hyperlink ref="V275" r:id="rId448" display="https://pbs.twimg.com/media/DxR0pxgWkAAUCkb.jpg"/>
    <hyperlink ref="V276" r:id="rId449" display="https://pbs.twimg.com/media/DxSA0IYX0AAD7b6.jpg"/>
    <hyperlink ref="V277" r:id="rId450" display="http://pbs.twimg.com/profile_images/874749329629732865/bkmrNkxq_normal.jpg"/>
    <hyperlink ref="V278" r:id="rId451" display="http://pbs.twimg.com/profile_images/490521465318408194/SaomiUz__normal.jpeg"/>
    <hyperlink ref="V279" r:id="rId452" display="https://pbs.twimg.com/media/DxSC0vwWsAE58kQ.jpg"/>
    <hyperlink ref="V280" r:id="rId453" display="https://pbs.twimg.com/media/DxSB9ESWkAAz53I.jpg"/>
    <hyperlink ref="V281" r:id="rId454" display="https://pbs.twimg.com/media/DxSB9ESWkAAz53I.jpg"/>
    <hyperlink ref="V282" r:id="rId455" display="https://pbs.twimg.com/media/DxSA0IYX0AAD7b6.jpg"/>
    <hyperlink ref="V283" r:id="rId456" display="http://pbs.twimg.com/profile_images/874749329629732865/bkmrNkxq_normal.jpg"/>
    <hyperlink ref="V284" r:id="rId457" display="http://pbs.twimg.com/profile_images/490521465318408194/SaomiUz__normal.jpeg"/>
    <hyperlink ref="V285" r:id="rId458" display="http://pbs.twimg.com/profile_images/490521465318408194/SaomiUz__normal.jpeg"/>
    <hyperlink ref="V286" r:id="rId459" display="http://pbs.twimg.com/profile_images/975390917816455170/2sGCixko_normal.jpg"/>
    <hyperlink ref="V287" r:id="rId460" display="http://pbs.twimg.com/profile_images/975390917816455170/2sGCixko_normal.jpg"/>
    <hyperlink ref="V288" r:id="rId461" display="http://pbs.twimg.com/profile_images/880917261212540934/7RM-EpJ2_normal.jpg"/>
    <hyperlink ref="V289" r:id="rId462" display="https://pbs.twimg.com/ext_tw_video_thumb/1086626753601290240/pu/img/8VwGlAJwcNMGUhAA.jpg"/>
    <hyperlink ref="V290" r:id="rId463" display="http://pbs.twimg.com/profile_images/735916478856343552/tY5BhZE8_normal.jpg"/>
    <hyperlink ref="V291" r:id="rId464" display="http://pbs.twimg.com/profile_images/735916478856343552/tY5BhZE8_normal.jpg"/>
    <hyperlink ref="V292" r:id="rId465" display="http://pbs.twimg.com/profile_images/1079609648246935552/ffpFlomo_normal.jpg"/>
    <hyperlink ref="V293" r:id="rId466" display="https://pbs.twimg.com/media/DxSV4WVW0Ac3aPu.jpg"/>
    <hyperlink ref="V294" r:id="rId467" display="http://pbs.twimg.com/profile_images/874749329629732865/bkmrNkxq_normal.jpg"/>
    <hyperlink ref="V295" r:id="rId468" display="http://pbs.twimg.com/profile_images/1046481613419360256/CB6ePVdE_normal.jpg"/>
    <hyperlink ref="V296" r:id="rId469" display="http://pbs.twimg.com/profile_images/1046481613419360256/CB6ePVdE_normal.jpg"/>
    <hyperlink ref="V297" r:id="rId470" display="https://pbs.twimg.com/media/DxSy24YWkAEDFKb.jpg"/>
    <hyperlink ref="V298" r:id="rId471" display="https://pbs.twimg.com/media/DxSy24YWkAEDFKb.jpg"/>
    <hyperlink ref="V299" r:id="rId472" display="http://pbs.twimg.com/profile_images/821515406808588290/r0ssLMu5_normal.jpg"/>
    <hyperlink ref="V300" r:id="rId473" display="http://pbs.twimg.com/profile_images/1066821039018127360/2W9fvJ6l_normal.jpg"/>
    <hyperlink ref="V301" r:id="rId474" display="https://pbs.twimg.com/ext_tw_video_thumb/1086626753601290240/pu/img/8VwGlAJwcNMGUhAA.jpg"/>
    <hyperlink ref="V302" r:id="rId475" display="http://pbs.twimg.com/profile_images/934821054719057920/EGv0Kbk__normal.jpg"/>
    <hyperlink ref="V303" r:id="rId476" display="http://pbs.twimg.com/profile_images/653752677252268034/zEIhtiq8_normal.jpg"/>
    <hyperlink ref="V304" r:id="rId477" display="https://pbs.twimg.com/ext_tw_video_thumb/1086626753601290240/pu/img/8VwGlAJwcNMGUhAA.jpg"/>
    <hyperlink ref="V305" r:id="rId478" display="http://pbs.twimg.com/profile_images/659151865217683457/9S-COzBW_normal.jpg"/>
    <hyperlink ref="V306" r:id="rId479" display="http://pbs.twimg.com/profile_images/659151865217683457/9S-COzBW_normal.jpg"/>
    <hyperlink ref="V307" r:id="rId480" display="http://pbs.twimg.com/profile_images/659151865217683457/9S-COzBW_normal.jpg"/>
    <hyperlink ref="V308" r:id="rId481" display="http://pbs.twimg.com/profile_images/712237341948174336/Z-V4_ISR_normal.jpg"/>
    <hyperlink ref="V309" r:id="rId482" display="http://pbs.twimg.com/profile_images/1084871880559841280/mJNaUTV-_normal.jpg"/>
    <hyperlink ref="V310" r:id="rId483" display="http://pbs.twimg.com/profile_images/1015174773092044800/x0T1bemE_normal.jpg"/>
    <hyperlink ref="V311" r:id="rId484" display="http://pbs.twimg.com/profile_images/1015174773092044800/x0T1bemE_normal.jpg"/>
    <hyperlink ref="V312" r:id="rId485" display="http://pbs.twimg.com/profile_images/1041003600799924224/khTbF4AL_normal.jpg"/>
    <hyperlink ref="V313" r:id="rId486" display="http://pbs.twimg.com/profile_images/1041003600799924224/khTbF4AL_normal.jpg"/>
    <hyperlink ref="V314" r:id="rId487" display="https://pbs.twimg.com/media/DxRZc5JW0AAblB9.jpg"/>
    <hyperlink ref="V315" r:id="rId488" display="https://pbs.twimg.com/media/DxS09lTXgAACH79.jpg"/>
    <hyperlink ref="V316" r:id="rId489" display="https://pbs.twimg.com/ext_tw_video_thumb/1086626753601290240/pu/img/8VwGlAJwcNMGUhAA.jpg"/>
    <hyperlink ref="V317" r:id="rId490" display="http://pbs.twimg.com/profile_images/1036053566337601536/LyXfn8Jh_normal.jpg"/>
    <hyperlink ref="V318" r:id="rId491" display="http://pbs.twimg.com/profile_images/1045946249927675904/TeYnnbR__normal.jpg"/>
    <hyperlink ref="V319" r:id="rId492" display="https://pbs.twimg.com/media/DxO1iw1XgAUUGkE.jpg"/>
    <hyperlink ref="V320" r:id="rId493" display="http://pbs.twimg.com/profile_images/857779127817879553/qQL8YvIB_normal.jpg"/>
    <hyperlink ref="V321" r:id="rId494" display="https://pbs.twimg.com/media/DxSIutBX0AACK8v.jpg"/>
    <hyperlink ref="V322" r:id="rId495" display="http://pbs.twimg.com/profile_images/1047824821655142401/scPCXdB__normal.jpg"/>
    <hyperlink ref="V323" r:id="rId496" display="http://pbs.twimg.com/profile_images/751888251640639488/AUlu9Bit_normal.jpg"/>
    <hyperlink ref="V324" r:id="rId497" display="https://pbs.twimg.com/ext_tw_video_thumb/1086626753601290240/pu/img/8VwGlAJwcNMGUhAA.jpg"/>
    <hyperlink ref="V325" r:id="rId498" display="http://pbs.twimg.com/profile_images/751888251640639488/AUlu9Bit_normal.jpg"/>
    <hyperlink ref="V326" r:id="rId499" display="http://pbs.twimg.com/profile_images/751888251640639488/AUlu9Bit_normal.jpg"/>
    <hyperlink ref="V327" r:id="rId500" display="http://pbs.twimg.com/profile_images/897948627951165440/rto6KX_n_normal.jpg"/>
    <hyperlink ref="V328" r:id="rId501" display="http://pbs.twimg.com/profile_images/897948627951165440/rto6KX_n_normal.jpg"/>
    <hyperlink ref="V329" r:id="rId502" display="http://pbs.twimg.com/profile_images/948603415168520193/7LcxE9VX_normal.jpg"/>
    <hyperlink ref="V330" r:id="rId503" display="http://pbs.twimg.com/profile_images/1082625133536133122/niLlX2a6_normal.jpg"/>
    <hyperlink ref="V331" r:id="rId504" display="https://pbs.twimg.com/media/DxR_pXxXQAA5Rlw.jpg"/>
    <hyperlink ref="V332" r:id="rId505" display="http://pbs.twimg.com/profile_images/983645704387219456/wd-G8lfh_normal.jpg"/>
    <hyperlink ref="V333" r:id="rId506" display="http://pbs.twimg.com/profile_images/983645704387219456/wd-G8lfh_normal.jpg"/>
    <hyperlink ref="V334" r:id="rId507" display="http://pbs.twimg.com/profile_images/1015616390013652992/tiugMses_normal.jpg"/>
    <hyperlink ref="V335" r:id="rId508" display="http://pbs.twimg.com/profile_images/1015616390013652992/tiugMses_normal.jpg"/>
    <hyperlink ref="V336" r:id="rId509" display="https://pbs.twimg.com/media/DxRxCFEX0AEr7Vm.jpg"/>
    <hyperlink ref="V337" r:id="rId510" display="http://pbs.twimg.com/profile_images/874749329629732865/bkmrNkxq_normal.jpg"/>
    <hyperlink ref="V338" r:id="rId511" display="http://pbs.twimg.com/profile_images/640517074599735296/RCv3xHIs_normal.jpg"/>
    <hyperlink ref="V339" r:id="rId512" display="https://pbs.twimg.com/media/DxRxCFEX0AEr7Vm.jpg"/>
    <hyperlink ref="V340" r:id="rId513" display="https://pbs.twimg.com/media/DxRxCFEX0AEr7Vm.jpg"/>
    <hyperlink ref="V341" r:id="rId514" display="http://pbs.twimg.com/profile_images/640517074599735296/RCv3xHIs_normal.jpg"/>
    <hyperlink ref="V342" r:id="rId515" display="https://pbs.twimg.com/media/DxRZc5JW0AAblB9.jpg"/>
    <hyperlink ref="V343" r:id="rId516" display="https://pbs.twimg.com/media/DxRzsVJXQAIjWV3.jpg"/>
    <hyperlink ref="V344" r:id="rId517" display="http://pbs.twimg.com/profile_images/640517074599735296/RCv3xHIs_normal.jpg"/>
    <hyperlink ref="V345" r:id="rId518" display="https://pbs.twimg.com/media/DxRylTOWoAEDtAL.jpg"/>
    <hyperlink ref="V346" r:id="rId519" display="https://pbs.twimg.com/media/DxRylTOWoAEDtAL.jpg"/>
    <hyperlink ref="V347" r:id="rId520" display="https://pbs.twimg.com/media/DxSBzpjWsAEDZi-.jpg"/>
    <hyperlink ref="V348" r:id="rId521" display="http://pbs.twimg.com/profile_images/640517074599735296/RCv3xHIs_normal.jpg"/>
    <hyperlink ref="V349" r:id="rId522" display="http://pbs.twimg.com/profile_images/640517074599735296/RCv3xHIs_normal.jpg"/>
    <hyperlink ref="V350" r:id="rId523" display="https://pbs.twimg.com/media/DxQxcvvWsAAobDW.jpg"/>
    <hyperlink ref="V351" r:id="rId524" display="https://pbs.twimg.com/media/DxSA2L0WsAEhEEG.jpg"/>
    <hyperlink ref="V352" r:id="rId525" display="http://pbs.twimg.com/profile_images/640517074599735296/RCv3xHIs_normal.jpg"/>
    <hyperlink ref="V353" r:id="rId526" display="https://pbs.twimg.com/ext_tw_video_thumb/1086605140013076480/pu/img/7HEhiKgmtjiX9GfG.jpg"/>
    <hyperlink ref="V354" r:id="rId527" display="https://pbs.twimg.com/media/DxSA2L0WsAEhEEG.jpg"/>
    <hyperlink ref="V355" r:id="rId528" display="https://pbs.twimg.com/ext_tw_video_thumb/1086605140013076480/pu/img/7HEhiKgmtjiX9GfG.jpg"/>
    <hyperlink ref="V356" r:id="rId529" display="http://pbs.twimg.com/profile_images/640517074599735296/RCv3xHIs_normal.jpg"/>
    <hyperlink ref="V357" r:id="rId530" display="http://pbs.twimg.com/profile_images/640517074599735296/RCv3xHIs_normal.jpg"/>
    <hyperlink ref="V358" r:id="rId531" display="https://pbs.twimg.com/media/DxSSWjiX4AYvPqQ.jpg"/>
    <hyperlink ref="V359" r:id="rId532" display="https://pbs.twimg.com/media/DxRzSgZWoAA8pq0.jpg"/>
    <hyperlink ref="V360" r:id="rId533" display="https://pbs.twimg.com/media/DxSSWjiX4AYvPqQ.jpg"/>
    <hyperlink ref="V361" r:id="rId534" display="https://pbs.twimg.com/media/DxRylTOWoAEDtAL.jpg"/>
    <hyperlink ref="V362" r:id="rId535" display="https://pbs.twimg.com/media/DxRzSgZWoAA8pq0.jpg"/>
    <hyperlink ref="V363" r:id="rId536" display="https://pbs.twimg.com/ext_tw_video_thumb/1086663677300879361/pu/img/sSWx4CSEbC7r8-dF.jpg"/>
    <hyperlink ref="V364" r:id="rId537" display="http://pbs.twimg.com/profile_images/1008422371982761984/YZ9hFAPl_normal.jpg"/>
    <hyperlink ref="V365" r:id="rId538" display="http://pbs.twimg.com/profile_images/640517074599735296/RCv3xHIs_normal.jpg"/>
    <hyperlink ref="V366" r:id="rId539" display="http://pbs.twimg.com/profile_images/640517074599735296/RCv3xHIs_normal.jpg"/>
    <hyperlink ref="V367" r:id="rId540" display="http://pbs.twimg.com/profile_images/640517074599735296/RCv3xHIs_normal.jpg"/>
    <hyperlink ref="V368" r:id="rId541" display="https://pbs.twimg.com/media/DxRiL1yWkAAa-Gf.jpg"/>
    <hyperlink ref="V369" r:id="rId542" display="http://pbs.twimg.com/profile_images/640517074599735296/RCv3xHIs_normal.jpg"/>
    <hyperlink ref="V370" r:id="rId543" display="http://pbs.twimg.com/profile_images/640517074599735296/RCv3xHIs_normal.jpg"/>
    <hyperlink ref="V371" r:id="rId544" display="http://pbs.twimg.com/profile_images/640517074599735296/RCv3xHIs_normal.jpg"/>
    <hyperlink ref="V372" r:id="rId545" display="http://pbs.twimg.com/profile_images/640517074599735296/RCv3xHIs_normal.jpg"/>
    <hyperlink ref="V373" r:id="rId546" display="https://pbs.twimg.com/media/DxS12v-XgAIFgT8.jpg"/>
    <hyperlink ref="V374" r:id="rId547" display="http://pbs.twimg.com/profile_images/984201949795926017/PlsQPeDq_normal.jpg"/>
    <hyperlink ref="V375" r:id="rId548" display="https://pbs.twimg.com/ext_tw_video_thumb/1086626753601290240/pu/img/8VwGlAJwcNMGUhAA.jpg"/>
    <hyperlink ref="V376" r:id="rId549" display="http://pbs.twimg.com/profile_images/1085289271291011074/PX02Y2Is_normal.jpg"/>
    <hyperlink ref="V377" r:id="rId550" display="http://pbs.twimg.com/profile_images/1085289271291011074/PX02Y2Is_normal.jpg"/>
    <hyperlink ref="V378" r:id="rId551" display="http://pbs.twimg.com/profile_images/1003979707099111424/pRoRAmle_normal.jpg"/>
    <hyperlink ref="V379" r:id="rId552" display="http://pbs.twimg.com/profile_images/3484065746/3b6dbbdfdae49436e1afd18ec804b996_normal.jpeg"/>
    <hyperlink ref="V380" r:id="rId553" display="http://pbs.twimg.com/profile_images/1003979707099111424/pRoRAmle_normal.jpg"/>
    <hyperlink ref="V381" r:id="rId554" display="http://pbs.twimg.com/profile_images/3484065746/3b6dbbdfdae49436e1afd18ec804b996_normal.jpeg"/>
    <hyperlink ref="V382" r:id="rId555" display="http://pbs.twimg.com/profile_images/1003979707099111424/pRoRAmle_normal.jpg"/>
    <hyperlink ref="V383" r:id="rId556" display="http://pbs.twimg.com/profile_images/3484065746/3b6dbbdfdae49436e1afd18ec804b996_normal.jpeg"/>
    <hyperlink ref="V384" r:id="rId557" display="http://pbs.twimg.com/profile_images/3484065746/3b6dbbdfdae49436e1afd18ec804b996_normal.jpeg"/>
    <hyperlink ref="V385" r:id="rId558" display="http://pbs.twimg.com/profile_images/1045946249927675904/TeYnnbR__normal.jpg"/>
    <hyperlink ref="V386" r:id="rId559" display="http://pbs.twimg.com/profile_images/912698876565614593/nH4oq5G7_normal.jpg"/>
    <hyperlink ref="V387" r:id="rId560" display="http://pbs.twimg.com/profile_images/912698876565614593/nH4oq5G7_normal.jpg"/>
    <hyperlink ref="V388" r:id="rId561" display="https://pbs.twimg.com/ext_tw_video_thumb/1086626753601290240/pu/img/8VwGlAJwcNMGUhAA.jpg"/>
    <hyperlink ref="V389" r:id="rId562" display="https://pbs.twimg.com/ext_tw_video_thumb/1086626753601290240/pu/img/8VwGlAJwcNMGUhAA.jpg"/>
    <hyperlink ref="V390" r:id="rId563" display="https://pbs.twimg.com/media/DxRwI2FWoAYiHr7.jpg"/>
    <hyperlink ref="V391" r:id="rId564" display="https://pbs.twimg.com/media/DxR5MmVX4AAB_4O.jpg"/>
    <hyperlink ref="V392" r:id="rId565" display="https://pbs.twimg.com/media/DxR5MmVX4AAB_4O.jpg"/>
    <hyperlink ref="V393" r:id="rId566" display="https://pbs.twimg.com/ext_tw_video_thumb/1086599627011489792/pu/img/56N3IEvJk_s-h6W1.jpg"/>
    <hyperlink ref="V394" r:id="rId567" display="https://pbs.twimg.com/ext_tw_video_thumb/1086599627011489792/pu/img/56N3IEvJk_s-h6W1.jpg"/>
    <hyperlink ref="V395" r:id="rId568" display="http://pbs.twimg.com/profile_images/1084515339986194432/l2REBoji_normal.jpg"/>
    <hyperlink ref="V396" r:id="rId569" display="https://pbs.twimg.com/ext_tw_video_thumb/1086599627011489792/pu/img/56N3IEvJk_s-h6W1.jpg"/>
    <hyperlink ref="V397" r:id="rId570" display="https://pbs.twimg.com/media/DxSGdR1XcAEoHNi.jpg"/>
    <hyperlink ref="V398" r:id="rId571" display="http://pbs.twimg.com/profile_images/378800000033331239/7095f8af30e5640d5e8959e8b1168467_normal.jpeg"/>
    <hyperlink ref="V399" r:id="rId572" display="http://pbs.twimg.com/profile_images/962341281086230528/cuj_NFEO_normal.jpg"/>
    <hyperlink ref="V400" r:id="rId573" display="https://pbs.twimg.com/media/DxRiL1yWkAAa-Gf.jpg"/>
    <hyperlink ref="V401" r:id="rId574" display="http://pbs.twimg.com/profile_images/378800000033331239/7095f8af30e5640d5e8959e8b1168467_normal.jpeg"/>
    <hyperlink ref="V402" r:id="rId575" display="http://pbs.twimg.com/profile_images/378800000033331239/7095f8af30e5640d5e8959e8b1168467_normal.jpeg"/>
    <hyperlink ref="V403" r:id="rId576" display="http://pbs.twimg.com/profile_images/1050872895709286401/xpEeR-CO_normal.jpg"/>
    <hyperlink ref="X3" r:id="rId577" display="https://twitter.com/#!/solacewomensaid/status/1086593483052380161"/>
    <hyperlink ref="X4" r:id="rId578" display="https://twitter.com/#!/solacewomensaid/status/1086593483052380161"/>
    <hyperlink ref="X5" r:id="rId579" display="https://twitter.com/#!/dazyjane410/status/1086676678523437058"/>
    <hyperlink ref="X6" r:id="rId580" display="https://twitter.com/#!/laikawilson/status/1086676963706789888"/>
    <hyperlink ref="X7" r:id="rId581" display="https://twitter.com/#!/nathaliepiat/status/1086676778771464200"/>
    <hyperlink ref="X8" r:id="rId582" display="https://twitter.com/#!/nathaliepiat/status/1086676999849025547"/>
    <hyperlink ref="X9" r:id="rId583" display="https://twitter.com/#!/mary85282025/status/1086677008296357888"/>
    <hyperlink ref="X10" r:id="rId584" display="https://twitter.com/#!/cjsimon123/status/1086677090072707073"/>
    <hyperlink ref="X11" r:id="rId585" display="https://twitter.com/#!/isa_ruffatti/status/1086677103511302144"/>
    <hyperlink ref="X12" r:id="rId586" display="https://twitter.com/#!/austeneconomics/status/1086677115582509056"/>
    <hyperlink ref="X13" r:id="rId587" display="https://twitter.com/#!/austeneconomics/status/1086677115582509056"/>
    <hyperlink ref="X14" r:id="rId588" display="https://twitter.com/#!/austeneconomics/status/1086677115582509056"/>
    <hyperlink ref="X15" r:id="rId589" display="https://twitter.com/#!/dstewart541/status/1086677127049633792"/>
    <hyperlink ref="X16" r:id="rId590" display="https://twitter.com/#!/jamesco47247165/status/1086677268435353600"/>
    <hyperlink ref="X17" r:id="rId591" display="https://twitter.com/#!/mrintouch/status/1086677340699217923"/>
    <hyperlink ref="X18" r:id="rId592" display="https://twitter.com/#!/dakotaisadork/status/1086677520034996226"/>
    <hyperlink ref="X19" r:id="rId593" display="https://twitter.com/#!/juan_de_vashon/status/1086677610304700416"/>
    <hyperlink ref="X20" r:id="rId594" display="https://twitter.com/#!/nofaith313/status/1086677653560664070"/>
    <hyperlink ref="X21" r:id="rId595" display="https://twitter.com/#!/davidpsdem/status/1086677675572322304"/>
    <hyperlink ref="X22" r:id="rId596" display="https://twitter.com/#!/elizabethregina/status/1086677761165586433"/>
    <hyperlink ref="X23" r:id="rId597" display="https://twitter.com/#!/mbdigital001/status/1086677812537372672"/>
    <hyperlink ref="X24" r:id="rId598" display="https://twitter.com/#!/samsmethers/status/1086620030740168710"/>
    <hyperlink ref="X25" r:id="rId599" display="https://twitter.com/#!/_dipikar/status/1086677891990110209"/>
    <hyperlink ref="X26" r:id="rId600" display="https://twitter.com/#!/_dipikar/status/1086677891990110209"/>
    <hyperlink ref="X27" r:id="rId601" display="https://twitter.com/#!/_dipikar/status/1086677891990110209"/>
    <hyperlink ref="X28" r:id="rId602" display="https://twitter.com/#!/_dipikar/status/1086677891990110209"/>
    <hyperlink ref="X29" r:id="rId603" display="https://twitter.com/#!/_dipikar/status/1086677891990110209"/>
    <hyperlink ref="X30" r:id="rId604" display="https://twitter.com/#!/anniebearwolf/status/1086678072798130184"/>
    <hyperlink ref="X31" r:id="rId605" display="https://twitter.com/#!/juliebhunt/status/1086678193812226048"/>
    <hyperlink ref="X32" r:id="rId606" display="https://twitter.com/#!/andrewsduncan1/status/1086678265933320192"/>
    <hyperlink ref="X33" r:id="rId607" display="https://twitter.com/#!/citizenkays/status/1086678269716557824"/>
    <hyperlink ref="X34" r:id="rId608" display="https://twitter.com/#!/amnaabdul1983/status/1086634000029048833"/>
    <hyperlink ref="X35" r:id="rId609" display="https://twitter.com/#!/tyanna_lyc/status/1086678414025736194"/>
    <hyperlink ref="X36" r:id="rId610" display="https://twitter.com/#!/tyanna_lyc/status/1086609562860437506"/>
    <hyperlink ref="X37" r:id="rId611" display="https://twitter.com/#!/tyanna_lyc/status/1086678414025736194"/>
    <hyperlink ref="X38" r:id="rId612" display="https://twitter.com/#!/rachaeldownie/status/1086678537359294465"/>
    <hyperlink ref="X39" r:id="rId613" display="https://twitter.com/#!/mystics_blues/status/1086678555256373249"/>
    <hyperlink ref="X40" r:id="rId614" display="https://twitter.com/#!/shanemgreentree/status/1086678709598183424"/>
    <hyperlink ref="X41" r:id="rId615" display="https://twitter.com/#!/hivelady2018/status/1086678645718970368"/>
    <hyperlink ref="X42" r:id="rId616" display="https://twitter.com/#!/hivelady2018/status/1086678732465557504"/>
    <hyperlink ref="X43" r:id="rId617" display="https://twitter.com/#!/scateslovescake/status/1086650514203394049"/>
    <hyperlink ref="X44" r:id="rId618" display="https://twitter.com/#!/iamashleyalove/status/1086679188613054465"/>
    <hyperlink ref="X45" r:id="rId619" display="https://twitter.com/#!/iamashleyalove/status/1086679086842462214"/>
    <hyperlink ref="X46" r:id="rId620" display="https://twitter.com/#!/iamashleyalove/status/1086679164021891072"/>
    <hyperlink ref="X47" r:id="rId621" display="https://twitter.com/#!/iamashleyalove/status/1086679164021891072"/>
    <hyperlink ref="X48" r:id="rId622" display="https://twitter.com/#!/gingery4nk/status/1086679504821448704"/>
    <hyperlink ref="X49" r:id="rId623" display="https://twitter.com/#!/rwilsongarwood/status/1086679510748139520"/>
    <hyperlink ref="X50" r:id="rId624" display="https://twitter.com/#!/rwilsongarwood/status/1086677921111162881"/>
    <hyperlink ref="X51" r:id="rId625" display="https://twitter.com/#!/rwilsongarwood/status/1086677921111162881"/>
    <hyperlink ref="X52" r:id="rId626" display="https://twitter.com/#!/rwilsongarwood/status/1086679510748139520"/>
    <hyperlink ref="X53" r:id="rId627" display="https://twitter.com/#!/rwilsongarwood/status/1086679510748139520"/>
    <hyperlink ref="X54" r:id="rId628" display="https://twitter.com/#!/rwilsongarwood/status/1086679510748139520"/>
    <hyperlink ref="X55" r:id="rId629" display="https://twitter.com/#!/rwilsongarwood/status/1086679738565971973"/>
    <hyperlink ref="X56" r:id="rId630" display="https://twitter.com/#!/rwilsongarwood/status/1086679738565971973"/>
    <hyperlink ref="X57" r:id="rId631" display="https://twitter.com/#!/weyside7/status/1086679947479998464"/>
    <hyperlink ref="X58" r:id="rId632" display="https://twitter.com/#!/weyside7/status/1086679947479998464"/>
    <hyperlink ref="X59" r:id="rId633" display="https://twitter.com/#!/weyside7/status/1086679947479998464"/>
    <hyperlink ref="X60" r:id="rId634" display="https://twitter.com/#!/weyside7/status/1086679947479998464"/>
    <hyperlink ref="X61" r:id="rId635" display="https://twitter.com/#!/michiganoutlndr/status/1086679969625829376"/>
    <hyperlink ref="X62" r:id="rId636" display="https://twitter.com/#!/fictionshewrote/status/1086680021912174593"/>
    <hyperlink ref="X63" r:id="rId637" display="https://twitter.com/#!/swmh_ioppn/status/1086680042409787392"/>
    <hyperlink ref="X64" r:id="rId638" display="https://twitter.com/#!/cjcrew3/status/1086680136034996225"/>
    <hyperlink ref="X65" r:id="rId639" display="https://twitter.com/#!/womensmarchmem/status/1086680275546001408"/>
    <hyperlink ref="X66" r:id="rId640" display="https://twitter.com/#!/womensmarchmem/status/1086680275546001408"/>
    <hyperlink ref="X67" r:id="rId641" display="https://twitter.com/#!/womensmarchmem/status/1086680275546001408"/>
    <hyperlink ref="X68" r:id="rId642" display="https://twitter.com/#!/tilley2shoes/status/1086680807668883457"/>
    <hyperlink ref="X69" r:id="rId643" display="https://twitter.com/#!/amyayers16/status/1086680944310960128"/>
    <hyperlink ref="X70" r:id="rId644" display="https://twitter.com/#!/sciencemilkcow/status/1086680977215311873"/>
    <hyperlink ref="X71" r:id="rId645" display="https://twitter.com/#!/brookgrahamltd/status/1086680991673057286"/>
    <hyperlink ref="X72" r:id="rId646" display="https://twitter.com/#!/brookgrahamltd/status/1086680991673057286"/>
    <hyperlink ref="X73" r:id="rId647" display="https://twitter.com/#!/brookgrahamltd/status/1086680991673057286"/>
    <hyperlink ref="X74" r:id="rId648" display="https://twitter.com/#!/lbui0615/status/1086681115509678080"/>
    <hyperlink ref="X75" r:id="rId649" display="https://twitter.com/#!/qaycerax2/status/1086681425783517184"/>
    <hyperlink ref="X76" r:id="rId650" display="https://twitter.com/#!/kvpeckwriter/status/1086681608491597825"/>
    <hyperlink ref="X77" r:id="rId651" display="https://twitter.com/#!/lordez56/status/1086681682915323904"/>
    <hyperlink ref="X78" r:id="rId652" display="https://twitter.com/#!/melanieswick/status/1086681784572669952"/>
    <hyperlink ref="X79" r:id="rId653" display="https://twitter.com/#!/melanieswick/status/1086681822329741312"/>
    <hyperlink ref="X80" r:id="rId654" display="https://twitter.com/#!/jafpnow2/status/1086681853191438336"/>
    <hyperlink ref="X81" r:id="rId655" display="https://twitter.com/#!/sherryp1967_5_7/status/1086681910254886912"/>
    <hyperlink ref="X82" r:id="rId656" display="https://twitter.com/#!/greeneyedladyme/status/1086681927212457985"/>
    <hyperlink ref="X83" r:id="rId657" display="https://twitter.com/#!/xxgrace2020xx/status/1086682009513144320"/>
    <hyperlink ref="X84" r:id="rId658" display="https://twitter.com/#!/fenellaporter/status/1086662531165421570"/>
    <hyperlink ref="X85" r:id="rId659" display="https://twitter.com/#!/odulainne/status/1086682148529209344"/>
    <hyperlink ref="X86" r:id="rId660" display="https://twitter.com/#!/yvettedube/status/1086682031818297349"/>
    <hyperlink ref="X87" r:id="rId661" display="https://twitter.com/#!/yvettedube/status/1086682253147566080"/>
    <hyperlink ref="X88" r:id="rId662" display="https://twitter.com/#!/yvettedube/status/1086682253147566080"/>
    <hyperlink ref="X89" r:id="rId663" display="https://twitter.com/#!/cakarmicdebt/status/1086682290573389824"/>
    <hyperlink ref="X90" r:id="rId664" display="https://twitter.com/#!/dapharcyde410/status/1086682423952322560"/>
    <hyperlink ref="X91" r:id="rId665" display="https://twitter.com/#!/jonorcup/status/1086682469619900421"/>
    <hyperlink ref="X92" r:id="rId666" display="https://twitter.com/#!/smartaindale/status/1086682516357070849"/>
    <hyperlink ref="X93" r:id="rId667" display="https://twitter.com/#!/thealisonbriggs/status/1086682537878044672"/>
    <hyperlink ref="X94" r:id="rId668" display="https://twitter.com/#!/thealisonbriggs/status/1086682537878044672"/>
    <hyperlink ref="X95" r:id="rId669" display="https://twitter.com/#!/malinimehra/status/1086682886026207232"/>
    <hyperlink ref="X96" r:id="rId670" display="https://twitter.com/#!/malinimehra/status/1086682886026207232"/>
    <hyperlink ref="X97" r:id="rId671" display="https://twitter.com/#!/malinimehra/status/1086682886026207232"/>
    <hyperlink ref="X98" r:id="rId672" display="https://twitter.com/#!/exinkygal/status/1086683169313632258"/>
    <hyperlink ref="X99" r:id="rId673" display="https://twitter.com/#!/alauda1/status/1086683351895945217"/>
    <hyperlink ref="X100" r:id="rId674" display="https://twitter.com/#!/solacewomensaid/status/1086593483052380161"/>
    <hyperlink ref="X101" r:id="rId675" display="https://twitter.com/#!/solacewomensaid/status/1086547892503044097"/>
    <hyperlink ref="X102" r:id="rId676" display="https://twitter.com/#!/estherhsample/status/1086683363543535617"/>
    <hyperlink ref="X103" r:id="rId677" display="https://twitter.com/#!/solacewomensaid/status/1086547892503044097"/>
    <hyperlink ref="X104" r:id="rId678" display="https://twitter.com/#!/estherhsample/status/1086683363543535617"/>
    <hyperlink ref="X105" r:id="rId679" display="https://twitter.com/#!/estherhsample/status/1086683363543535617"/>
    <hyperlink ref="X106" r:id="rId680" display="https://twitter.com/#!/estherhsample/status/1086683363543535617"/>
    <hyperlink ref="X107" r:id="rId681" display="https://twitter.com/#!/wonderpalace76/status/1086683441649860609"/>
    <hyperlink ref="X108" r:id="rId682" display="https://twitter.com/#!/wonderpalace76/status/1086683441649860609"/>
    <hyperlink ref="X109" r:id="rId683" display="https://twitter.com/#!/jessicadoran/status/1086683476017991683"/>
    <hyperlink ref="X110" r:id="rId684" display="https://twitter.com/#!/5050parliament/status/1086619399266725888"/>
    <hyperlink ref="X111" r:id="rId685" display="https://twitter.com/#!/coleman_21/status/1086683482477248514"/>
    <hyperlink ref="X112" r:id="rId686" display="https://twitter.com/#!/coleman_21/status/1086683482477248514"/>
    <hyperlink ref="X113" r:id="rId687" display="https://twitter.com/#!/theresa144/status/1086683529906438144"/>
    <hyperlink ref="X114" r:id="rId688" display="https://twitter.com/#!/abbyag03/status/1086683657635618817"/>
    <hyperlink ref="X115" r:id="rId689" display="https://twitter.com/#!/connie_rodeconn/status/1086683674060443648"/>
    <hyperlink ref="X116" r:id="rId690" display="https://twitter.com/#!/catbythec/status/1086683883687604224"/>
    <hyperlink ref="X117" r:id="rId691" display="https://twitter.com/#!/catbythec/status/1086683883687604224"/>
    <hyperlink ref="X118" r:id="rId692" display="https://twitter.com/#!/kristoperknight/status/1086684294720966656"/>
    <hyperlink ref="X119" r:id="rId693" display="https://twitter.com/#!/dahabah/status/1086684735487836161"/>
    <hyperlink ref="X120" r:id="rId694" display="https://twitter.com/#!/amy_in_michigan/status/1086684796686864385"/>
    <hyperlink ref="X121" r:id="rId695" display="https://twitter.com/#!/jordonlee/status/1086639802919931905"/>
    <hyperlink ref="X122" r:id="rId696" display="https://twitter.com/#!/eileencos/status/1086684833110286337"/>
    <hyperlink ref="X123" r:id="rId697" display="https://twitter.com/#!/eileencos/status/1086684833110286337"/>
    <hyperlink ref="X124" r:id="rId698" display="https://twitter.com/#!/letterofnote/status/1086684833663864832"/>
    <hyperlink ref="X125" r:id="rId699" display="https://twitter.com/#!/letterofnote/status/1086684833663864832"/>
    <hyperlink ref="X126" r:id="rId700" display="https://twitter.com/#!/faybe1989/status/1086684893717954560"/>
    <hyperlink ref="X127" r:id="rId701" display="https://twitter.com/#!/susancolehaley/status/1086599576927260672"/>
    <hyperlink ref="X128" r:id="rId702" display="https://twitter.com/#!/teamprepster/status/1086684907676622848"/>
    <hyperlink ref="X129" r:id="rId703" display="https://twitter.com/#!/teamprepster/status/1086684907676622848"/>
    <hyperlink ref="X130" r:id="rId704" display="https://twitter.com/#!/careintuk/status/1086662068630183936"/>
    <hyperlink ref="X131" r:id="rId705" display="https://twitter.com/#!/curlymoley/status/1086685169166241792"/>
    <hyperlink ref="X132" r:id="rId706" display="https://twitter.com/#!/curlymoley/status/1086685169166241792"/>
    <hyperlink ref="X133" r:id="rId707" display="https://twitter.com/#!/apapworth58/status/1086685205958664198"/>
    <hyperlink ref="X134" r:id="rId708" display="https://twitter.com/#!/songoftheoss/status/1086685288322269185"/>
    <hyperlink ref="X135" r:id="rId709" display="https://twitter.com/#!/sue4audleyward/status/1086685303283290113"/>
    <hyperlink ref="X136" r:id="rId710" display="https://twitter.com/#!/sue4audleyward/status/1086685303283290113"/>
    <hyperlink ref="X137" r:id="rId711" display="https://twitter.com/#!/sue4audleyward/status/1086685303283290113"/>
    <hyperlink ref="X138" r:id="rId712" display="https://twitter.com/#!/sue4audleyward/status/1086685303283290113"/>
    <hyperlink ref="X139" r:id="rId713" display="https://twitter.com/#!/stylistmagazine/status/1086600767941820417"/>
    <hyperlink ref="X140" r:id="rId714" display="https://twitter.com/#!/ellen_f/status/1086685309264429056"/>
    <hyperlink ref="X141" r:id="rId715" display="https://twitter.com/#!/stylistmagazine/status/1086602138371964928"/>
    <hyperlink ref="X142" r:id="rId716" display="https://twitter.com/#!/stylistmagazine/status/1086600767941820417"/>
    <hyperlink ref="X143" r:id="rId717" display="https://twitter.com/#!/ellen_f/status/1086685309264429056"/>
    <hyperlink ref="X144" r:id="rId718" display="https://twitter.com/#!/swillis102/status/1086685312577789952"/>
    <hyperlink ref="X145" r:id="rId719" display="https://twitter.com/#!/fkuprestrump/status/1086685694502658048"/>
    <hyperlink ref="X146" r:id="rId720" display="https://twitter.com/#!/mspepper1970/status/1086685752912760832"/>
    <hyperlink ref="X147" r:id="rId721" display="https://twitter.com/#!/eremocene/status/1086685785925898240"/>
    <hyperlink ref="X148" r:id="rId722" display="https://twitter.com/#!/huffpostuk/status/1086676627482923009"/>
    <hyperlink ref="X149" r:id="rId723" display="https://twitter.com/#!/btxcgnbv/status/1086686055821127681"/>
    <hyperlink ref="X150" r:id="rId724" display="https://twitter.com/#!/womenhackney/status/1086673871841959937"/>
    <hyperlink ref="X151" r:id="rId725" display="https://twitter.com/#!/btxcgnbv/status/1086686080903057408"/>
    <hyperlink ref="X152" r:id="rId726" display="https://twitter.com/#!/alice_notti/status/1086673508321628160"/>
    <hyperlink ref="X153" r:id="rId727" display="https://twitter.com/#!/btxcgnbv/status/1086686102843469824"/>
    <hyperlink ref="X154" r:id="rId728" display="https://twitter.com/#!/btxcgnbv/status/1086686080903057408"/>
    <hyperlink ref="X155" r:id="rId729" display="https://twitter.com/#!/avery_alana/status/1086686290773458945"/>
    <hyperlink ref="X156" r:id="rId730" display="https://twitter.com/#!/twilightkatrina/status/1086686339452424192"/>
    <hyperlink ref="X157" r:id="rId731" display="https://twitter.com/#!/mtlqccan/status/1086686490405625856"/>
    <hyperlink ref="X158" r:id="rId732" display="https://twitter.com/#!/carolc35237810/status/1086686507597991937"/>
    <hyperlink ref="X159" r:id="rId733" display="https://twitter.com/#!/trintintinko/status/1086686697876672512"/>
    <hyperlink ref="X160" r:id="rId734" display="https://twitter.com/#!/nibhrudair/status/1086686850323042304"/>
    <hyperlink ref="X161" r:id="rId735" display="https://twitter.com/#!/cindialvidrez/status/1086686967549505536"/>
    <hyperlink ref="X162" r:id="rId736" display="https://twitter.com/#!/cllrruthrosenau/status/1086600337006444544"/>
    <hyperlink ref="X163" r:id="rId737" display="https://twitter.com/#!/cllrruthrosenau/status/1086600337006444544"/>
    <hyperlink ref="X164" r:id="rId738" display="https://twitter.com/#!/cllrruthrosenau/status/1086687189033996289"/>
    <hyperlink ref="X165" r:id="rId739" display="https://twitter.com/#!/cllrruthrosenau/status/1086687189033996289"/>
    <hyperlink ref="X166" r:id="rId740" display="https://twitter.com/#!/sue88730990/status/1086687388771016704"/>
    <hyperlink ref="X167" r:id="rId741" display="https://twitter.com/#!/sue88730990/status/1086687388771016704"/>
    <hyperlink ref="X168" r:id="rId742" display="https://twitter.com/#!/rgseyewear/status/1086687470085988352"/>
    <hyperlink ref="X169" r:id="rId743" display="https://twitter.com/#!/rgseyewear/status/1086687470085988352"/>
    <hyperlink ref="X170" r:id="rId744" display="https://twitter.com/#!/rgseyewear/status/1086687470085988352"/>
    <hyperlink ref="X171" r:id="rId745" display="https://twitter.com/#!/rgseyewear/status/1086687470085988352"/>
    <hyperlink ref="X172" r:id="rId746" display="https://twitter.com/#!/periodpower2/status/1086602401585467398"/>
    <hyperlink ref="X173" r:id="rId747" display="https://twitter.com/#!/alallbutt/status/1086682658661388289"/>
    <hyperlink ref="X174" r:id="rId748" display="https://twitter.com/#!/alallbutt/status/1086682658661388289"/>
    <hyperlink ref="X175" r:id="rId749" display="https://twitter.com/#!/alallbutt/status/1086687571462311943"/>
    <hyperlink ref="X176" r:id="rId750" display="https://twitter.com/#!/alallbutt/status/1086687571462311943"/>
    <hyperlink ref="X177" r:id="rId751" display="https://twitter.com/#!/alallbutt/status/1086687571462311943"/>
    <hyperlink ref="X178" r:id="rId752" display="https://twitter.com/#!/alallbutt/status/1086687571462311943"/>
    <hyperlink ref="X179" r:id="rId753" display="https://twitter.com/#!/hayleyy50772704/status/1086687619889680385"/>
    <hyperlink ref="X180" r:id="rId754" display="https://twitter.com/#!/jbrady177/status/1086688030407180288"/>
    <hyperlink ref="X181" r:id="rId755" display="https://twitter.com/#!/chris52leo/status/1086688061189177345"/>
    <hyperlink ref="X182" r:id="rId756" display="https://twitter.com/#!/vicky_marsh/status/1086688176436064256"/>
    <hyperlink ref="X183" r:id="rId757" display="https://twitter.com/#!/vicky_marsh/status/1086688176436064256"/>
    <hyperlink ref="X184" r:id="rId758" display="https://twitter.com/#!/vicky_marsh/status/1086688176436064256"/>
    <hyperlink ref="X185" r:id="rId759" display="https://twitter.com/#!/helenmarie95/status/1086688721213235201"/>
    <hyperlink ref="X186" r:id="rId760" display="https://twitter.com/#!/helenmarie95/status/1086688721213235201"/>
    <hyperlink ref="X187" r:id="rId761" display="https://twitter.com/#!/womensmarchlon/status/1086411837791457281"/>
    <hyperlink ref="X188" r:id="rId762" display="https://twitter.com/#!/womensmarchlon/status/1086411837791457281"/>
    <hyperlink ref="X189" r:id="rId763" display="https://twitter.com/#!/womensmarchlon/status/1086411837791457281"/>
    <hyperlink ref="X190" r:id="rId764" display="https://twitter.com/#!/flowfreeboxes/status/1086680399697326085"/>
    <hyperlink ref="X191" r:id="rId765" display="https://twitter.com/#!/womensmarchlon/status/1086681246485356544"/>
    <hyperlink ref="X192" r:id="rId766" display="https://twitter.com/#!/genderpunksap/status/1086677094904614912"/>
    <hyperlink ref="X193" r:id="rId767" display="https://twitter.com/#!/wm_global/status/1086679078701359104"/>
    <hyperlink ref="X194" r:id="rId768" display="https://twitter.com/#!/wm_global/status/1086679078701359104"/>
    <hyperlink ref="X195" r:id="rId769" display="https://twitter.com/#!/womensmarchlon/status/1086681539918946304"/>
    <hyperlink ref="X196" r:id="rId770" display="https://twitter.com/#!/genderpunksap/status/1086677094904614912"/>
    <hyperlink ref="X197" r:id="rId771" display="https://twitter.com/#!/womensmarchlon/status/1086681539918946304"/>
    <hyperlink ref="X198" r:id="rId772" display="https://twitter.com/#!/weeks_angelique/status/1086688872510046208"/>
    <hyperlink ref="X199" r:id="rId773" display="https://twitter.com/#!/mbrom999/status/1086688921038274560"/>
    <hyperlink ref="X200" r:id="rId774" display="https://twitter.com/#!/taylorl916/status/1086678555239636997"/>
    <hyperlink ref="X201" r:id="rId775" display="https://twitter.com/#!/fenellaporter/status/1086662531165421570"/>
    <hyperlink ref="X202" r:id="rId776" display="https://twitter.com/#!/fenellaporter/status/1086662531165421570"/>
    <hyperlink ref="X203" r:id="rId777" display="https://twitter.com/#!/fenellaporter/status/1086682028207153153"/>
    <hyperlink ref="X204" r:id="rId778" display="https://twitter.com/#!/fenellaporter/status/1086682028207153153"/>
    <hyperlink ref="X205" r:id="rId779" display="https://twitter.com/#!/taylorl916/status/1086678555239636997"/>
    <hyperlink ref="X206" r:id="rId780" display="https://twitter.com/#!/taylorl916/status/1086678555239636997"/>
    <hyperlink ref="X207" r:id="rId781" display="https://twitter.com/#!/taylorl916/status/1086689084016340992"/>
    <hyperlink ref="X208" r:id="rId782" display="https://twitter.com/#!/susancolehaley/status/1086621171284615170"/>
    <hyperlink ref="X209" r:id="rId783" display="https://twitter.com/#!/susancolehaley/status/1086599576927260672"/>
    <hyperlink ref="X210" r:id="rId784" display="https://twitter.com/#!/j_jackieboo22/status/1086683282786447360"/>
    <hyperlink ref="X211" r:id="rId785" display="https://twitter.com/#!/shaistaaziz/status/1086599194159341568"/>
    <hyperlink ref="X212" r:id="rId786" display="https://twitter.com/#!/j_jackieboo22/status/1086683392769441792"/>
    <hyperlink ref="X213" r:id="rId787" display="https://twitter.com/#!/shaistaaziz/status/1086599194159341568"/>
    <hyperlink ref="X214" r:id="rId788" display="https://twitter.com/#!/shaistaaziz/status/1086599194159341568"/>
    <hyperlink ref="X215" r:id="rId789" display="https://twitter.com/#!/shaistaaziz/status/1086599194159341568"/>
    <hyperlink ref="X216" r:id="rId790" display="https://twitter.com/#!/shaistaaziz/status/1086599194159341568"/>
    <hyperlink ref="X217" r:id="rId791" display="https://twitter.com/#!/j_jackieboo22/status/1086683392769441792"/>
    <hyperlink ref="X218" r:id="rId792" display="https://twitter.com/#!/salenagodden/status/1086599872902393856"/>
    <hyperlink ref="X219" r:id="rId793" display="https://twitter.com/#!/j_jackieboo22/status/1086684677954510849"/>
    <hyperlink ref="X220" r:id="rId794" display="https://twitter.com/#!/hettysparkles/status/1086611240607199234"/>
    <hyperlink ref="X221" r:id="rId795" display="https://twitter.com/#!/j_jackieboo22/status/1086685267942084609"/>
    <hyperlink ref="X222" r:id="rId796" display="https://twitter.com/#!/hreardonbond/status/1086619982027505664"/>
    <hyperlink ref="X223" r:id="rId797" display="https://twitter.com/#!/hreardonbond/status/1086619982027505664"/>
    <hyperlink ref="X224" r:id="rId798" display="https://twitter.com/#!/hreardonbond/status/1086619982027505664"/>
    <hyperlink ref="X225" r:id="rId799" display="https://twitter.com/#!/womensmarchlon/status/1086678841505079297"/>
    <hyperlink ref="X226" r:id="rId800" display="https://twitter.com/#!/j_jackieboo22/status/1086687113041580032"/>
    <hyperlink ref="X227" r:id="rId801" display="https://twitter.com/#!/jade2838/status/1086647873968791552"/>
    <hyperlink ref="X228" r:id="rId802" display="https://twitter.com/#!/j_jackieboo22/status/1086687267895365632"/>
    <hyperlink ref="X229" r:id="rId803" display="https://twitter.com/#!/solacewomensaid/status/1086593483052380161"/>
    <hyperlink ref="X230" r:id="rId804" display="https://twitter.com/#!/samsmethers/status/1086620030740168710"/>
    <hyperlink ref="X231" r:id="rId805" display="https://twitter.com/#!/sholamos1/status/1086664310070353920"/>
    <hyperlink ref="X232" r:id="rId806" display="https://twitter.com/#!/sholamos1/status/1086664310070353920"/>
    <hyperlink ref="X233" r:id="rId807" display="https://twitter.com/#!/sholamos1/status/1086681069850636289"/>
    <hyperlink ref="X234" r:id="rId808" display="https://twitter.com/#!/sholamos1/status/1086681069850636289"/>
    <hyperlink ref="X235" r:id="rId809" display="https://twitter.com/#!/womensmarchlon/status/1086678841505079297"/>
    <hyperlink ref="X236" r:id="rId810" display="https://twitter.com/#!/j_jackieboo22/status/1086683392769441792"/>
    <hyperlink ref="X237" r:id="rId811" display="https://twitter.com/#!/j_jackieboo22/status/1086687113041580032"/>
    <hyperlink ref="X238" r:id="rId812" display="https://twitter.com/#!/j_jackieboo22/status/1086687279224156161"/>
    <hyperlink ref="X239" r:id="rId813" display="https://twitter.com/#!/solacewomensaid/status/1086593483052380161"/>
    <hyperlink ref="X240" r:id="rId814" display="https://twitter.com/#!/penkymax/status/1086621643231952896"/>
    <hyperlink ref="X241" r:id="rId815" display="https://twitter.com/#!/j_jackieboo22/status/1086689148981952518"/>
    <hyperlink ref="X242" r:id="rId816" display="https://twitter.com/#!/penkymax/status/1086621643231952896"/>
    <hyperlink ref="X243" r:id="rId817" display="https://twitter.com/#!/j_jackieboo22/status/1086689148981952518"/>
    <hyperlink ref="X244" r:id="rId818" display="https://twitter.com/#!/penkymax/status/1086621643231952896"/>
    <hyperlink ref="X245" r:id="rId819" display="https://twitter.com/#!/j_jackieboo22/status/1086689148981952518"/>
    <hyperlink ref="X246" r:id="rId820" display="https://twitter.com/#!/samsmethers/status/1086620030740168710"/>
    <hyperlink ref="X247" r:id="rId821" display="https://twitter.com/#!/samsmethers/status/1086620030740168710"/>
    <hyperlink ref="X248" r:id="rId822" display="https://twitter.com/#!/samsmethers/status/1086621694784090112"/>
    <hyperlink ref="X249" r:id="rId823" display="https://twitter.com/#!/samsmethers/status/1086621694784090112"/>
    <hyperlink ref="X250" r:id="rId824" display="https://twitter.com/#!/j_jackieboo22/status/1086689158893109250"/>
    <hyperlink ref="X251" r:id="rId825" display="https://twitter.com/#!/j_jackieboo22/status/1086683282786447360"/>
    <hyperlink ref="X252" r:id="rId826" display="https://twitter.com/#!/j_jackieboo22/status/1086683392769441792"/>
    <hyperlink ref="X253" r:id="rId827" display="https://twitter.com/#!/j_jackieboo22/status/1086683392769441792"/>
    <hyperlink ref="X254" r:id="rId828" display="https://twitter.com/#!/j_jackieboo22/status/1086683392769441792"/>
    <hyperlink ref="X255" r:id="rId829" display="https://twitter.com/#!/j_jackieboo22/status/1086683763503968257"/>
    <hyperlink ref="X256" r:id="rId830" display="https://twitter.com/#!/j_jackieboo22/status/1086684873711120385"/>
    <hyperlink ref="X257" r:id="rId831" display="https://twitter.com/#!/j_jackieboo22/status/1086684873711120385"/>
    <hyperlink ref="X258" r:id="rId832" display="https://twitter.com/#!/j_jackieboo22/status/1086687113041580032"/>
    <hyperlink ref="X259" r:id="rId833" display="https://twitter.com/#!/j_jackieboo22/status/1086687267895365632"/>
    <hyperlink ref="X260" r:id="rId834" display="https://twitter.com/#!/j_jackieboo22/status/1086687279224156161"/>
    <hyperlink ref="X261" r:id="rId835" display="https://twitter.com/#!/j_jackieboo22/status/1086687299184799749"/>
    <hyperlink ref="X262" r:id="rId836" display="https://twitter.com/#!/j_jackieboo22/status/1086687369883983872"/>
    <hyperlink ref="X263" r:id="rId837" display="https://twitter.com/#!/j_jackieboo22/status/1086687369883983872"/>
    <hyperlink ref="X264" r:id="rId838" display="https://twitter.com/#!/j_jackieboo22/status/1086687369883983872"/>
    <hyperlink ref="X265" r:id="rId839" display="https://twitter.com/#!/j_jackieboo22/status/1086687670745645056"/>
    <hyperlink ref="X266" r:id="rId840" display="https://twitter.com/#!/j_jackieboo22/status/1086687764618362881"/>
    <hyperlink ref="X267" r:id="rId841" display="https://twitter.com/#!/j_jackieboo22/status/1086687965303242753"/>
    <hyperlink ref="X268" r:id="rId842" display="https://twitter.com/#!/j_jackieboo22/status/1086687965303242753"/>
    <hyperlink ref="X269" r:id="rId843" display="https://twitter.com/#!/j_jackieboo22/status/1086687965303242753"/>
    <hyperlink ref="X270" r:id="rId844" display="https://twitter.com/#!/j_jackieboo22/status/1086687965303242753"/>
    <hyperlink ref="X271" r:id="rId845" display="https://twitter.com/#!/j_jackieboo22/status/1086689133190410243"/>
    <hyperlink ref="X272" r:id="rId846" display="https://twitter.com/#!/j_jackieboo22/status/1086689133190410243"/>
    <hyperlink ref="X273" r:id="rId847" display="https://twitter.com/#!/j_jackieboo22/status/1086689148981952518"/>
    <hyperlink ref="X274" r:id="rId848" display="https://twitter.com/#!/j_jackieboo22/status/1086689158893109250"/>
    <hyperlink ref="X275" r:id="rId849" display="https://twitter.com/#!/j_jackieboo22/status/1086689158893109250"/>
    <hyperlink ref="X276" r:id="rId850" display="https://twitter.com/#!/amnaabdul1983/status/1086635053080301569"/>
    <hyperlink ref="X277" r:id="rId851" display="https://twitter.com/#!/womensmarchlon/status/1086688338747314177"/>
    <hyperlink ref="X278" r:id="rId852" display="https://twitter.com/#!/gregwrightyp/status/1086689634367819777"/>
    <hyperlink ref="X279" r:id="rId853" display="https://twitter.com/#!/amnaabdul1983/status/1086637281954414592"/>
    <hyperlink ref="X280" r:id="rId854" display="https://twitter.com/#!/amnaabdul1983/status/1086636413259563008"/>
    <hyperlink ref="X281" r:id="rId855" display="https://twitter.com/#!/amnaabdul1983/status/1086636413259563008"/>
    <hyperlink ref="X282" r:id="rId856" display="https://twitter.com/#!/amnaabdul1983/status/1086635053080301569"/>
    <hyperlink ref="X283" r:id="rId857" display="https://twitter.com/#!/womensmarchlon/status/1086688338747314177"/>
    <hyperlink ref="X284" r:id="rId858" display="https://twitter.com/#!/gregwrightyp/status/1086689634367819777"/>
    <hyperlink ref="X285" r:id="rId859" display="https://twitter.com/#!/gregwrightyp/status/1086689634367819777"/>
    <hyperlink ref="X286" r:id="rId860" display="https://twitter.com/#!/firerosefilmsuk/status/1086689707994607616"/>
    <hyperlink ref="X287" r:id="rId861" display="https://twitter.com/#!/firerosefilmsuk/status/1086689707994607616"/>
    <hyperlink ref="X288" r:id="rId862" display="https://twitter.com/#!/pazesez/status/1086689866434441222"/>
    <hyperlink ref="X289" r:id="rId863" display="https://twitter.com/#!/appleciderradio/status/1086690067454849029"/>
    <hyperlink ref="X290" r:id="rId864" display="https://twitter.com/#!/sarah13marston/status/1086690225785655297"/>
    <hyperlink ref="X291" r:id="rId865" display="https://twitter.com/#!/sarah13marston/status/1086690225785655297"/>
    <hyperlink ref="X292" r:id="rId866" display="https://twitter.com/#!/melodi801/status/1086690300188377089"/>
    <hyperlink ref="X293" r:id="rId867" display="https://twitter.com/#!/caitbeaumont/status/1086658222583398400"/>
    <hyperlink ref="X294" r:id="rId868" display="https://twitter.com/#!/womensmarchlon/status/1086688835222810624"/>
    <hyperlink ref="X295" r:id="rId869" display="https://twitter.com/#!/dubdubble/status/1086690325454819328"/>
    <hyperlink ref="X296" r:id="rId870" display="https://twitter.com/#!/dubdubble/status/1086690325454819328"/>
    <hyperlink ref="X297" r:id="rId871" display="https://twitter.com/#!/amna4a/status/1086690448071102467"/>
    <hyperlink ref="X298" r:id="rId872" display="https://twitter.com/#!/amna4a/status/1086690448071102467"/>
    <hyperlink ref="X299" r:id="rId873" display="https://twitter.com/#!/deniseann1119/status/1086690544812724227"/>
    <hyperlink ref="X300" r:id="rId874" display="https://twitter.com/#!/nhousteau/status/1086690705987244032"/>
    <hyperlink ref="X301" r:id="rId875" display="https://twitter.com/#!/charlie7829/status/1086691340375605249"/>
    <hyperlink ref="X302" r:id="rId876" display="https://twitter.com/#!/sherrysmolders/status/1086691485125230593"/>
    <hyperlink ref="X303" r:id="rId877" display="https://twitter.com/#!/heathermoandco/status/1086691432788717568"/>
    <hyperlink ref="X304" r:id="rId878" display="https://twitter.com/#!/heathermoandco/status/1086691508030300162"/>
    <hyperlink ref="X305" r:id="rId879" display="https://twitter.com/#!/louisahewitt1/status/1086691581665701888"/>
    <hyperlink ref="X306" r:id="rId880" display="https://twitter.com/#!/louisahewitt1/status/1086691678008893441"/>
    <hyperlink ref="X307" r:id="rId881" display="https://twitter.com/#!/louisahewitt1/status/1086691678008893441"/>
    <hyperlink ref="X308" r:id="rId882" display="https://twitter.com/#!/cpheiffer1/status/1086691705355685889"/>
    <hyperlink ref="X309" r:id="rId883" display="https://twitter.com/#!/there_funkyone/status/1086691894380322816"/>
    <hyperlink ref="X310" r:id="rId884" display="https://twitter.com/#!/gail_fab/status/1086691943361454083"/>
    <hyperlink ref="X311" r:id="rId885" display="https://twitter.com/#!/gail_fab/status/1086691943361454083"/>
    <hyperlink ref="X312" r:id="rId886" display="https://twitter.com/#!/janewhild/status/1086692328562147329"/>
    <hyperlink ref="X313" r:id="rId887" display="https://twitter.com/#!/janewhild/status/1086692328562147329"/>
    <hyperlink ref="X314" r:id="rId888" display="https://twitter.com/#!/solacewomensaid/status/1086593483052380161"/>
    <hyperlink ref="X315" r:id="rId889" display="https://twitter.com/#!/maisiemarvell/status/1086692387102040070"/>
    <hyperlink ref="X316" r:id="rId890" display="https://twitter.com/#!/lauriefare1/status/1086693048749178880"/>
    <hyperlink ref="X317" r:id="rId891" display="https://twitter.com/#!/lexiesecrist/status/1086693053899784192"/>
    <hyperlink ref="X318" r:id="rId892" display="https://twitter.com/#!/elizabetha7777/status/1086693458201460736"/>
    <hyperlink ref="X319" r:id="rId893" display="https://twitter.com/#!/maryonthegreen/status/1086583571014471682"/>
    <hyperlink ref="X320" r:id="rId894" display="https://twitter.com/#!/maryonthegreen/status/1086693741602267137"/>
    <hyperlink ref="X321" r:id="rId895" display="https://twitter.com/#!/godwin_lives/status/1086644356491169792"/>
    <hyperlink ref="X322" r:id="rId896" display="https://twitter.com/#!/thewollsoc/status/1086693823676407808"/>
    <hyperlink ref="X323" r:id="rId897" display="https://twitter.com/#!/kmfcounseling/status/1086688814314049536"/>
    <hyperlink ref="X324" r:id="rId898" display="https://twitter.com/#!/kmfcounseling/status/1086690125562560513"/>
    <hyperlink ref="X325" r:id="rId899" display="https://twitter.com/#!/kmfcounseling/status/1086693881893203968"/>
    <hyperlink ref="X326" r:id="rId900" display="https://twitter.com/#!/kmfcounseling/status/1086693881893203968"/>
    <hyperlink ref="X327" r:id="rId901" display="https://twitter.com/#!/stilllwithher/status/1086693882111451138"/>
    <hyperlink ref="X328" r:id="rId902" display="https://twitter.com/#!/stilllwithher/status/1086693882111451138"/>
    <hyperlink ref="X329" r:id="rId903" display="https://twitter.com/#!/blooloop/status/1086693902009200641"/>
    <hyperlink ref="X330" r:id="rId904" display="https://twitter.com/#!/itsnaww/status/1086693984083169280"/>
    <hyperlink ref="X331" r:id="rId905" display="https://twitter.com/#!/bloodygood__/status/1086633765961719808"/>
    <hyperlink ref="X332" r:id="rId906" display="https://twitter.com/#!/amyycp/status/1086694010436182018"/>
    <hyperlink ref="X333" r:id="rId907" display="https://twitter.com/#!/amyycp/status/1086694010436182018"/>
    <hyperlink ref="X334" r:id="rId908" display="https://twitter.com/#!/k3micah/status/1086694193601236992"/>
    <hyperlink ref="X335" r:id="rId909" display="https://twitter.com/#!/k3micah/status/1086694193601236992"/>
    <hyperlink ref="X336" r:id="rId910" display="https://twitter.com/#!/alisonhmarshal1/status/1086617712145690624"/>
    <hyperlink ref="X337" r:id="rId911" display="https://twitter.com/#!/womensmarchlon/status/1086678841505079297"/>
    <hyperlink ref="X338" r:id="rId912" display="https://twitter.com/#!/emmsimpson__/status/1086689201633067008"/>
    <hyperlink ref="X339" r:id="rId913" display="https://twitter.com/#!/alisonhmarshal1/status/1086617712145690624"/>
    <hyperlink ref="X340" r:id="rId914" display="https://twitter.com/#!/alisonhmarshal1/status/1086617712145690624"/>
    <hyperlink ref="X341" r:id="rId915" display="https://twitter.com/#!/emmsimpson__/status/1086689201633067008"/>
    <hyperlink ref="X342" r:id="rId916" display="https://twitter.com/#!/solacewomensaid/status/1086593483052380161"/>
    <hyperlink ref="X343" r:id="rId917" display="https://twitter.com/#!/fawcettsociety/status/1086620656735866880"/>
    <hyperlink ref="X344" r:id="rId918" display="https://twitter.com/#!/emmsimpson__/status/1086691974416089094"/>
    <hyperlink ref="X345" r:id="rId919" display="https://twitter.com/#!/weprichmond/status/1086619410108948480"/>
    <hyperlink ref="X346" r:id="rId920" display="https://twitter.com/#!/emmsimpson__/status/1086692141110300673"/>
    <hyperlink ref="X347" r:id="rId921" display="https://twitter.com/#!/wep_birmingham/status/1086636185395572736"/>
    <hyperlink ref="X348" r:id="rId922" display="https://twitter.com/#!/emmsimpson__/status/1086692439602221063"/>
    <hyperlink ref="X349" r:id="rId923" display="https://twitter.com/#!/emmsimpson__/status/1086692439602221063"/>
    <hyperlink ref="X350" r:id="rId924" display="https://twitter.com/#!/solacewomensaid/status/1086547892503044097"/>
    <hyperlink ref="X351" r:id="rId925" display="https://twitter.com/#!/wepislington/status/1086635088312496128"/>
    <hyperlink ref="X352" r:id="rId926" display="https://twitter.com/#!/emmsimpson__/status/1086692458665259008"/>
    <hyperlink ref="X353" r:id="rId927" display="https://twitter.com/#!/wepislington/status/1086605179049394176"/>
    <hyperlink ref="X354" r:id="rId928" display="https://twitter.com/#!/wepislington/status/1086635088312496128"/>
    <hyperlink ref="X355" r:id="rId929" display="https://twitter.com/#!/emmsimpson__/status/1086689200651599872"/>
    <hyperlink ref="X356" r:id="rId930" display="https://twitter.com/#!/emmsimpson__/status/1086689201633067008"/>
    <hyperlink ref="X357" r:id="rId931" display="https://twitter.com/#!/emmsimpson__/status/1086692458665259008"/>
    <hyperlink ref="X358" r:id="rId932" display="https://twitter.com/#!/weprichmond/status/1086654332467064832"/>
    <hyperlink ref="X359" r:id="rId933" display="https://twitter.com/#!/weprichmond/status/1086620188328497153"/>
    <hyperlink ref="X360" r:id="rId934" display="https://twitter.com/#!/emmsimpson__/status/1086689200781447168"/>
    <hyperlink ref="X361" r:id="rId935" display="https://twitter.com/#!/emmsimpson__/status/1086692141110300673"/>
    <hyperlink ref="X362" r:id="rId936" display="https://twitter.com/#!/emmsimpson__/status/1086694028731736064"/>
    <hyperlink ref="X363" r:id="rId937" display="https://twitter.com/#!/wep_uk/status/1086663800131072000"/>
    <hyperlink ref="X364" r:id="rId938" display="https://twitter.com/#!/wepmiltonkeynes/status/1086593897206345728"/>
    <hyperlink ref="X365" r:id="rId939" display="https://twitter.com/#!/emmsimpson__/status/1086689201633067008"/>
    <hyperlink ref="X366" r:id="rId940" display="https://twitter.com/#!/emmsimpson__/status/1086694196277399554"/>
    <hyperlink ref="X367" r:id="rId941" display="https://twitter.com/#!/emmsimpson__/status/1086694196277399554"/>
    <hyperlink ref="X368" r:id="rId942" display="https://twitter.com/#!/emmsimpson__/status/1086691675173519361"/>
    <hyperlink ref="X369" r:id="rId943" display="https://twitter.com/#!/emmsimpson__/status/1086691974416089094"/>
    <hyperlink ref="X370" r:id="rId944" display="https://twitter.com/#!/emmsimpson__/status/1086692006993158149"/>
    <hyperlink ref="X371" r:id="rId945" display="https://twitter.com/#!/emmsimpson__/status/1086692006993158149"/>
    <hyperlink ref="X372" r:id="rId946" display="https://twitter.com/#!/emmsimpson__/status/1086692458665259008"/>
    <hyperlink ref="X373" r:id="rId947" display="https://twitter.com/#!/sanguinebee/status/1086693410336133122"/>
    <hyperlink ref="X374" r:id="rId948" display="https://twitter.com/#!/cjmartin23/status/1086694259888017409"/>
    <hyperlink ref="X375" r:id="rId949" display="https://twitter.com/#!/cjmartin23/status/1086687770804797440"/>
    <hyperlink ref="X376" r:id="rId950" display="https://twitter.com/#!/patjsullivan/status/1086694295569133570"/>
    <hyperlink ref="X377" r:id="rId951" display="https://twitter.com/#!/patjsullivan/status/1086694295569133570"/>
    <hyperlink ref="X378" r:id="rId952" display="https://twitter.com/#!/cathynewman/status/1086639628868825088"/>
    <hyperlink ref="X379" r:id="rId953" display="https://twitter.com/#!/lescharmilles/status/1086694413240287232"/>
    <hyperlink ref="X380" r:id="rId954" display="https://twitter.com/#!/cathynewman/status/1086639628868825088"/>
    <hyperlink ref="X381" r:id="rId955" display="https://twitter.com/#!/lescharmilles/status/1086694413240287232"/>
    <hyperlink ref="X382" r:id="rId956" display="https://twitter.com/#!/cathynewman/status/1086639628868825088"/>
    <hyperlink ref="X383" r:id="rId957" display="https://twitter.com/#!/lescharmilles/status/1086694413240287232"/>
    <hyperlink ref="X384" r:id="rId958" display="https://twitter.com/#!/lescharmilles/status/1086694413240287232"/>
    <hyperlink ref="X385" r:id="rId959" display="https://twitter.com/#!/elizabetha7777/status/1086693458201460736"/>
    <hyperlink ref="X386" r:id="rId960" display="https://twitter.com/#!/parlstreet/status/1086694432353726464"/>
    <hyperlink ref="X387" r:id="rId961" display="https://twitter.com/#!/parlstreet/status/1086694432353726464"/>
    <hyperlink ref="X388" r:id="rId962" display="https://twitter.com/#!/dowlaiscoconut/status/1086627086389911553"/>
    <hyperlink ref="X389" r:id="rId963" display="https://twitter.com/#!/annableigh/status/1086694436661329923"/>
    <hyperlink ref="X390" r:id="rId964" display="https://twitter.com/#!/fotis_filippou/status/1086617194849595392"/>
    <hyperlink ref="X391" r:id="rId965" display="https://twitter.com/#!/fotis_filippou/status/1086626704091738112"/>
    <hyperlink ref="X392" r:id="rId966" display="https://twitter.com/#!/jessicaworld82/status/1086694320965668864"/>
    <hyperlink ref="X393" r:id="rId967" display="https://twitter.com/#!/aak1880/status/1086599687564681216"/>
    <hyperlink ref="X394" r:id="rId968" display="https://twitter.com/#!/jessicaworld82/status/1086694486258974726"/>
    <hyperlink ref="X395" r:id="rId969" display="https://twitter.com/#!/jessicaworld82/status/1086678934421471232"/>
    <hyperlink ref="X396" r:id="rId970" display="https://twitter.com/#!/jessicaworld82/status/1086694486258974726"/>
    <hyperlink ref="X397" r:id="rId971" display="https://twitter.com/#!/timdownie1/status/1086641302236790785"/>
    <hyperlink ref="X398" r:id="rId972" display="https://twitter.com/#!/tammy_richard/status/1086694613543469057"/>
    <hyperlink ref="X399" r:id="rId973" display="https://twitter.com/#!/digibythesea/status/1086565954295873536"/>
    <hyperlink ref="X400" r:id="rId974" display="https://twitter.com/#!/womensmarchlon/status/1086601391966171137"/>
    <hyperlink ref="X401" r:id="rId975" display="https://twitter.com/#!/tammy_richard/status/1086694714106150917"/>
    <hyperlink ref="X402" r:id="rId976" display="https://twitter.com/#!/tammy_richard/status/1086694714106150917"/>
    <hyperlink ref="X403" r:id="rId977" display="https://twitter.com/#!/feminastywomxn/status/1086695002284146688"/>
    <hyperlink ref="AZ218" r:id="rId978" display="https://api.twitter.com/1.1/geo/id/457b4814b4240d87.json"/>
    <hyperlink ref="AZ222" r:id="rId979" display="https://api.twitter.com/1.1/geo/id/09529a6c3096b003.json"/>
    <hyperlink ref="AZ223" r:id="rId980" display="https://api.twitter.com/1.1/geo/id/09529a6c3096b003.json"/>
    <hyperlink ref="AZ224" r:id="rId981" display="https://api.twitter.com/1.1/geo/id/09529a6c3096b003.json"/>
    <hyperlink ref="AZ240" r:id="rId982" display="https://api.twitter.com/1.1/geo/id/457b4814b4240d87.json"/>
    <hyperlink ref="AZ242" r:id="rId983" display="https://api.twitter.com/1.1/geo/id/457b4814b4240d87.json"/>
    <hyperlink ref="AZ244" r:id="rId984" display="https://api.twitter.com/1.1/geo/id/457b4814b4240d87.json"/>
    <hyperlink ref="AZ318" r:id="rId985" display="https://api.twitter.com/1.1/geo/id/3e1157a1c0f0ab13.json"/>
    <hyperlink ref="AZ385" r:id="rId986" display="https://api.twitter.com/1.1/geo/id/3e1157a1c0f0ab13.json"/>
  </hyperlinks>
  <printOptions/>
  <pageMargins left="0.7" right="0.7" top="0.75" bottom="0.75" header="0.3" footer="0.3"/>
  <pageSetup horizontalDpi="600" verticalDpi="600" orientation="portrait" r:id="rId990"/>
  <legacyDrawing r:id="rId988"/>
  <tableParts>
    <tablePart r:id="rId9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3298</v>
      </c>
      <c r="B1" s="13" t="s">
        <v>3488</v>
      </c>
      <c r="C1" s="13" t="s">
        <v>3489</v>
      </c>
      <c r="D1" s="13" t="s">
        <v>144</v>
      </c>
      <c r="E1" s="13" t="s">
        <v>3491</v>
      </c>
      <c r="F1" s="13" t="s">
        <v>3492</v>
      </c>
      <c r="G1" s="13" t="s">
        <v>3493</v>
      </c>
    </row>
    <row r="2" spans="1:7" ht="15">
      <c r="A2" s="78" t="s">
        <v>2805</v>
      </c>
      <c r="B2" s="78">
        <v>303</v>
      </c>
      <c r="C2" s="123">
        <v>0.06959118052365641</v>
      </c>
      <c r="D2" s="78" t="s">
        <v>3490</v>
      </c>
      <c r="E2" s="78"/>
      <c r="F2" s="78"/>
      <c r="G2" s="78"/>
    </row>
    <row r="3" spans="1:7" ht="15">
      <c r="A3" s="78" t="s">
        <v>2806</v>
      </c>
      <c r="B3" s="78">
        <v>47</v>
      </c>
      <c r="C3" s="123">
        <v>0.010794671566375747</v>
      </c>
      <c r="D3" s="78" t="s">
        <v>3490</v>
      </c>
      <c r="E3" s="78"/>
      <c r="F3" s="78"/>
      <c r="G3" s="78"/>
    </row>
    <row r="4" spans="1:7" ht="15">
      <c r="A4" s="78" t="s">
        <v>2807</v>
      </c>
      <c r="B4" s="78">
        <v>0</v>
      </c>
      <c r="C4" s="123">
        <v>0</v>
      </c>
      <c r="D4" s="78" t="s">
        <v>3490</v>
      </c>
      <c r="E4" s="78"/>
      <c r="F4" s="78"/>
      <c r="G4" s="78"/>
    </row>
    <row r="5" spans="1:7" ht="15">
      <c r="A5" s="78" t="s">
        <v>2808</v>
      </c>
      <c r="B5" s="78">
        <v>4004</v>
      </c>
      <c r="C5" s="123">
        <v>0.9196141479099679</v>
      </c>
      <c r="D5" s="78" t="s">
        <v>3490</v>
      </c>
      <c r="E5" s="78"/>
      <c r="F5" s="78"/>
      <c r="G5" s="78"/>
    </row>
    <row r="6" spans="1:7" ht="15">
      <c r="A6" s="78" t="s">
        <v>2809</v>
      </c>
      <c r="B6" s="78">
        <v>4354</v>
      </c>
      <c r="C6" s="123">
        <v>1</v>
      </c>
      <c r="D6" s="78" t="s">
        <v>3490</v>
      </c>
      <c r="E6" s="78"/>
      <c r="F6" s="78"/>
      <c r="G6" s="78"/>
    </row>
    <row r="7" spans="1:7" ht="15">
      <c r="A7" s="85" t="s">
        <v>564</v>
      </c>
      <c r="B7" s="85">
        <v>164</v>
      </c>
      <c r="C7" s="124">
        <v>0.010067554329829148</v>
      </c>
      <c r="D7" s="85" t="s">
        <v>3490</v>
      </c>
      <c r="E7" s="85" t="b">
        <v>0</v>
      </c>
      <c r="F7" s="85" t="b">
        <v>0</v>
      </c>
      <c r="G7" s="85" t="b">
        <v>0</v>
      </c>
    </row>
    <row r="8" spans="1:7" ht="15">
      <c r="A8" s="85" t="s">
        <v>402</v>
      </c>
      <c r="B8" s="85">
        <v>134</v>
      </c>
      <c r="C8" s="124">
        <v>0.02295447551796672</v>
      </c>
      <c r="D8" s="85" t="s">
        <v>3490</v>
      </c>
      <c r="E8" s="85" t="b">
        <v>0</v>
      </c>
      <c r="F8" s="85" t="b">
        <v>0</v>
      </c>
      <c r="G8" s="85" t="b">
        <v>0</v>
      </c>
    </row>
    <row r="9" spans="1:7" ht="15">
      <c r="A9" s="85" t="s">
        <v>2810</v>
      </c>
      <c r="B9" s="85">
        <v>121</v>
      </c>
      <c r="C9" s="124">
        <v>0.02214958953367613</v>
      </c>
      <c r="D9" s="85" t="s">
        <v>3490</v>
      </c>
      <c r="E9" s="85" t="b">
        <v>0</v>
      </c>
      <c r="F9" s="85" t="b">
        <v>0</v>
      </c>
      <c r="G9" s="85" t="b">
        <v>0</v>
      </c>
    </row>
    <row r="10" spans="1:7" ht="15">
      <c r="A10" s="85" t="s">
        <v>567</v>
      </c>
      <c r="B10" s="85">
        <v>102</v>
      </c>
      <c r="C10" s="124">
        <v>0.013183822849622214</v>
      </c>
      <c r="D10" s="85" t="s">
        <v>3490</v>
      </c>
      <c r="E10" s="85" t="b">
        <v>0</v>
      </c>
      <c r="F10" s="85" t="b">
        <v>0</v>
      </c>
      <c r="G10" s="85" t="b">
        <v>0</v>
      </c>
    </row>
    <row r="11" spans="1:7" ht="15">
      <c r="A11" s="85" t="s">
        <v>2811</v>
      </c>
      <c r="B11" s="85">
        <v>101</v>
      </c>
      <c r="C11" s="124">
        <v>0.013196773894994752</v>
      </c>
      <c r="D11" s="85" t="s">
        <v>3490</v>
      </c>
      <c r="E11" s="85" t="b">
        <v>0</v>
      </c>
      <c r="F11" s="85" t="b">
        <v>0</v>
      </c>
      <c r="G11" s="85" t="b">
        <v>0</v>
      </c>
    </row>
    <row r="12" spans="1:7" ht="15">
      <c r="A12" s="85" t="s">
        <v>325</v>
      </c>
      <c r="B12" s="85">
        <v>86</v>
      </c>
      <c r="C12" s="124">
        <v>0.013649138059516432</v>
      </c>
      <c r="D12" s="85" t="s">
        <v>3490</v>
      </c>
      <c r="E12" s="85" t="b">
        <v>0</v>
      </c>
      <c r="F12" s="85" t="b">
        <v>0</v>
      </c>
      <c r="G12" s="85" t="b">
        <v>0</v>
      </c>
    </row>
    <row r="13" spans="1:7" ht="15">
      <c r="A13" s="85" t="s">
        <v>2815</v>
      </c>
      <c r="B13" s="85">
        <v>77</v>
      </c>
      <c r="C13" s="124">
        <v>0.013190258320025653</v>
      </c>
      <c r="D13" s="85" t="s">
        <v>3490</v>
      </c>
      <c r="E13" s="85" t="b">
        <v>0</v>
      </c>
      <c r="F13" s="85" t="b">
        <v>0</v>
      </c>
      <c r="G13" s="85" t="b">
        <v>0</v>
      </c>
    </row>
    <row r="14" spans="1:7" ht="15">
      <c r="A14" s="85" t="s">
        <v>2769</v>
      </c>
      <c r="B14" s="85">
        <v>71</v>
      </c>
      <c r="C14" s="124">
        <v>0.013142860465003127</v>
      </c>
      <c r="D14" s="85" t="s">
        <v>3490</v>
      </c>
      <c r="E14" s="85" t="b">
        <v>0</v>
      </c>
      <c r="F14" s="85" t="b">
        <v>0</v>
      </c>
      <c r="G14" s="85" t="b">
        <v>0</v>
      </c>
    </row>
    <row r="15" spans="1:7" ht="15">
      <c r="A15" s="85" t="s">
        <v>1749</v>
      </c>
      <c r="B15" s="85">
        <v>58</v>
      </c>
      <c r="C15" s="124">
        <v>0.012175849864652581</v>
      </c>
      <c r="D15" s="85" t="s">
        <v>3490</v>
      </c>
      <c r="E15" s="85" t="b">
        <v>0</v>
      </c>
      <c r="F15" s="85" t="b">
        <v>0</v>
      </c>
      <c r="G15" s="85" t="b">
        <v>0</v>
      </c>
    </row>
    <row r="16" spans="1:7" ht="15">
      <c r="A16" s="85" t="s">
        <v>3299</v>
      </c>
      <c r="B16" s="85">
        <v>53</v>
      </c>
      <c r="C16" s="124">
        <v>0.011809018615524849</v>
      </c>
      <c r="D16" s="85" t="s">
        <v>3490</v>
      </c>
      <c r="E16" s="85" t="b">
        <v>0</v>
      </c>
      <c r="F16" s="85" t="b">
        <v>0</v>
      </c>
      <c r="G16" s="85" t="b">
        <v>0</v>
      </c>
    </row>
    <row r="17" spans="1:7" ht="15">
      <c r="A17" s="85" t="s">
        <v>2822</v>
      </c>
      <c r="B17" s="85">
        <v>52</v>
      </c>
      <c r="C17" s="124">
        <v>0.01172775723976003</v>
      </c>
      <c r="D17" s="85" t="s">
        <v>3490</v>
      </c>
      <c r="E17" s="85" t="b">
        <v>0</v>
      </c>
      <c r="F17" s="85" t="b">
        <v>0</v>
      </c>
      <c r="G17" s="85" t="b">
        <v>0</v>
      </c>
    </row>
    <row r="18" spans="1:7" ht="15">
      <c r="A18" s="85" t="s">
        <v>3300</v>
      </c>
      <c r="B18" s="85">
        <v>51</v>
      </c>
      <c r="C18" s="124">
        <v>0.01164374748235077</v>
      </c>
      <c r="D18" s="85" t="s">
        <v>3490</v>
      </c>
      <c r="E18" s="85" t="b">
        <v>0</v>
      </c>
      <c r="F18" s="85" t="b">
        <v>0</v>
      </c>
      <c r="G18" s="85" t="b">
        <v>0</v>
      </c>
    </row>
    <row r="19" spans="1:7" ht="15">
      <c r="A19" s="85" t="s">
        <v>3301</v>
      </c>
      <c r="B19" s="85">
        <v>51</v>
      </c>
      <c r="C19" s="124">
        <v>0.01164374748235077</v>
      </c>
      <c r="D19" s="85" t="s">
        <v>3490</v>
      </c>
      <c r="E19" s="85" t="b">
        <v>0</v>
      </c>
      <c r="F19" s="85" t="b">
        <v>0</v>
      </c>
      <c r="G19" s="85" t="b">
        <v>0</v>
      </c>
    </row>
    <row r="20" spans="1:7" ht="15">
      <c r="A20" s="85" t="s">
        <v>3302</v>
      </c>
      <c r="B20" s="85">
        <v>51</v>
      </c>
      <c r="C20" s="124">
        <v>0.01164374748235077</v>
      </c>
      <c r="D20" s="85" t="s">
        <v>3490</v>
      </c>
      <c r="E20" s="85" t="b">
        <v>0</v>
      </c>
      <c r="F20" s="85" t="b">
        <v>0</v>
      </c>
      <c r="G20" s="85" t="b">
        <v>0</v>
      </c>
    </row>
    <row r="21" spans="1:7" ht="15">
      <c r="A21" s="85" t="s">
        <v>3303</v>
      </c>
      <c r="B21" s="85">
        <v>51</v>
      </c>
      <c r="C21" s="124">
        <v>0.01164374748235077</v>
      </c>
      <c r="D21" s="85" t="s">
        <v>3490</v>
      </c>
      <c r="E21" s="85" t="b">
        <v>0</v>
      </c>
      <c r="F21" s="85" t="b">
        <v>0</v>
      </c>
      <c r="G21" s="85" t="b">
        <v>0</v>
      </c>
    </row>
    <row r="22" spans="1:7" ht="15">
      <c r="A22" s="85" t="s">
        <v>392</v>
      </c>
      <c r="B22" s="85">
        <v>50</v>
      </c>
      <c r="C22" s="124">
        <v>0.011556935446619369</v>
      </c>
      <c r="D22" s="85" t="s">
        <v>3490</v>
      </c>
      <c r="E22" s="85" t="b">
        <v>0</v>
      </c>
      <c r="F22" s="85" t="b">
        <v>0</v>
      </c>
      <c r="G22" s="85" t="b">
        <v>0</v>
      </c>
    </row>
    <row r="23" spans="1:7" ht="15">
      <c r="A23" s="85" t="s">
        <v>2820</v>
      </c>
      <c r="B23" s="85">
        <v>49</v>
      </c>
      <c r="C23" s="124">
        <v>0.011467265079598055</v>
      </c>
      <c r="D23" s="85" t="s">
        <v>3490</v>
      </c>
      <c r="E23" s="85" t="b">
        <v>1</v>
      </c>
      <c r="F23" s="85" t="b">
        <v>0</v>
      </c>
      <c r="G23" s="85" t="b">
        <v>0</v>
      </c>
    </row>
    <row r="24" spans="1:7" ht="15">
      <c r="A24" s="85" t="s">
        <v>2821</v>
      </c>
      <c r="B24" s="85">
        <v>49</v>
      </c>
      <c r="C24" s="124">
        <v>0.011467265079598055</v>
      </c>
      <c r="D24" s="85" t="s">
        <v>3490</v>
      </c>
      <c r="E24" s="85" t="b">
        <v>0</v>
      </c>
      <c r="F24" s="85" t="b">
        <v>0</v>
      </c>
      <c r="G24" s="85" t="b">
        <v>0</v>
      </c>
    </row>
    <row r="25" spans="1:7" ht="15">
      <c r="A25" s="85" t="s">
        <v>2823</v>
      </c>
      <c r="B25" s="85">
        <v>49</v>
      </c>
      <c r="C25" s="124">
        <v>0.011467265079598055</v>
      </c>
      <c r="D25" s="85" t="s">
        <v>3490</v>
      </c>
      <c r="E25" s="85" t="b">
        <v>1</v>
      </c>
      <c r="F25" s="85" t="b">
        <v>0</v>
      </c>
      <c r="G25" s="85" t="b">
        <v>0</v>
      </c>
    </row>
    <row r="26" spans="1:7" ht="15">
      <c r="A26" s="85" t="s">
        <v>2824</v>
      </c>
      <c r="B26" s="85">
        <v>49</v>
      </c>
      <c r="C26" s="124">
        <v>0.011467265079598055</v>
      </c>
      <c r="D26" s="85" t="s">
        <v>3490</v>
      </c>
      <c r="E26" s="85" t="b">
        <v>0</v>
      </c>
      <c r="F26" s="85" t="b">
        <v>0</v>
      </c>
      <c r="G26" s="85" t="b">
        <v>0</v>
      </c>
    </row>
    <row r="27" spans="1:7" ht="15">
      <c r="A27" s="85" t="s">
        <v>3304</v>
      </c>
      <c r="B27" s="85">
        <v>49</v>
      </c>
      <c r="C27" s="124">
        <v>0.011467265079598055</v>
      </c>
      <c r="D27" s="85" t="s">
        <v>3490</v>
      </c>
      <c r="E27" s="85" t="b">
        <v>0</v>
      </c>
      <c r="F27" s="85" t="b">
        <v>0</v>
      </c>
      <c r="G27" s="85" t="b">
        <v>0</v>
      </c>
    </row>
    <row r="28" spans="1:7" ht="15">
      <c r="A28" s="85" t="s">
        <v>3305</v>
      </c>
      <c r="B28" s="85">
        <v>48</v>
      </c>
      <c r="C28" s="124">
        <v>0.011374678039975626</v>
      </c>
      <c r="D28" s="85" t="s">
        <v>3490</v>
      </c>
      <c r="E28" s="85" t="b">
        <v>0</v>
      </c>
      <c r="F28" s="85" t="b">
        <v>0</v>
      </c>
      <c r="G28" s="85" t="b">
        <v>0</v>
      </c>
    </row>
    <row r="29" spans="1:7" ht="15">
      <c r="A29" s="85" t="s">
        <v>2817</v>
      </c>
      <c r="B29" s="85">
        <v>47</v>
      </c>
      <c r="C29" s="124">
        <v>0.01127911355503582</v>
      </c>
      <c r="D29" s="85" t="s">
        <v>3490</v>
      </c>
      <c r="E29" s="85" t="b">
        <v>0</v>
      </c>
      <c r="F29" s="85" t="b">
        <v>0</v>
      </c>
      <c r="G29" s="85" t="b">
        <v>0</v>
      </c>
    </row>
    <row r="30" spans="1:7" ht="15">
      <c r="A30" s="85" t="s">
        <v>2818</v>
      </c>
      <c r="B30" s="85">
        <v>45</v>
      </c>
      <c r="C30" s="124">
        <v>0.011078796056360321</v>
      </c>
      <c r="D30" s="85" t="s">
        <v>3490</v>
      </c>
      <c r="E30" s="85" t="b">
        <v>0</v>
      </c>
      <c r="F30" s="85" t="b">
        <v>0</v>
      </c>
      <c r="G30" s="85" t="b">
        <v>0</v>
      </c>
    </row>
    <row r="31" spans="1:7" ht="15">
      <c r="A31" s="85" t="s">
        <v>387</v>
      </c>
      <c r="B31" s="85">
        <v>44</v>
      </c>
      <c r="C31" s="124">
        <v>0.010973907873970285</v>
      </c>
      <c r="D31" s="85" t="s">
        <v>3490</v>
      </c>
      <c r="E31" s="85" t="b">
        <v>0</v>
      </c>
      <c r="F31" s="85" t="b">
        <v>0</v>
      </c>
      <c r="G31" s="85" t="b">
        <v>0</v>
      </c>
    </row>
    <row r="32" spans="1:7" ht="15">
      <c r="A32" s="85" t="s">
        <v>2770</v>
      </c>
      <c r="B32" s="85">
        <v>24</v>
      </c>
      <c r="C32" s="124">
        <v>0.008064673635300596</v>
      </c>
      <c r="D32" s="85" t="s">
        <v>3490</v>
      </c>
      <c r="E32" s="85" t="b">
        <v>0</v>
      </c>
      <c r="F32" s="85" t="b">
        <v>0</v>
      </c>
      <c r="G32" s="85" t="b">
        <v>0</v>
      </c>
    </row>
    <row r="33" spans="1:7" ht="15">
      <c r="A33" s="85" t="s">
        <v>2813</v>
      </c>
      <c r="B33" s="85">
        <v>17</v>
      </c>
      <c r="C33" s="124">
        <v>0.006550239397780715</v>
      </c>
      <c r="D33" s="85" t="s">
        <v>3490</v>
      </c>
      <c r="E33" s="85" t="b">
        <v>0</v>
      </c>
      <c r="F33" s="85" t="b">
        <v>0</v>
      </c>
      <c r="G33" s="85" t="b">
        <v>0</v>
      </c>
    </row>
    <row r="34" spans="1:7" ht="15">
      <c r="A34" s="85" t="s">
        <v>3306</v>
      </c>
      <c r="B34" s="85">
        <v>17</v>
      </c>
      <c r="C34" s="124">
        <v>0.0072019651872556835</v>
      </c>
      <c r="D34" s="85" t="s">
        <v>3490</v>
      </c>
      <c r="E34" s="85" t="b">
        <v>1</v>
      </c>
      <c r="F34" s="85" t="b">
        <v>0</v>
      </c>
      <c r="G34" s="85" t="b">
        <v>0</v>
      </c>
    </row>
    <row r="35" spans="1:7" ht="15">
      <c r="A35" s="85" t="s">
        <v>2780</v>
      </c>
      <c r="B35" s="85">
        <v>16</v>
      </c>
      <c r="C35" s="124">
        <v>0.0064511182979973035</v>
      </c>
      <c r="D35" s="85" t="s">
        <v>3490</v>
      </c>
      <c r="E35" s="85" t="b">
        <v>0</v>
      </c>
      <c r="F35" s="85" t="b">
        <v>0</v>
      </c>
      <c r="G35" s="85" t="b">
        <v>0</v>
      </c>
    </row>
    <row r="36" spans="1:7" ht="15">
      <c r="A36" s="85" t="s">
        <v>338</v>
      </c>
      <c r="B36" s="85">
        <v>16</v>
      </c>
      <c r="C36" s="124">
        <v>0.006303550157949954</v>
      </c>
      <c r="D36" s="85" t="s">
        <v>3490</v>
      </c>
      <c r="E36" s="85" t="b">
        <v>0</v>
      </c>
      <c r="F36" s="85" t="b">
        <v>0</v>
      </c>
      <c r="G36" s="85" t="b">
        <v>0</v>
      </c>
    </row>
    <row r="37" spans="1:7" ht="15">
      <c r="A37" s="85" t="s">
        <v>2827</v>
      </c>
      <c r="B37" s="85">
        <v>15</v>
      </c>
      <c r="C37" s="124">
        <v>0.006047923404372472</v>
      </c>
      <c r="D37" s="85" t="s">
        <v>3490</v>
      </c>
      <c r="E37" s="85" t="b">
        <v>1</v>
      </c>
      <c r="F37" s="85" t="b">
        <v>0</v>
      </c>
      <c r="G37" s="85" t="b">
        <v>0</v>
      </c>
    </row>
    <row r="38" spans="1:7" ht="15">
      <c r="A38" s="85" t="s">
        <v>398</v>
      </c>
      <c r="B38" s="85">
        <v>15</v>
      </c>
      <c r="C38" s="124">
        <v>0.006047923404372472</v>
      </c>
      <c r="D38" s="85" t="s">
        <v>3490</v>
      </c>
      <c r="E38" s="85" t="b">
        <v>0</v>
      </c>
      <c r="F38" s="85" t="b">
        <v>0</v>
      </c>
      <c r="G38" s="85" t="b">
        <v>0</v>
      </c>
    </row>
    <row r="39" spans="1:7" ht="15">
      <c r="A39" s="85" t="s">
        <v>2771</v>
      </c>
      <c r="B39" s="85">
        <v>14</v>
      </c>
      <c r="C39" s="124">
        <v>0.005782762445359093</v>
      </c>
      <c r="D39" s="85" t="s">
        <v>3490</v>
      </c>
      <c r="E39" s="85" t="b">
        <v>0</v>
      </c>
      <c r="F39" s="85" t="b">
        <v>0</v>
      </c>
      <c r="G39" s="85" t="b">
        <v>0</v>
      </c>
    </row>
    <row r="40" spans="1:7" ht="15">
      <c r="A40" s="85" t="s">
        <v>410</v>
      </c>
      <c r="B40" s="85">
        <v>14</v>
      </c>
      <c r="C40" s="124">
        <v>0.005782762445359093</v>
      </c>
      <c r="D40" s="85" t="s">
        <v>3490</v>
      </c>
      <c r="E40" s="85" t="b">
        <v>0</v>
      </c>
      <c r="F40" s="85" t="b">
        <v>0</v>
      </c>
      <c r="G40" s="85" t="b">
        <v>0</v>
      </c>
    </row>
    <row r="41" spans="1:7" ht="15">
      <c r="A41" s="85" t="s">
        <v>2826</v>
      </c>
      <c r="B41" s="85">
        <v>14</v>
      </c>
      <c r="C41" s="124">
        <v>0.006265255011097883</v>
      </c>
      <c r="D41" s="85" t="s">
        <v>3490</v>
      </c>
      <c r="E41" s="85" t="b">
        <v>0</v>
      </c>
      <c r="F41" s="85" t="b">
        <v>0</v>
      </c>
      <c r="G41" s="85" t="b">
        <v>0</v>
      </c>
    </row>
    <row r="42" spans="1:7" ht="15">
      <c r="A42" s="85" t="s">
        <v>3307</v>
      </c>
      <c r="B42" s="85">
        <v>13</v>
      </c>
      <c r="C42" s="124">
        <v>0.005507385143195522</v>
      </c>
      <c r="D42" s="85" t="s">
        <v>3490</v>
      </c>
      <c r="E42" s="85" t="b">
        <v>0</v>
      </c>
      <c r="F42" s="85" t="b">
        <v>0</v>
      </c>
      <c r="G42" s="85" t="b">
        <v>0</v>
      </c>
    </row>
    <row r="43" spans="1:7" ht="15">
      <c r="A43" s="85" t="s">
        <v>3308</v>
      </c>
      <c r="B43" s="85">
        <v>13</v>
      </c>
      <c r="C43" s="124">
        <v>0.005507385143195522</v>
      </c>
      <c r="D43" s="85" t="s">
        <v>3490</v>
      </c>
      <c r="E43" s="85" t="b">
        <v>1</v>
      </c>
      <c r="F43" s="85" t="b">
        <v>0</v>
      </c>
      <c r="G43" s="85" t="b">
        <v>0</v>
      </c>
    </row>
    <row r="44" spans="1:7" ht="15">
      <c r="A44" s="85" t="s">
        <v>2829</v>
      </c>
      <c r="B44" s="85">
        <v>12</v>
      </c>
      <c r="C44" s="124">
        <v>0.005714345632150915</v>
      </c>
      <c r="D44" s="85" t="s">
        <v>3490</v>
      </c>
      <c r="E44" s="85" t="b">
        <v>0</v>
      </c>
      <c r="F44" s="85" t="b">
        <v>0</v>
      </c>
      <c r="G44" s="85" t="b">
        <v>0</v>
      </c>
    </row>
    <row r="45" spans="1:7" ht="15">
      <c r="A45" s="85" t="s">
        <v>3309</v>
      </c>
      <c r="B45" s="85">
        <v>12</v>
      </c>
      <c r="C45" s="124">
        <v>0.00522100412530669</v>
      </c>
      <c r="D45" s="85" t="s">
        <v>3490</v>
      </c>
      <c r="E45" s="85" t="b">
        <v>1</v>
      </c>
      <c r="F45" s="85" t="b">
        <v>0</v>
      </c>
      <c r="G45" s="85" t="b">
        <v>0</v>
      </c>
    </row>
    <row r="46" spans="1:7" ht="15">
      <c r="A46" s="85" t="s">
        <v>3310</v>
      </c>
      <c r="B46" s="85">
        <v>12</v>
      </c>
      <c r="C46" s="124">
        <v>0.00522100412530669</v>
      </c>
      <c r="D46" s="85" t="s">
        <v>3490</v>
      </c>
      <c r="E46" s="85" t="b">
        <v>0</v>
      </c>
      <c r="F46" s="85" t="b">
        <v>0</v>
      </c>
      <c r="G46" s="85" t="b">
        <v>0</v>
      </c>
    </row>
    <row r="47" spans="1:7" ht="15">
      <c r="A47" s="85" t="s">
        <v>2814</v>
      </c>
      <c r="B47" s="85">
        <v>12</v>
      </c>
      <c r="C47" s="124">
        <v>0.00522100412530669</v>
      </c>
      <c r="D47" s="85" t="s">
        <v>3490</v>
      </c>
      <c r="E47" s="85" t="b">
        <v>0</v>
      </c>
      <c r="F47" s="85" t="b">
        <v>0</v>
      </c>
      <c r="G47" s="85" t="b">
        <v>0</v>
      </c>
    </row>
    <row r="48" spans="1:7" ht="15">
      <c r="A48" s="85" t="s">
        <v>3311</v>
      </c>
      <c r="B48" s="85">
        <v>12</v>
      </c>
      <c r="C48" s="124">
        <v>0.00522100412530669</v>
      </c>
      <c r="D48" s="85" t="s">
        <v>3490</v>
      </c>
      <c r="E48" s="85" t="b">
        <v>0</v>
      </c>
      <c r="F48" s="85" t="b">
        <v>0</v>
      </c>
      <c r="G48" s="85" t="b">
        <v>0</v>
      </c>
    </row>
    <row r="49" spans="1:7" ht="15">
      <c r="A49" s="85" t="s">
        <v>2850</v>
      </c>
      <c r="B49" s="85">
        <v>12</v>
      </c>
      <c r="C49" s="124">
        <v>0.00522100412530669</v>
      </c>
      <c r="D49" s="85" t="s">
        <v>3490</v>
      </c>
      <c r="E49" s="85" t="b">
        <v>0</v>
      </c>
      <c r="F49" s="85" t="b">
        <v>0</v>
      </c>
      <c r="G49" s="85" t="b">
        <v>0</v>
      </c>
    </row>
    <row r="50" spans="1:7" ht="15">
      <c r="A50" s="85" t="s">
        <v>2832</v>
      </c>
      <c r="B50" s="85">
        <v>12</v>
      </c>
      <c r="C50" s="124">
        <v>0.0055336645243101446</v>
      </c>
      <c r="D50" s="85" t="s">
        <v>3490</v>
      </c>
      <c r="E50" s="85" t="b">
        <v>1</v>
      </c>
      <c r="F50" s="85" t="b">
        <v>0</v>
      </c>
      <c r="G50" s="85" t="b">
        <v>0</v>
      </c>
    </row>
    <row r="51" spans="1:7" ht="15">
      <c r="A51" s="85" t="s">
        <v>3312</v>
      </c>
      <c r="B51" s="85">
        <v>11</v>
      </c>
      <c r="C51" s="124">
        <v>0.004922700365862623</v>
      </c>
      <c r="D51" s="85" t="s">
        <v>3490</v>
      </c>
      <c r="E51" s="85" t="b">
        <v>0</v>
      </c>
      <c r="F51" s="85" t="b">
        <v>0</v>
      </c>
      <c r="G51" s="85" t="b">
        <v>0</v>
      </c>
    </row>
    <row r="52" spans="1:7" ht="15">
      <c r="A52" s="85" t="s">
        <v>3313</v>
      </c>
      <c r="B52" s="85">
        <v>10</v>
      </c>
      <c r="C52" s="124">
        <v>0.004611387103591788</v>
      </c>
      <c r="D52" s="85" t="s">
        <v>3490</v>
      </c>
      <c r="E52" s="85" t="b">
        <v>1</v>
      </c>
      <c r="F52" s="85" t="b">
        <v>0</v>
      </c>
      <c r="G52" s="85" t="b">
        <v>0</v>
      </c>
    </row>
    <row r="53" spans="1:7" ht="15">
      <c r="A53" s="85" t="s">
        <v>3314</v>
      </c>
      <c r="B53" s="85">
        <v>10</v>
      </c>
      <c r="C53" s="124">
        <v>0.004611387103591788</v>
      </c>
      <c r="D53" s="85" t="s">
        <v>3490</v>
      </c>
      <c r="E53" s="85" t="b">
        <v>0</v>
      </c>
      <c r="F53" s="85" t="b">
        <v>0</v>
      </c>
      <c r="G53" s="85" t="b">
        <v>0</v>
      </c>
    </row>
    <row r="54" spans="1:7" ht="15">
      <c r="A54" s="85" t="s">
        <v>3315</v>
      </c>
      <c r="B54" s="85">
        <v>10</v>
      </c>
      <c r="C54" s="124">
        <v>0.004611387103591788</v>
      </c>
      <c r="D54" s="85" t="s">
        <v>3490</v>
      </c>
      <c r="E54" s="85" t="b">
        <v>0</v>
      </c>
      <c r="F54" s="85" t="b">
        <v>0</v>
      </c>
      <c r="G54" s="85" t="b">
        <v>0</v>
      </c>
    </row>
    <row r="55" spans="1:7" ht="15">
      <c r="A55" s="85" t="s">
        <v>2833</v>
      </c>
      <c r="B55" s="85">
        <v>10</v>
      </c>
      <c r="C55" s="124">
        <v>0.004611387103591788</v>
      </c>
      <c r="D55" s="85" t="s">
        <v>3490</v>
      </c>
      <c r="E55" s="85" t="b">
        <v>0</v>
      </c>
      <c r="F55" s="85" t="b">
        <v>0</v>
      </c>
      <c r="G55" s="85" t="b">
        <v>0</v>
      </c>
    </row>
    <row r="56" spans="1:7" ht="15">
      <c r="A56" s="85" t="s">
        <v>3316</v>
      </c>
      <c r="B56" s="85">
        <v>9</v>
      </c>
      <c r="C56" s="124">
        <v>0.0044372474445891425</v>
      </c>
      <c r="D56" s="85" t="s">
        <v>3490</v>
      </c>
      <c r="E56" s="85" t="b">
        <v>0</v>
      </c>
      <c r="F56" s="85" t="b">
        <v>0</v>
      </c>
      <c r="G56" s="85" t="b">
        <v>0</v>
      </c>
    </row>
    <row r="57" spans="1:7" ht="15">
      <c r="A57" s="85" t="s">
        <v>394</v>
      </c>
      <c r="B57" s="85">
        <v>9</v>
      </c>
      <c r="C57" s="124">
        <v>0.0042857592241131864</v>
      </c>
      <c r="D57" s="85" t="s">
        <v>3490</v>
      </c>
      <c r="E57" s="85" t="b">
        <v>0</v>
      </c>
      <c r="F57" s="85" t="b">
        <v>0</v>
      </c>
      <c r="G57" s="85" t="b">
        <v>0</v>
      </c>
    </row>
    <row r="58" spans="1:7" ht="15">
      <c r="A58" s="85" t="s">
        <v>3317</v>
      </c>
      <c r="B58" s="85">
        <v>9</v>
      </c>
      <c r="C58" s="124">
        <v>0.0042857592241131864</v>
      </c>
      <c r="D58" s="85" t="s">
        <v>3490</v>
      </c>
      <c r="E58" s="85" t="b">
        <v>0</v>
      </c>
      <c r="F58" s="85" t="b">
        <v>0</v>
      </c>
      <c r="G58" s="85" t="b">
        <v>0</v>
      </c>
    </row>
    <row r="59" spans="1:7" ht="15">
      <c r="A59" s="85" t="s">
        <v>2834</v>
      </c>
      <c r="B59" s="85">
        <v>9</v>
      </c>
      <c r="C59" s="124">
        <v>0.0042857592241131864</v>
      </c>
      <c r="D59" s="85" t="s">
        <v>3490</v>
      </c>
      <c r="E59" s="85" t="b">
        <v>0</v>
      </c>
      <c r="F59" s="85" t="b">
        <v>0</v>
      </c>
      <c r="G59" s="85" t="b">
        <v>0</v>
      </c>
    </row>
    <row r="60" spans="1:7" ht="15">
      <c r="A60" s="85" t="s">
        <v>375</v>
      </c>
      <c r="B60" s="85">
        <v>9</v>
      </c>
      <c r="C60" s="124">
        <v>0.0042857592241131864</v>
      </c>
      <c r="D60" s="85" t="s">
        <v>3490</v>
      </c>
      <c r="E60" s="85" t="b">
        <v>0</v>
      </c>
      <c r="F60" s="85" t="b">
        <v>0</v>
      </c>
      <c r="G60" s="85" t="b">
        <v>0</v>
      </c>
    </row>
    <row r="61" spans="1:7" ht="15">
      <c r="A61" s="85" t="s">
        <v>379</v>
      </c>
      <c r="B61" s="85">
        <v>8</v>
      </c>
      <c r="C61" s="124">
        <v>0.003944219950745904</v>
      </c>
      <c r="D61" s="85" t="s">
        <v>3490</v>
      </c>
      <c r="E61" s="85" t="b">
        <v>0</v>
      </c>
      <c r="F61" s="85" t="b">
        <v>0</v>
      </c>
      <c r="G61" s="85" t="b">
        <v>0</v>
      </c>
    </row>
    <row r="62" spans="1:7" ht="15">
      <c r="A62" s="85" t="s">
        <v>3318</v>
      </c>
      <c r="B62" s="85">
        <v>8</v>
      </c>
      <c r="C62" s="124">
        <v>0.004096880554833267</v>
      </c>
      <c r="D62" s="85" t="s">
        <v>3490</v>
      </c>
      <c r="E62" s="85" t="b">
        <v>0</v>
      </c>
      <c r="F62" s="85" t="b">
        <v>0</v>
      </c>
      <c r="G62" s="85" t="b">
        <v>0</v>
      </c>
    </row>
    <row r="63" spans="1:7" ht="15">
      <c r="A63" s="85" t="s">
        <v>3319</v>
      </c>
      <c r="B63" s="85">
        <v>7</v>
      </c>
      <c r="C63" s="124">
        <v>0.0035847704854791084</v>
      </c>
      <c r="D63" s="85" t="s">
        <v>3490</v>
      </c>
      <c r="E63" s="85" t="b">
        <v>0</v>
      </c>
      <c r="F63" s="85" t="b">
        <v>0</v>
      </c>
      <c r="G63" s="85" t="b">
        <v>0</v>
      </c>
    </row>
    <row r="64" spans="1:7" ht="15">
      <c r="A64" s="85" t="s">
        <v>378</v>
      </c>
      <c r="B64" s="85">
        <v>7</v>
      </c>
      <c r="C64" s="124">
        <v>0.0035847704854791084</v>
      </c>
      <c r="D64" s="85" t="s">
        <v>3490</v>
      </c>
      <c r="E64" s="85" t="b">
        <v>0</v>
      </c>
      <c r="F64" s="85" t="b">
        <v>0</v>
      </c>
      <c r="G64" s="85" t="b">
        <v>0</v>
      </c>
    </row>
    <row r="65" spans="1:7" ht="15">
      <c r="A65" s="85" t="s">
        <v>3320</v>
      </c>
      <c r="B65" s="85">
        <v>7</v>
      </c>
      <c r="C65" s="124">
        <v>0.003738975002561798</v>
      </c>
      <c r="D65" s="85" t="s">
        <v>3490</v>
      </c>
      <c r="E65" s="85" t="b">
        <v>0</v>
      </c>
      <c r="F65" s="85" t="b">
        <v>0</v>
      </c>
      <c r="G65" s="85" t="b">
        <v>0</v>
      </c>
    </row>
    <row r="66" spans="1:7" ht="15">
      <c r="A66" s="85" t="s">
        <v>3321</v>
      </c>
      <c r="B66" s="85">
        <v>7</v>
      </c>
      <c r="C66" s="124">
        <v>0.0035847704854791084</v>
      </c>
      <c r="D66" s="85" t="s">
        <v>3490</v>
      </c>
      <c r="E66" s="85" t="b">
        <v>0</v>
      </c>
      <c r="F66" s="85" t="b">
        <v>0</v>
      </c>
      <c r="G66" s="85" t="b">
        <v>0</v>
      </c>
    </row>
    <row r="67" spans="1:7" ht="15">
      <c r="A67" s="85" t="s">
        <v>3322</v>
      </c>
      <c r="B67" s="85">
        <v>7</v>
      </c>
      <c r="C67" s="124">
        <v>0.0035847704854791084</v>
      </c>
      <c r="D67" s="85" t="s">
        <v>3490</v>
      </c>
      <c r="E67" s="85" t="b">
        <v>0</v>
      </c>
      <c r="F67" s="85" t="b">
        <v>0</v>
      </c>
      <c r="G67" s="85" t="b">
        <v>0</v>
      </c>
    </row>
    <row r="68" spans="1:7" ht="15">
      <c r="A68" s="85" t="s">
        <v>3323</v>
      </c>
      <c r="B68" s="85">
        <v>7</v>
      </c>
      <c r="C68" s="124">
        <v>0.0035847704854791084</v>
      </c>
      <c r="D68" s="85" t="s">
        <v>3490</v>
      </c>
      <c r="E68" s="85" t="b">
        <v>0</v>
      </c>
      <c r="F68" s="85" t="b">
        <v>0</v>
      </c>
      <c r="G68" s="85" t="b">
        <v>0</v>
      </c>
    </row>
    <row r="69" spans="1:7" ht="15">
      <c r="A69" s="85" t="s">
        <v>3324</v>
      </c>
      <c r="B69" s="85">
        <v>7</v>
      </c>
      <c r="C69" s="124">
        <v>0.0035847704854791084</v>
      </c>
      <c r="D69" s="85" t="s">
        <v>3490</v>
      </c>
      <c r="E69" s="85" t="b">
        <v>1</v>
      </c>
      <c r="F69" s="85" t="b">
        <v>0</v>
      </c>
      <c r="G69" s="85" t="b">
        <v>0</v>
      </c>
    </row>
    <row r="70" spans="1:7" ht="15">
      <c r="A70" s="85" t="s">
        <v>2835</v>
      </c>
      <c r="B70" s="85">
        <v>6</v>
      </c>
      <c r="C70" s="124">
        <v>0.003204835716481541</v>
      </c>
      <c r="D70" s="85" t="s">
        <v>3490</v>
      </c>
      <c r="E70" s="85" t="b">
        <v>0</v>
      </c>
      <c r="F70" s="85" t="b">
        <v>0</v>
      </c>
      <c r="G70" s="85" t="b">
        <v>0</v>
      </c>
    </row>
    <row r="71" spans="1:7" ht="15">
      <c r="A71" s="85" t="s">
        <v>2864</v>
      </c>
      <c r="B71" s="85">
        <v>6</v>
      </c>
      <c r="C71" s="124">
        <v>0.003204835716481541</v>
      </c>
      <c r="D71" s="85" t="s">
        <v>3490</v>
      </c>
      <c r="E71" s="85" t="b">
        <v>0</v>
      </c>
      <c r="F71" s="85" t="b">
        <v>0</v>
      </c>
      <c r="G71" s="85" t="b">
        <v>0</v>
      </c>
    </row>
    <row r="72" spans="1:7" ht="15">
      <c r="A72" s="85" t="s">
        <v>235</v>
      </c>
      <c r="B72" s="85">
        <v>6</v>
      </c>
      <c r="C72" s="124">
        <v>0.003204835716481541</v>
      </c>
      <c r="D72" s="85" t="s">
        <v>3490</v>
      </c>
      <c r="E72" s="85" t="b">
        <v>0</v>
      </c>
      <c r="F72" s="85" t="b">
        <v>0</v>
      </c>
      <c r="G72" s="85" t="b">
        <v>0</v>
      </c>
    </row>
    <row r="73" spans="1:7" ht="15">
      <c r="A73" s="85" t="s">
        <v>3325</v>
      </c>
      <c r="B73" s="85">
        <v>6</v>
      </c>
      <c r="C73" s="124">
        <v>0.003204835716481541</v>
      </c>
      <c r="D73" s="85" t="s">
        <v>3490</v>
      </c>
      <c r="E73" s="85" t="b">
        <v>1</v>
      </c>
      <c r="F73" s="85" t="b">
        <v>0</v>
      </c>
      <c r="G73" s="85" t="b">
        <v>0</v>
      </c>
    </row>
    <row r="74" spans="1:7" ht="15">
      <c r="A74" s="85" t="s">
        <v>3326</v>
      </c>
      <c r="B74" s="85">
        <v>6</v>
      </c>
      <c r="C74" s="124">
        <v>0.003204835716481541</v>
      </c>
      <c r="D74" s="85" t="s">
        <v>3490</v>
      </c>
      <c r="E74" s="85" t="b">
        <v>0</v>
      </c>
      <c r="F74" s="85" t="b">
        <v>0</v>
      </c>
      <c r="G74" s="85" t="b">
        <v>0</v>
      </c>
    </row>
    <row r="75" spans="1:7" ht="15">
      <c r="A75" s="85" t="s">
        <v>3327</v>
      </c>
      <c r="B75" s="85">
        <v>6</v>
      </c>
      <c r="C75" s="124">
        <v>0.003204835716481541</v>
      </c>
      <c r="D75" s="85" t="s">
        <v>3490</v>
      </c>
      <c r="E75" s="85" t="b">
        <v>0</v>
      </c>
      <c r="F75" s="85" t="b">
        <v>0</v>
      </c>
      <c r="G75" s="85" t="b">
        <v>0</v>
      </c>
    </row>
    <row r="76" spans="1:7" ht="15">
      <c r="A76" s="85" t="s">
        <v>336</v>
      </c>
      <c r="B76" s="85">
        <v>6</v>
      </c>
      <c r="C76" s="124">
        <v>0.003204835716481541</v>
      </c>
      <c r="D76" s="85" t="s">
        <v>3490</v>
      </c>
      <c r="E76" s="85" t="b">
        <v>0</v>
      </c>
      <c r="F76" s="85" t="b">
        <v>0</v>
      </c>
      <c r="G76" s="85" t="b">
        <v>0</v>
      </c>
    </row>
    <row r="77" spans="1:7" ht="15">
      <c r="A77" s="85" t="s">
        <v>3009</v>
      </c>
      <c r="B77" s="85">
        <v>6</v>
      </c>
      <c r="C77" s="124">
        <v>0.003204835716481541</v>
      </c>
      <c r="D77" s="85" t="s">
        <v>3490</v>
      </c>
      <c r="E77" s="85" t="b">
        <v>0</v>
      </c>
      <c r="F77" s="85" t="b">
        <v>0</v>
      </c>
      <c r="G77" s="85" t="b">
        <v>0</v>
      </c>
    </row>
    <row r="78" spans="1:7" ht="15">
      <c r="A78" s="85" t="s">
        <v>3328</v>
      </c>
      <c r="B78" s="85">
        <v>6</v>
      </c>
      <c r="C78" s="124">
        <v>0.0033611659159832677</v>
      </c>
      <c r="D78" s="85" t="s">
        <v>3490</v>
      </c>
      <c r="E78" s="85" t="b">
        <v>0</v>
      </c>
      <c r="F78" s="85" t="b">
        <v>0</v>
      </c>
      <c r="G78" s="85" t="b">
        <v>0</v>
      </c>
    </row>
    <row r="79" spans="1:7" ht="15">
      <c r="A79" s="85" t="s">
        <v>3329</v>
      </c>
      <c r="B79" s="85">
        <v>6</v>
      </c>
      <c r="C79" s="124">
        <v>0.003204835716481541</v>
      </c>
      <c r="D79" s="85" t="s">
        <v>3490</v>
      </c>
      <c r="E79" s="85" t="b">
        <v>0</v>
      </c>
      <c r="F79" s="85" t="b">
        <v>0</v>
      </c>
      <c r="G79" s="85" t="b">
        <v>0</v>
      </c>
    </row>
    <row r="80" spans="1:7" ht="15">
      <c r="A80" s="85" t="s">
        <v>3330</v>
      </c>
      <c r="B80" s="85">
        <v>5</v>
      </c>
      <c r="C80" s="124">
        <v>0.0029604155140730204</v>
      </c>
      <c r="D80" s="85" t="s">
        <v>3490</v>
      </c>
      <c r="E80" s="85" t="b">
        <v>0</v>
      </c>
      <c r="F80" s="85" t="b">
        <v>0</v>
      </c>
      <c r="G80" s="85" t="b">
        <v>0</v>
      </c>
    </row>
    <row r="81" spans="1:7" ht="15">
      <c r="A81" s="85" t="s">
        <v>391</v>
      </c>
      <c r="B81" s="85">
        <v>5</v>
      </c>
      <c r="C81" s="124">
        <v>0.0028009715966527235</v>
      </c>
      <c r="D81" s="85" t="s">
        <v>3490</v>
      </c>
      <c r="E81" s="85" t="b">
        <v>0</v>
      </c>
      <c r="F81" s="85" t="b">
        <v>0</v>
      </c>
      <c r="G81" s="85" t="b">
        <v>0</v>
      </c>
    </row>
    <row r="82" spans="1:7" ht="15">
      <c r="A82" s="85" t="s">
        <v>2830</v>
      </c>
      <c r="B82" s="85">
        <v>5</v>
      </c>
      <c r="C82" s="124">
        <v>0.0028009715966527235</v>
      </c>
      <c r="D82" s="85" t="s">
        <v>3490</v>
      </c>
      <c r="E82" s="85" t="b">
        <v>0</v>
      </c>
      <c r="F82" s="85" t="b">
        <v>0</v>
      </c>
      <c r="G82" s="85" t="b">
        <v>0</v>
      </c>
    </row>
    <row r="83" spans="1:7" ht="15">
      <c r="A83" s="85" t="s">
        <v>3331</v>
      </c>
      <c r="B83" s="85">
        <v>5</v>
      </c>
      <c r="C83" s="124">
        <v>0.0028009715966527235</v>
      </c>
      <c r="D83" s="85" t="s">
        <v>3490</v>
      </c>
      <c r="E83" s="85" t="b">
        <v>0</v>
      </c>
      <c r="F83" s="85" t="b">
        <v>0</v>
      </c>
      <c r="G83" s="85" t="b">
        <v>0</v>
      </c>
    </row>
    <row r="84" spans="1:7" ht="15">
      <c r="A84" s="85" t="s">
        <v>3332</v>
      </c>
      <c r="B84" s="85">
        <v>5</v>
      </c>
      <c r="C84" s="124">
        <v>0.0028009715966527235</v>
      </c>
      <c r="D84" s="85" t="s">
        <v>3490</v>
      </c>
      <c r="E84" s="85" t="b">
        <v>1</v>
      </c>
      <c r="F84" s="85" t="b">
        <v>0</v>
      </c>
      <c r="G84" s="85" t="b">
        <v>0</v>
      </c>
    </row>
    <row r="85" spans="1:7" ht="15">
      <c r="A85" s="85" t="s">
        <v>417</v>
      </c>
      <c r="B85" s="85">
        <v>5</v>
      </c>
      <c r="C85" s="124">
        <v>0.0028009715966527235</v>
      </c>
      <c r="D85" s="85" t="s">
        <v>3490</v>
      </c>
      <c r="E85" s="85" t="b">
        <v>0</v>
      </c>
      <c r="F85" s="85" t="b">
        <v>0</v>
      </c>
      <c r="G85" s="85" t="b">
        <v>0</v>
      </c>
    </row>
    <row r="86" spans="1:7" ht="15">
      <c r="A86" s="85" t="s">
        <v>3333</v>
      </c>
      <c r="B86" s="85">
        <v>5</v>
      </c>
      <c r="C86" s="124">
        <v>0.0028009715966527235</v>
      </c>
      <c r="D86" s="85" t="s">
        <v>3490</v>
      </c>
      <c r="E86" s="85" t="b">
        <v>1</v>
      </c>
      <c r="F86" s="85" t="b">
        <v>0</v>
      </c>
      <c r="G86" s="85" t="b">
        <v>0</v>
      </c>
    </row>
    <row r="87" spans="1:7" ht="15">
      <c r="A87" s="85" t="s">
        <v>2836</v>
      </c>
      <c r="B87" s="85">
        <v>5</v>
      </c>
      <c r="C87" s="124">
        <v>0.0028009715966527235</v>
      </c>
      <c r="D87" s="85" t="s">
        <v>3490</v>
      </c>
      <c r="E87" s="85" t="b">
        <v>0</v>
      </c>
      <c r="F87" s="85" t="b">
        <v>0</v>
      </c>
      <c r="G87" s="85" t="b">
        <v>0</v>
      </c>
    </row>
    <row r="88" spans="1:7" ht="15">
      <c r="A88" s="85" t="s">
        <v>3334</v>
      </c>
      <c r="B88" s="85">
        <v>5</v>
      </c>
      <c r="C88" s="124">
        <v>0.0028009715966527235</v>
      </c>
      <c r="D88" s="85" t="s">
        <v>3490</v>
      </c>
      <c r="E88" s="85" t="b">
        <v>0</v>
      </c>
      <c r="F88" s="85" t="b">
        <v>0</v>
      </c>
      <c r="G88" s="85" t="b">
        <v>0</v>
      </c>
    </row>
    <row r="89" spans="1:7" ht="15">
      <c r="A89" s="85" t="s">
        <v>3335</v>
      </c>
      <c r="B89" s="85">
        <v>5</v>
      </c>
      <c r="C89" s="124">
        <v>0.0028009715966527235</v>
      </c>
      <c r="D89" s="85" t="s">
        <v>3490</v>
      </c>
      <c r="E89" s="85" t="b">
        <v>0</v>
      </c>
      <c r="F89" s="85" t="b">
        <v>0</v>
      </c>
      <c r="G89" s="85" t="b">
        <v>0</v>
      </c>
    </row>
    <row r="90" spans="1:7" ht="15">
      <c r="A90" s="85" t="s">
        <v>3336</v>
      </c>
      <c r="B90" s="85">
        <v>5</v>
      </c>
      <c r="C90" s="124">
        <v>0.0028009715966527235</v>
      </c>
      <c r="D90" s="85" t="s">
        <v>3490</v>
      </c>
      <c r="E90" s="85" t="b">
        <v>0</v>
      </c>
      <c r="F90" s="85" t="b">
        <v>0</v>
      </c>
      <c r="G90" s="85" t="b">
        <v>0</v>
      </c>
    </row>
    <row r="91" spans="1:7" ht="15">
      <c r="A91" s="85" t="s">
        <v>3337</v>
      </c>
      <c r="B91" s="85">
        <v>4</v>
      </c>
      <c r="C91" s="124">
        <v>0.002368332411258416</v>
      </c>
      <c r="D91" s="85" t="s">
        <v>3490</v>
      </c>
      <c r="E91" s="85" t="b">
        <v>0</v>
      </c>
      <c r="F91" s="85" t="b">
        <v>0</v>
      </c>
      <c r="G91" s="85" t="b">
        <v>0</v>
      </c>
    </row>
    <row r="92" spans="1:7" ht="15">
      <c r="A92" s="85" t="s">
        <v>389</v>
      </c>
      <c r="B92" s="85">
        <v>4</v>
      </c>
      <c r="C92" s="124">
        <v>0.002368332411258416</v>
      </c>
      <c r="D92" s="85" t="s">
        <v>3490</v>
      </c>
      <c r="E92" s="85" t="b">
        <v>0</v>
      </c>
      <c r="F92" s="85" t="b">
        <v>0</v>
      </c>
      <c r="G92" s="85" t="b">
        <v>0</v>
      </c>
    </row>
    <row r="93" spans="1:7" ht="15">
      <c r="A93" s="85" t="s">
        <v>3338</v>
      </c>
      <c r="B93" s="85">
        <v>4</v>
      </c>
      <c r="C93" s="124">
        <v>0.002368332411258416</v>
      </c>
      <c r="D93" s="85" t="s">
        <v>3490</v>
      </c>
      <c r="E93" s="85" t="b">
        <v>0</v>
      </c>
      <c r="F93" s="85" t="b">
        <v>1</v>
      </c>
      <c r="G93" s="85" t="b">
        <v>0</v>
      </c>
    </row>
    <row r="94" spans="1:7" ht="15">
      <c r="A94" s="85" t="s">
        <v>2846</v>
      </c>
      <c r="B94" s="85">
        <v>4</v>
      </c>
      <c r="C94" s="124">
        <v>0.002368332411258416</v>
      </c>
      <c r="D94" s="85" t="s">
        <v>3490</v>
      </c>
      <c r="E94" s="85" t="b">
        <v>0</v>
      </c>
      <c r="F94" s="85" t="b">
        <v>0</v>
      </c>
      <c r="G94" s="85" t="b">
        <v>0</v>
      </c>
    </row>
    <row r="95" spans="1:7" ht="15">
      <c r="A95" s="85" t="s">
        <v>2849</v>
      </c>
      <c r="B95" s="85">
        <v>4</v>
      </c>
      <c r="C95" s="124">
        <v>0.002368332411258416</v>
      </c>
      <c r="D95" s="85" t="s">
        <v>3490</v>
      </c>
      <c r="E95" s="85" t="b">
        <v>0</v>
      </c>
      <c r="F95" s="85" t="b">
        <v>0</v>
      </c>
      <c r="G95" s="85" t="b">
        <v>0</v>
      </c>
    </row>
    <row r="96" spans="1:7" ht="15">
      <c r="A96" s="85" t="s">
        <v>569</v>
      </c>
      <c r="B96" s="85">
        <v>4</v>
      </c>
      <c r="C96" s="124">
        <v>0.002368332411258416</v>
      </c>
      <c r="D96" s="85" t="s">
        <v>3490</v>
      </c>
      <c r="E96" s="85" t="b">
        <v>0</v>
      </c>
      <c r="F96" s="85" t="b">
        <v>0</v>
      </c>
      <c r="G96" s="85" t="b">
        <v>0</v>
      </c>
    </row>
    <row r="97" spans="1:7" ht="15">
      <c r="A97" s="85" t="s">
        <v>3339</v>
      </c>
      <c r="B97" s="85">
        <v>4</v>
      </c>
      <c r="C97" s="124">
        <v>0.002368332411258416</v>
      </c>
      <c r="D97" s="85" t="s">
        <v>3490</v>
      </c>
      <c r="E97" s="85" t="b">
        <v>1</v>
      </c>
      <c r="F97" s="85" t="b">
        <v>0</v>
      </c>
      <c r="G97" s="85" t="b">
        <v>0</v>
      </c>
    </row>
    <row r="98" spans="1:7" ht="15">
      <c r="A98" s="85" t="s">
        <v>3340</v>
      </c>
      <c r="B98" s="85">
        <v>4</v>
      </c>
      <c r="C98" s="124">
        <v>0.002368332411258416</v>
      </c>
      <c r="D98" s="85" t="s">
        <v>3490</v>
      </c>
      <c r="E98" s="85" t="b">
        <v>0</v>
      </c>
      <c r="F98" s="85" t="b">
        <v>0</v>
      </c>
      <c r="G98" s="85" t="b">
        <v>0</v>
      </c>
    </row>
    <row r="99" spans="1:7" ht="15">
      <c r="A99" s="85" t="s">
        <v>3341</v>
      </c>
      <c r="B99" s="85">
        <v>4</v>
      </c>
      <c r="C99" s="124">
        <v>0.002368332411258416</v>
      </c>
      <c r="D99" s="85" t="s">
        <v>3490</v>
      </c>
      <c r="E99" s="85" t="b">
        <v>1</v>
      </c>
      <c r="F99" s="85" t="b">
        <v>0</v>
      </c>
      <c r="G99" s="85" t="b">
        <v>0</v>
      </c>
    </row>
    <row r="100" spans="1:7" ht="15">
      <c r="A100" s="85" t="s">
        <v>419</v>
      </c>
      <c r="B100" s="85">
        <v>4</v>
      </c>
      <c r="C100" s="124">
        <v>0.002368332411258416</v>
      </c>
      <c r="D100" s="85" t="s">
        <v>3490</v>
      </c>
      <c r="E100" s="85" t="b">
        <v>0</v>
      </c>
      <c r="F100" s="85" t="b">
        <v>0</v>
      </c>
      <c r="G100" s="85" t="b">
        <v>0</v>
      </c>
    </row>
    <row r="101" spans="1:7" ht="15">
      <c r="A101" s="85" t="s">
        <v>3342</v>
      </c>
      <c r="B101" s="85">
        <v>4</v>
      </c>
      <c r="C101" s="124">
        <v>0.002368332411258416</v>
      </c>
      <c r="D101" s="85" t="s">
        <v>3490</v>
      </c>
      <c r="E101" s="85" t="b">
        <v>1</v>
      </c>
      <c r="F101" s="85" t="b">
        <v>0</v>
      </c>
      <c r="G101" s="85" t="b">
        <v>0</v>
      </c>
    </row>
    <row r="102" spans="1:7" ht="15">
      <c r="A102" s="85" t="s">
        <v>2772</v>
      </c>
      <c r="B102" s="85">
        <v>4</v>
      </c>
      <c r="C102" s="124">
        <v>0.002368332411258416</v>
      </c>
      <c r="D102" s="85" t="s">
        <v>3490</v>
      </c>
      <c r="E102" s="85" t="b">
        <v>0</v>
      </c>
      <c r="F102" s="85" t="b">
        <v>0</v>
      </c>
      <c r="G102" s="85" t="b">
        <v>0</v>
      </c>
    </row>
    <row r="103" spans="1:7" ht="15">
      <c r="A103" s="85" t="s">
        <v>212</v>
      </c>
      <c r="B103" s="85">
        <v>4</v>
      </c>
      <c r="C103" s="124">
        <v>0.002368332411258416</v>
      </c>
      <c r="D103" s="85" t="s">
        <v>3490</v>
      </c>
      <c r="E103" s="85" t="b">
        <v>0</v>
      </c>
      <c r="F103" s="85" t="b">
        <v>0</v>
      </c>
      <c r="G103" s="85" t="b">
        <v>0</v>
      </c>
    </row>
    <row r="104" spans="1:7" ht="15">
      <c r="A104" s="85" t="s">
        <v>3343</v>
      </c>
      <c r="B104" s="85">
        <v>4</v>
      </c>
      <c r="C104" s="124">
        <v>0.002368332411258416</v>
      </c>
      <c r="D104" s="85" t="s">
        <v>3490</v>
      </c>
      <c r="E104" s="85" t="b">
        <v>0</v>
      </c>
      <c r="F104" s="85" t="b">
        <v>0</v>
      </c>
      <c r="G104" s="85" t="b">
        <v>0</v>
      </c>
    </row>
    <row r="105" spans="1:7" ht="15">
      <c r="A105" s="85" t="s">
        <v>3344</v>
      </c>
      <c r="B105" s="85">
        <v>4</v>
      </c>
      <c r="C105" s="124">
        <v>0.002368332411258416</v>
      </c>
      <c r="D105" s="85" t="s">
        <v>3490</v>
      </c>
      <c r="E105" s="85" t="b">
        <v>0</v>
      </c>
      <c r="F105" s="85" t="b">
        <v>0</v>
      </c>
      <c r="G105" s="85" t="b">
        <v>0</v>
      </c>
    </row>
    <row r="106" spans="1:7" ht="15">
      <c r="A106" s="85" t="s">
        <v>3345</v>
      </c>
      <c r="B106" s="85">
        <v>4</v>
      </c>
      <c r="C106" s="124">
        <v>0.002368332411258416</v>
      </c>
      <c r="D106" s="85" t="s">
        <v>3490</v>
      </c>
      <c r="E106" s="85" t="b">
        <v>0</v>
      </c>
      <c r="F106" s="85" t="b">
        <v>0</v>
      </c>
      <c r="G106" s="85" t="b">
        <v>0</v>
      </c>
    </row>
    <row r="107" spans="1:7" ht="15">
      <c r="A107" s="85" t="s">
        <v>3346</v>
      </c>
      <c r="B107" s="85">
        <v>4</v>
      </c>
      <c r="C107" s="124">
        <v>0.002368332411258416</v>
      </c>
      <c r="D107" s="85" t="s">
        <v>3490</v>
      </c>
      <c r="E107" s="85" t="b">
        <v>0</v>
      </c>
      <c r="F107" s="85" t="b">
        <v>0</v>
      </c>
      <c r="G107" s="85" t="b">
        <v>0</v>
      </c>
    </row>
    <row r="108" spans="1:7" ht="15">
      <c r="A108" s="85" t="s">
        <v>3347</v>
      </c>
      <c r="B108" s="85">
        <v>4</v>
      </c>
      <c r="C108" s="124">
        <v>0.002368332411258416</v>
      </c>
      <c r="D108" s="85" t="s">
        <v>3490</v>
      </c>
      <c r="E108" s="85" t="b">
        <v>0</v>
      </c>
      <c r="F108" s="85" t="b">
        <v>0</v>
      </c>
      <c r="G108" s="85" t="b">
        <v>0</v>
      </c>
    </row>
    <row r="109" spans="1:7" ht="15">
      <c r="A109" s="85" t="s">
        <v>2852</v>
      </c>
      <c r="B109" s="85">
        <v>4</v>
      </c>
      <c r="C109" s="124">
        <v>0.002368332411258416</v>
      </c>
      <c r="D109" s="85" t="s">
        <v>3490</v>
      </c>
      <c r="E109" s="85" t="b">
        <v>0</v>
      </c>
      <c r="F109" s="85" t="b">
        <v>0</v>
      </c>
      <c r="G109" s="85" t="b">
        <v>0</v>
      </c>
    </row>
    <row r="110" spans="1:7" ht="15">
      <c r="A110" s="85" t="s">
        <v>2853</v>
      </c>
      <c r="B110" s="85">
        <v>4</v>
      </c>
      <c r="C110" s="124">
        <v>0.002368332411258416</v>
      </c>
      <c r="D110" s="85" t="s">
        <v>3490</v>
      </c>
      <c r="E110" s="85" t="b">
        <v>0</v>
      </c>
      <c r="F110" s="85" t="b">
        <v>0</v>
      </c>
      <c r="G110" s="85" t="b">
        <v>0</v>
      </c>
    </row>
    <row r="111" spans="1:7" ht="15">
      <c r="A111" s="85" t="s">
        <v>2854</v>
      </c>
      <c r="B111" s="85">
        <v>4</v>
      </c>
      <c r="C111" s="124">
        <v>0.002368332411258416</v>
      </c>
      <c r="D111" s="85" t="s">
        <v>3490</v>
      </c>
      <c r="E111" s="85" t="b">
        <v>0</v>
      </c>
      <c r="F111" s="85" t="b">
        <v>0</v>
      </c>
      <c r="G111" s="85" t="b">
        <v>0</v>
      </c>
    </row>
    <row r="112" spans="1:7" ht="15">
      <c r="A112" s="85" t="s">
        <v>2855</v>
      </c>
      <c r="B112" s="85">
        <v>4</v>
      </c>
      <c r="C112" s="124">
        <v>0.002368332411258416</v>
      </c>
      <c r="D112" s="85" t="s">
        <v>3490</v>
      </c>
      <c r="E112" s="85" t="b">
        <v>0</v>
      </c>
      <c r="F112" s="85" t="b">
        <v>0</v>
      </c>
      <c r="G112" s="85" t="b">
        <v>0</v>
      </c>
    </row>
    <row r="113" spans="1:7" ht="15">
      <c r="A113" s="85" t="s">
        <v>2856</v>
      </c>
      <c r="B113" s="85">
        <v>4</v>
      </c>
      <c r="C113" s="124">
        <v>0.002368332411258416</v>
      </c>
      <c r="D113" s="85" t="s">
        <v>3490</v>
      </c>
      <c r="E113" s="85" t="b">
        <v>0</v>
      </c>
      <c r="F113" s="85" t="b">
        <v>0</v>
      </c>
      <c r="G113" s="85" t="b">
        <v>0</v>
      </c>
    </row>
    <row r="114" spans="1:7" ht="15">
      <c r="A114" s="85" t="s">
        <v>2857</v>
      </c>
      <c r="B114" s="85">
        <v>4</v>
      </c>
      <c r="C114" s="124">
        <v>0.002368332411258416</v>
      </c>
      <c r="D114" s="85" t="s">
        <v>3490</v>
      </c>
      <c r="E114" s="85" t="b">
        <v>0</v>
      </c>
      <c r="F114" s="85" t="b">
        <v>1</v>
      </c>
      <c r="G114" s="85" t="b">
        <v>0</v>
      </c>
    </row>
    <row r="115" spans="1:7" ht="15">
      <c r="A115" s="85" t="s">
        <v>2858</v>
      </c>
      <c r="B115" s="85">
        <v>4</v>
      </c>
      <c r="C115" s="124">
        <v>0.002368332411258416</v>
      </c>
      <c r="D115" s="85" t="s">
        <v>3490</v>
      </c>
      <c r="E115" s="85" t="b">
        <v>0</v>
      </c>
      <c r="F115" s="85" t="b">
        <v>1</v>
      </c>
      <c r="G115" s="85" t="b">
        <v>0</v>
      </c>
    </row>
    <row r="116" spans="1:7" ht="15">
      <c r="A116" s="85" t="s">
        <v>2859</v>
      </c>
      <c r="B116" s="85">
        <v>4</v>
      </c>
      <c r="C116" s="124">
        <v>0.002368332411258416</v>
      </c>
      <c r="D116" s="85" t="s">
        <v>3490</v>
      </c>
      <c r="E116" s="85" t="b">
        <v>0</v>
      </c>
      <c r="F116" s="85" t="b">
        <v>0</v>
      </c>
      <c r="G116" s="85" t="b">
        <v>0</v>
      </c>
    </row>
    <row r="117" spans="1:7" ht="15">
      <c r="A117" s="85" t="s">
        <v>2860</v>
      </c>
      <c r="B117" s="85">
        <v>4</v>
      </c>
      <c r="C117" s="124">
        <v>0.002368332411258416</v>
      </c>
      <c r="D117" s="85" t="s">
        <v>3490</v>
      </c>
      <c r="E117" s="85" t="b">
        <v>0</v>
      </c>
      <c r="F117" s="85" t="b">
        <v>0</v>
      </c>
      <c r="G117" s="85" t="b">
        <v>0</v>
      </c>
    </row>
    <row r="118" spans="1:7" ht="15">
      <c r="A118" s="85" t="s">
        <v>2861</v>
      </c>
      <c r="B118" s="85">
        <v>4</v>
      </c>
      <c r="C118" s="124">
        <v>0.002368332411258416</v>
      </c>
      <c r="D118" s="85" t="s">
        <v>3490</v>
      </c>
      <c r="E118" s="85" t="b">
        <v>0</v>
      </c>
      <c r="F118" s="85" t="b">
        <v>0</v>
      </c>
      <c r="G118" s="85" t="b">
        <v>0</v>
      </c>
    </row>
    <row r="119" spans="1:7" ht="15">
      <c r="A119" s="85" t="s">
        <v>3348</v>
      </c>
      <c r="B119" s="85">
        <v>4</v>
      </c>
      <c r="C119" s="124">
        <v>0.002368332411258416</v>
      </c>
      <c r="D119" s="85" t="s">
        <v>3490</v>
      </c>
      <c r="E119" s="85" t="b">
        <v>0</v>
      </c>
      <c r="F119" s="85" t="b">
        <v>0</v>
      </c>
      <c r="G119" s="85" t="b">
        <v>0</v>
      </c>
    </row>
    <row r="120" spans="1:7" ht="15">
      <c r="A120" s="85" t="s">
        <v>3349</v>
      </c>
      <c r="B120" s="85">
        <v>4</v>
      </c>
      <c r="C120" s="124">
        <v>0.002368332411258416</v>
      </c>
      <c r="D120" s="85" t="s">
        <v>3490</v>
      </c>
      <c r="E120" s="85" t="b">
        <v>1</v>
      </c>
      <c r="F120" s="85" t="b">
        <v>0</v>
      </c>
      <c r="G120" s="85" t="b">
        <v>0</v>
      </c>
    </row>
    <row r="121" spans="1:7" ht="15">
      <c r="A121" s="85" t="s">
        <v>3350</v>
      </c>
      <c r="B121" s="85">
        <v>4</v>
      </c>
      <c r="C121" s="124">
        <v>0.002368332411258416</v>
      </c>
      <c r="D121" s="85" t="s">
        <v>3490</v>
      </c>
      <c r="E121" s="85" t="b">
        <v>0</v>
      </c>
      <c r="F121" s="85" t="b">
        <v>0</v>
      </c>
      <c r="G121" s="85" t="b">
        <v>0</v>
      </c>
    </row>
    <row r="122" spans="1:7" ht="15">
      <c r="A122" s="85" t="s">
        <v>3351</v>
      </c>
      <c r="B122" s="85">
        <v>4</v>
      </c>
      <c r="C122" s="124">
        <v>0.002368332411258416</v>
      </c>
      <c r="D122" s="85" t="s">
        <v>3490</v>
      </c>
      <c r="E122" s="85" t="b">
        <v>0</v>
      </c>
      <c r="F122" s="85" t="b">
        <v>0</v>
      </c>
      <c r="G122" s="85" t="b">
        <v>0</v>
      </c>
    </row>
    <row r="123" spans="1:7" ht="15">
      <c r="A123" s="85" t="s">
        <v>3352</v>
      </c>
      <c r="B123" s="85">
        <v>4</v>
      </c>
      <c r="C123" s="124">
        <v>0.002368332411258416</v>
      </c>
      <c r="D123" s="85" t="s">
        <v>3490</v>
      </c>
      <c r="E123" s="85" t="b">
        <v>0</v>
      </c>
      <c r="F123" s="85" t="b">
        <v>0</v>
      </c>
      <c r="G123" s="85" t="b">
        <v>0</v>
      </c>
    </row>
    <row r="124" spans="1:7" ht="15">
      <c r="A124" s="85" t="s">
        <v>3353</v>
      </c>
      <c r="B124" s="85">
        <v>4</v>
      </c>
      <c r="C124" s="124">
        <v>0.002368332411258416</v>
      </c>
      <c r="D124" s="85" t="s">
        <v>3490</v>
      </c>
      <c r="E124" s="85" t="b">
        <v>0</v>
      </c>
      <c r="F124" s="85" t="b">
        <v>0</v>
      </c>
      <c r="G124" s="85" t="b">
        <v>0</v>
      </c>
    </row>
    <row r="125" spans="1:7" ht="15">
      <c r="A125" s="85" t="s">
        <v>3354</v>
      </c>
      <c r="B125" s="85">
        <v>4</v>
      </c>
      <c r="C125" s="124">
        <v>0.002368332411258416</v>
      </c>
      <c r="D125" s="85" t="s">
        <v>3490</v>
      </c>
      <c r="E125" s="85" t="b">
        <v>0</v>
      </c>
      <c r="F125" s="85" t="b">
        <v>0</v>
      </c>
      <c r="G125" s="85" t="b">
        <v>0</v>
      </c>
    </row>
    <row r="126" spans="1:7" ht="15">
      <c r="A126" s="85" t="s">
        <v>3355</v>
      </c>
      <c r="B126" s="85">
        <v>4</v>
      </c>
      <c r="C126" s="124">
        <v>0.002368332411258416</v>
      </c>
      <c r="D126" s="85" t="s">
        <v>3490</v>
      </c>
      <c r="E126" s="85" t="b">
        <v>1</v>
      </c>
      <c r="F126" s="85" t="b">
        <v>0</v>
      </c>
      <c r="G126" s="85" t="b">
        <v>0</v>
      </c>
    </row>
    <row r="127" spans="1:7" ht="15">
      <c r="A127" s="85" t="s">
        <v>3356</v>
      </c>
      <c r="B127" s="85">
        <v>4</v>
      </c>
      <c r="C127" s="124">
        <v>0.002368332411258416</v>
      </c>
      <c r="D127" s="85" t="s">
        <v>3490</v>
      </c>
      <c r="E127" s="85" t="b">
        <v>0</v>
      </c>
      <c r="F127" s="85" t="b">
        <v>0</v>
      </c>
      <c r="G127" s="85" t="b">
        <v>0</v>
      </c>
    </row>
    <row r="128" spans="1:7" ht="15">
      <c r="A128" s="85" t="s">
        <v>413</v>
      </c>
      <c r="B128" s="85">
        <v>4</v>
      </c>
      <c r="C128" s="124">
        <v>0.002368332411258416</v>
      </c>
      <c r="D128" s="85" t="s">
        <v>3490</v>
      </c>
      <c r="E128" s="85" t="b">
        <v>0</v>
      </c>
      <c r="F128" s="85" t="b">
        <v>0</v>
      </c>
      <c r="G128" s="85" t="b">
        <v>0</v>
      </c>
    </row>
    <row r="129" spans="1:7" ht="15">
      <c r="A129" s="85" t="s">
        <v>3357</v>
      </c>
      <c r="B129" s="85">
        <v>4</v>
      </c>
      <c r="C129" s="124">
        <v>0.002368332411258416</v>
      </c>
      <c r="D129" s="85" t="s">
        <v>3490</v>
      </c>
      <c r="E129" s="85" t="b">
        <v>0</v>
      </c>
      <c r="F129" s="85" t="b">
        <v>0</v>
      </c>
      <c r="G129" s="85" t="b">
        <v>0</v>
      </c>
    </row>
    <row r="130" spans="1:7" ht="15">
      <c r="A130" s="85" t="s">
        <v>3358</v>
      </c>
      <c r="B130" s="85">
        <v>4</v>
      </c>
      <c r="C130" s="124">
        <v>0.002368332411258416</v>
      </c>
      <c r="D130" s="85" t="s">
        <v>3490</v>
      </c>
      <c r="E130" s="85" t="b">
        <v>0</v>
      </c>
      <c r="F130" s="85" t="b">
        <v>0</v>
      </c>
      <c r="G130" s="85" t="b">
        <v>0</v>
      </c>
    </row>
    <row r="131" spans="1:7" ht="15">
      <c r="A131" s="85" t="s">
        <v>3359</v>
      </c>
      <c r="B131" s="85">
        <v>4</v>
      </c>
      <c r="C131" s="124">
        <v>0.002368332411258416</v>
      </c>
      <c r="D131" s="85" t="s">
        <v>3490</v>
      </c>
      <c r="E131" s="85" t="b">
        <v>0</v>
      </c>
      <c r="F131" s="85" t="b">
        <v>0</v>
      </c>
      <c r="G131" s="85" t="b">
        <v>0</v>
      </c>
    </row>
    <row r="132" spans="1:7" ht="15">
      <c r="A132" s="85" t="s">
        <v>411</v>
      </c>
      <c r="B132" s="85">
        <v>4</v>
      </c>
      <c r="C132" s="124">
        <v>0.002368332411258416</v>
      </c>
      <c r="D132" s="85" t="s">
        <v>3490</v>
      </c>
      <c r="E132" s="85" t="b">
        <v>0</v>
      </c>
      <c r="F132" s="85" t="b">
        <v>0</v>
      </c>
      <c r="G132" s="85" t="b">
        <v>0</v>
      </c>
    </row>
    <row r="133" spans="1:7" ht="15">
      <c r="A133" s="85" t="s">
        <v>3360</v>
      </c>
      <c r="B133" s="85">
        <v>4</v>
      </c>
      <c r="C133" s="124">
        <v>0.002368332411258416</v>
      </c>
      <c r="D133" s="85" t="s">
        <v>3490</v>
      </c>
      <c r="E133" s="85" t="b">
        <v>0</v>
      </c>
      <c r="F133" s="85" t="b">
        <v>0</v>
      </c>
      <c r="G133" s="85" t="b">
        <v>0</v>
      </c>
    </row>
    <row r="134" spans="1:7" ht="15">
      <c r="A134" s="85" t="s">
        <v>3361</v>
      </c>
      <c r="B134" s="85">
        <v>4</v>
      </c>
      <c r="C134" s="124">
        <v>0.002368332411258416</v>
      </c>
      <c r="D134" s="85" t="s">
        <v>3490</v>
      </c>
      <c r="E134" s="85" t="b">
        <v>0</v>
      </c>
      <c r="F134" s="85" t="b">
        <v>0</v>
      </c>
      <c r="G134" s="85" t="b">
        <v>0</v>
      </c>
    </row>
    <row r="135" spans="1:7" ht="15">
      <c r="A135" s="85" t="s">
        <v>3362</v>
      </c>
      <c r="B135" s="85">
        <v>4</v>
      </c>
      <c r="C135" s="124">
        <v>0.002368332411258416</v>
      </c>
      <c r="D135" s="85" t="s">
        <v>3490</v>
      </c>
      <c r="E135" s="85" t="b">
        <v>0</v>
      </c>
      <c r="F135" s="85" t="b">
        <v>0</v>
      </c>
      <c r="G135" s="85" t="b">
        <v>0</v>
      </c>
    </row>
    <row r="136" spans="1:7" ht="15">
      <c r="A136" s="85" t="s">
        <v>3363</v>
      </c>
      <c r="B136" s="85">
        <v>4</v>
      </c>
      <c r="C136" s="124">
        <v>0.002368332411258416</v>
      </c>
      <c r="D136" s="85" t="s">
        <v>3490</v>
      </c>
      <c r="E136" s="85" t="b">
        <v>0</v>
      </c>
      <c r="F136" s="85" t="b">
        <v>1</v>
      </c>
      <c r="G136" s="85" t="b">
        <v>0</v>
      </c>
    </row>
    <row r="137" spans="1:7" ht="15">
      <c r="A137" s="85" t="s">
        <v>3364</v>
      </c>
      <c r="B137" s="85">
        <v>4</v>
      </c>
      <c r="C137" s="124">
        <v>0.002368332411258416</v>
      </c>
      <c r="D137" s="85" t="s">
        <v>3490</v>
      </c>
      <c r="E137" s="85" t="b">
        <v>0</v>
      </c>
      <c r="F137" s="85" t="b">
        <v>0</v>
      </c>
      <c r="G137" s="85" t="b">
        <v>0</v>
      </c>
    </row>
    <row r="138" spans="1:7" ht="15">
      <c r="A138" s="85" t="s">
        <v>3365</v>
      </c>
      <c r="B138" s="85">
        <v>4</v>
      </c>
      <c r="C138" s="124">
        <v>0.002368332411258416</v>
      </c>
      <c r="D138" s="85" t="s">
        <v>3490</v>
      </c>
      <c r="E138" s="85" t="b">
        <v>1</v>
      </c>
      <c r="F138" s="85" t="b">
        <v>0</v>
      </c>
      <c r="G138" s="85" t="b">
        <v>0</v>
      </c>
    </row>
    <row r="139" spans="1:7" ht="15">
      <c r="A139" s="85" t="s">
        <v>3366</v>
      </c>
      <c r="B139" s="85">
        <v>4</v>
      </c>
      <c r="C139" s="124">
        <v>0.002368332411258416</v>
      </c>
      <c r="D139" s="85" t="s">
        <v>3490</v>
      </c>
      <c r="E139" s="85" t="b">
        <v>0</v>
      </c>
      <c r="F139" s="85" t="b">
        <v>0</v>
      </c>
      <c r="G139" s="85" t="b">
        <v>0</v>
      </c>
    </row>
    <row r="140" spans="1:7" ht="15">
      <c r="A140" s="85" t="s">
        <v>3367</v>
      </c>
      <c r="B140" s="85">
        <v>4</v>
      </c>
      <c r="C140" s="124">
        <v>0.002368332411258416</v>
      </c>
      <c r="D140" s="85" t="s">
        <v>3490</v>
      </c>
      <c r="E140" s="85" t="b">
        <v>0</v>
      </c>
      <c r="F140" s="85" t="b">
        <v>0</v>
      </c>
      <c r="G140" s="85" t="b">
        <v>0</v>
      </c>
    </row>
    <row r="141" spans="1:7" ht="15">
      <c r="A141" s="85" t="s">
        <v>3368</v>
      </c>
      <c r="B141" s="85">
        <v>4</v>
      </c>
      <c r="C141" s="124">
        <v>0.002368332411258416</v>
      </c>
      <c r="D141" s="85" t="s">
        <v>3490</v>
      </c>
      <c r="E141" s="85" t="b">
        <v>1</v>
      </c>
      <c r="F141" s="85" t="b">
        <v>0</v>
      </c>
      <c r="G141" s="85" t="b">
        <v>0</v>
      </c>
    </row>
    <row r="142" spans="1:7" ht="15">
      <c r="A142" s="85" t="s">
        <v>3369</v>
      </c>
      <c r="B142" s="85">
        <v>4</v>
      </c>
      <c r="C142" s="124">
        <v>0.00276455484714388</v>
      </c>
      <c r="D142" s="85" t="s">
        <v>3490</v>
      </c>
      <c r="E142" s="85" t="b">
        <v>1</v>
      </c>
      <c r="F142" s="85" t="b">
        <v>0</v>
      </c>
      <c r="G142" s="85" t="b">
        <v>0</v>
      </c>
    </row>
    <row r="143" spans="1:7" ht="15">
      <c r="A143" s="85" t="s">
        <v>403</v>
      </c>
      <c r="B143" s="85">
        <v>4</v>
      </c>
      <c r="C143" s="124">
        <v>0.002368332411258416</v>
      </c>
      <c r="D143" s="85" t="s">
        <v>3490</v>
      </c>
      <c r="E143" s="85" t="b">
        <v>0</v>
      </c>
      <c r="F143" s="85" t="b">
        <v>0</v>
      </c>
      <c r="G143" s="85" t="b">
        <v>0</v>
      </c>
    </row>
    <row r="144" spans="1:7" ht="15">
      <c r="A144" s="85" t="s">
        <v>318</v>
      </c>
      <c r="B144" s="85">
        <v>4</v>
      </c>
      <c r="C144" s="124">
        <v>0.002368332411258416</v>
      </c>
      <c r="D144" s="85" t="s">
        <v>3490</v>
      </c>
      <c r="E144" s="85" t="b">
        <v>0</v>
      </c>
      <c r="F144" s="85" t="b">
        <v>0</v>
      </c>
      <c r="G144" s="85" t="b">
        <v>0</v>
      </c>
    </row>
    <row r="145" spans="1:7" ht="15">
      <c r="A145" s="85" t="s">
        <v>3370</v>
      </c>
      <c r="B145" s="85">
        <v>4</v>
      </c>
      <c r="C145" s="124">
        <v>0.002368332411258416</v>
      </c>
      <c r="D145" s="85" t="s">
        <v>3490</v>
      </c>
      <c r="E145" s="85" t="b">
        <v>0</v>
      </c>
      <c r="F145" s="85" t="b">
        <v>0</v>
      </c>
      <c r="G145" s="85" t="b">
        <v>0</v>
      </c>
    </row>
    <row r="146" spans="1:7" ht="15">
      <c r="A146" s="85" t="s">
        <v>3371</v>
      </c>
      <c r="B146" s="85">
        <v>4</v>
      </c>
      <c r="C146" s="124">
        <v>0.002368332411258416</v>
      </c>
      <c r="D146" s="85" t="s">
        <v>3490</v>
      </c>
      <c r="E146" s="85" t="b">
        <v>0</v>
      </c>
      <c r="F146" s="85" t="b">
        <v>0</v>
      </c>
      <c r="G146" s="85" t="b">
        <v>0</v>
      </c>
    </row>
    <row r="147" spans="1:7" ht="15">
      <c r="A147" s="85" t="s">
        <v>3372</v>
      </c>
      <c r="B147" s="85">
        <v>4</v>
      </c>
      <c r="C147" s="124">
        <v>0.002368332411258416</v>
      </c>
      <c r="D147" s="85" t="s">
        <v>3490</v>
      </c>
      <c r="E147" s="85" t="b">
        <v>0</v>
      </c>
      <c r="F147" s="85" t="b">
        <v>0</v>
      </c>
      <c r="G147" s="85" t="b">
        <v>0</v>
      </c>
    </row>
    <row r="148" spans="1:7" ht="15">
      <c r="A148" s="85" t="s">
        <v>3373</v>
      </c>
      <c r="B148" s="85">
        <v>4</v>
      </c>
      <c r="C148" s="124">
        <v>0.00276455484714388</v>
      </c>
      <c r="D148" s="85" t="s">
        <v>3490</v>
      </c>
      <c r="E148" s="85" t="b">
        <v>0</v>
      </c>
      <c r="F148" s="85" t="b">
        <v>0</v>
      </c>
      <c r="G148" s="85" t="b">
        <v>0</v>
      </c>
    </row>
    <row r="149" spans="1:7" ht="15">
      <c r="A149" s="85" t="s">
        <v>3374</v>
      </c>
      <c r="B149" s="85">
        <v>4</v>
      </c>
      <c r="C149" s="124">
        <v>0.002368332411258416</v>
      </c>
      <c r="D149" s="85" t="s">
        <v>3490</v>
      </c>
      <c r="E149" s="85" t="b">
        <v>0</v>
      </c>
      <c r="F149" s="85" t="b">
        <v>0</v>
      </c>
      <c r="G149" s="85" t="b">
        <v>0</v>
      </c>
    </row>
    <row r="150" spans="1:7" ht="15">
      <c r="A150" s="85" t="s">
        <v>3375</v>
      </c>
      <c r="B150" s="85">
        <v>4</v>
      </c>
      <c r="C150" s="124">
        <v>0.00276455484714388</v>
      </c>
      <c r="D150" s="85" t="s">
        <v>3490</v>
      </c>
      <c r="E150" s="85" t="b">
        <v>0</v>
      </c>
      <c r="F150" s="85" t="b">
        <v>0</v>
      </c>
      <c r="G150" s="85" t="b">
        <v>0</v>
      </c>
    </row>
    <row r="151" spans="1:7" ht="15">
      <c r="A151" s="85" t="s">
        <v>3376</v>
      </c>
      <c r="B151" s="85">
        <v>4</v>
      </c>
      <c r="C151" s="124">
        <v>0.00276455484714388</v>
      </c>
      <c r="D151" s="85" t="s">
        <v>3490</v>
      </c>
      <c r="E151" s="85" t="b">
        <v>0</v>
      </c>
      <c r="F151" s="85" t="b">
        <v>0</v>
      </c>
      <c r="G151" s="85" t="b">
        <v>0</v>
      </c>
    </row>
    <row r="152" spans="1:7" ht="15">
      <c r="A152" s="85" t="s">
        <v>3377</v>
      </c>
      <c r="B152" s="85">
        <v>3</v>
      </c>
      <c r="C152" s="124">
        <v>0.0018995846851548681</v>
      </c>
      <c r="D152" s="85" t="s">
        <v>3490</v>
      </c>
      <c r="E152" s="85" t="b">
        <v>0</v>
      </c>
      <c r="F152" s="85" t="b">
        <v>0</v>
      </c>
      <c r="G152" s="85" t="b">
        <v>0</v>
      </c>
    </row>
    <row r="153" spans="1:7" ht="15">
      <c r="A153" s="85" t="s">
        <v>3378</v>
      </c>
      <c r="B153" s="85">
        <v>3</v>
      </c>
      <c r="C153" s="124">
        <v>0.0023705829622720077</v>
      </c>
      <c r="D153" s="85" t="s">
        <v>3490</v>
      </c>
      <c r="E153" s="85" t="b">
        <v>0</v>
      </c>
      <c r="F153" s="85" t="b">
        <v>0</v>
      </c>
      <c r="G153" s="85" t="b">
        <v>0</v>
      </c>
    </row>
    <row r="154" spans="1:7" ht="15">
      <c r="A154" s="85" t="s">
        <v>2773</v>
      </c>
      <c r="B154" s="85">
        <v>3</v>
      </c>
      <c r="C154" s="124">
        <v>0.0018995846851548681</v>
      </c>
      <c r="D154" s="85" t="s">
        <v>3490</v>
      </c>
      <c r="E154" s="85" t="b">
        <v>0</v>
      </c>
      <c r="F154" s="85" t="b">
        <v>0</v>
      </c>
      <c r="G154" s="85" t="b">
        <v>0</v>
      </c>
    </row>
    <row r="155" spans="1:7" ht="15">
      <c r="A155" s="85" t="s">
        <v>3379</v>
      </c>
      <c r="B155" s="85">
        <v>3</v>
      </c>
      <c r="C155" s="124">
        <v>0.0018995846851548681</v>
      </c>
      <c r="D155" s="85" t="s">
        <v>3490</v>
      </c>
      <c r="E155" s="85" t="b">
        <v>0</v>
      </c>
      <c r="F155" s="85" t="b">
        <v>1</v>
      </c>
      <c r="G155" s="85" t="b">
        <v>0</v>
      </c>
    </row>
    <row r="156" spans="1:7" ht="15">
      <c r="A156" s="85" t="s">
        <v>2845</v>
      </c>
      <c r="B156" s="85">
        <v>3</v>
      </c>
      <c r="C156" s="124">
        <v>0.0018995846851548681</v>
      </c>
      <c r="D156" s="85" t="s">
        <v>3490</v>
      </c>
      <c r="E156" s="85" t="b">
        <v>0</v>
      </c>
      <c r="F156" s="85" t="b">
        <v>1</v>
      </c>
      <c r="G156" s="85" t="b">
        <v>0</v>
      </c>
    </row>
    <row r="157" spans="1:7" ht="15">
      <c r="A157" s="85" t="s">
        <v>422</v>
      </c>
      <c r="B157" s="85">
        <v>3</v>
      </c>
      <c r="C157" s="124">
        <v>0.0018995846851548681</v>
      </c>
      <c r="D157" s="85" t="s">
        <v>3490</v>
      </c>
      <c r="E157" s="85" t="b">
        <v>0</v>
      </c>
      <c r="F157" s="85" t="b">
        <v>0</v>
      </c>
      <c r="G157" s="85" t="b">
        <v>0</v>
      </c>
    </row>
    <row r="158" spans="1:7" ht="15">
      <c r="A158" s="85" t="s">
        <v>2847</v>
      </c>
      <c r="B158" s="85">
        <v>3</v>
      </c>
      <c r="C158" s="124">
        <v>0.0018995846851548681</v>
      </c>
      <c r="D158" s="85" t="s">
        <v>3490</v>
      </c>
      <c r="E158" s="85" t="b">
        <v>0</v>
      </c>
      <c r="F158" s="85" t="b">
        <v>0</v>
      </c>
      <c r="G158" s="85" t="b">
        <v>0</v>
      </c>
    </row>
    <row r="159" spans="1:7" ht="15">
      <c r="A159" s="85" t="s">
        <v>2848</v>
      </c>
      <c r="B159" s="85">
        <v>3</v>
      </c>
      <c r="C159" s="124">
        <v>0.0018995846851548681</v>
      </c>
      <c r="D159" s="85" t="s">
        <v>3490</v>
      </c>
      <c r="E159" s="85" t="b">
        <v>0</v>
      </c>
      <c r="F159" s="85" t="b">
        <v>0</v>
      </c>
      <c r="G159" s="85" t="b">
        <v>0</v>
      </c>
    </row>
    <row r="160" spans="1:7" ht="15">
      <c r="A160" s="85" t="s">
        <v>406</v>
      </c>
      <c r="B160" s="85">
        <v>3</v>
      </c>
      <c r="C160" s="124">
        <v>0.0018995846851548681</v>
      </c>
      <c r="D160" s="85" t="s">
        <v>3490</v>
      </c>
      <c r="E160" s="85" t="b">
        <v>0</v>
      </c>
      <c r="F160" s="85" t="b">
        <v>0</v>
      </c>
      <c r="G160" s="85" t="b">
        <v>0</v>
      </c>
    </row>
    <row r="161" spans="1:7" ht="15">
      <c r="A161" s="85" t="s">
        <v>2838</v>
      </c>
      <c r="B161" s="85">
        <v>3</v>
      </c>
      <c r="C161" s="124">
        <v>0.0018995846851548681</v>
      </c>
      <c r="D161" s="85" t="s">
        <v>3490</v>
      </c>
      <c r="E161" s="85" t="b">
        <v>0</v>
      </c>
      <c r="F161" s="85" t="b">
        <v>1</v>
      </c>
      <c r="G161" s="85" t="b">
        <v>0</v>
      </c>
    </row>
    <row r="162" spans="1:7" ht="15">
      <c r="A162" s="85" t="s">
        <v>2839</v>
      </c>
      <c r="B162" s="85">
        <v>3</v>
      </c>
      <c r="C162" s="124">
        <v>0.0018995846851548681</v>
      </c>
      <c r="D162" s="85" t="s">
        <v>3490</v>
      </c>
      <c r="E162" s="85" t="b">
        <v>0</v>
      </c>
      <c r="F162" s="85" t="b">
        <v>0</v>
      </c>
      <c r="G162" s="85" t="b">
        <v>0</v>
      </c>
    </row>
    <row r="163" spans="1:7" ht="15">
      <c r="A163" s="85" t="s">
        <v>2840</v>
      </c>
      <c r="B163" s="85">
        <v>3</v>
      </c>
      <c r="C163" s="124">
        <v>0.0018995846851548681</v>
      </c>
      <c r="D163" s="85" t="s">
        <v>3490</v>
      </c>
      <c r="E163" s="85" t="b">
        <v>0</v>
      </c>
      <c r="F163" s="85" t="b">
        <v>0</v>
      </c>
      <c r="G163" s="85" t="b">
        <v>0</v>
      </c>
    </row>
    <row r="164" spans="1:7" ht="15">
      <c r="A164" s="85" t="s">
        <v>2841</v>
      </c>
      <c r="B164" s="85">
        <v>3</v>
      </c>
      <c r="C164" s="124">
        <v>0.0018995846851548681</v>
      </c>
      <c r="D164" s="85" t="s">
        <v>3490</v>
      </c>
      <c r="E164" s="85" t="b">
        <v>0</v>
      </c>
      <c r="F164" s="85" t="b">
        <v>0</v>
      </c>
      <c r="G164" s="85" t="b">
        <v>0</v>
      </c>
    </row>
    <row r="165" spans="1:7" ht="15">
      <c r="A165" s="85" t="s">
        <v>2842</v>
      </c>
      <c r="B165" s="85">
        <v>3</v>
      </c>
      <c r="C165" s="124">
        <v>0.0018995846851548681</v>
      </c>
      <c r="D165" s="85" t="s">
        <v>3490</v>
      </c>
      <c r="E165" s="85" t="b">
        <v>0</v>
      </c>
      <c r="F165" s="85" t="b">
        <v>0</v>
      </c>
      <c r="G165" s="85" t="b">
        <v>0</v>
      </c>
    </row>
    <row r="166" spans="1:7" ht="15">
      <c r="A166" s="85" t="s">
        <v>405</v>
      </c>
      <c r="B166" s="85">
        <v>3</v>
      </c>
      <c r="C166" s="124">
        <v>0.0018995846851548681</v>
      </c>
      <c r="D166" s="85" t="s">
        <v>3490</v>
      </c>
      <c r="E166" s="85" t="b">
        <v>0</v>
      </c>
      <c r="F166" s="85" t="b">
        <v>0</v>
      </c>
      <c r="G166" s="85" t="b">
        <v>0</v>
      </c>
    </row>
    <row r="167" spans="1:7" ht="15">
      <c r="A167" s="85" t="s">
        <v>2843</v>
      </c>
      <c r="B167" s="85">
        <v>3</v>
      </c>
      <c r="C167" s="124">
        <v>0.0018995846851548681</v>
      </c>
      <c r="D167" s="85" t="s">
        <v>3490</v>
      </c>
      <c r="E167" s="85" t="b">
        <v>0</v>
      </c>
      <c r="F167" s="85" t="b">
        <v>0</v>
      </c>
      <c r="G167" s="85" t="b">
        <v>0</v>
      </c>
    </row>
    <row r="168" spans="1:7" ht="15">
      <c r="A168" s="85" t="s">
        <v>404</v>
      </c>
      <c r="B168" s="85">
        <v>3</v>
      </c>
      <c r="C168" s="124">
        <v>0.0018995846851548681</v>
      </c>
      <c r="D168" s="85" t="s">
        <v>3490</v>
      </c>
      <c r="E168" s="85" t="b">
        <v>0</v>
      </c>
      <c r="F168" s="85" t="b">
        <v>0</v>
      </c>
      <c r="G168" s="85" t="b">
        <v>0</v>
      </c>
    </row>
    <row r="169" spans="1:7" ht="15">
      <c r="A169" s="85" t="s">
        <v>380</v>
      </c>
      <c r="B169" s="85">
        <v>3</v>
      </c>
      <c r="C169" s="124">
        <v>0.00207341613535791</v>
      </c>
      <c r="D169" s="85" t="s">
        <v>3490</v>
      </c>
      <c r="E169" s="85" t="b">
        <v>0</v>
      </c>
      <c r="F169" s="85" t="b">
        <v>0</v>
      </c>
      <c r="G169" s="85" t="b">
        <v>0</v>
      </c>
    </row>
    <row r="170" spans="1:7" ht="15">
      <c r="A170" s="85" t="s">
        <v>376</v>
      </c>
      <c r="B170" s="85">
        <v>3</v>
      </c>
      <c r="C170" s="124">
        <v>0.0018995846851548681</v>
      </c>
      <c r="D170" s="85" t="s">
        <v>3490</v>
      </c>
      <c r="E170" s="85" t="b">
        <v>0</v>
      </c>
      <c r="F170" s="85" t="b">
        <v>0</v>
      </c>
      <c r="G170" s="85" t="b">
        <v>0</v>
      </c>
    </row>
    <row r="171" spans="1:7" ht="15">
      <c r="A171" s="85" t="s">
        <v>3380</v>
      </c>
      <c r="B171" s="85">
        <v>3</v>
      </c>
      <c r="C171" s="124">
        <v>0.0018995846851548681</v>
      </c>
      <c r="D171" s="85" t="s">
        <v>3490</v>
      </c>
      <c r="E171" s="85" t="b">
        <v>0</v>
      </c>
      <c r="F171" s="85" t="b">
        <v>0</v>
      </c>
      <c r="G171" s="85" t="b">
        <v>0</v>
      </c>
    </row>
    <row r="172" spans="1:7" ht="15">
      <c r="A172" s="85" t="s">
        <v>373</v>
      </c>
      <c r="B172" s="85">
        <v>3</v>
      </c>
      <c r="C172" s="124">
        <v>0.0018995846851548681</v>
      </c>
      <c r="D172" s="85" t="s">
        <v>3490</v>
      </c>
      <c r="E172" s="85" t="b">
        <v>0</v>
      </c>
      <c r="F172" s="85" t="b">
        <v>0</v>
      </c>
      <c r="G172" s="85" t="b">
        <v>0</v>
      </c>
    </row>
    <row r="173" spans="1:7" ht="15">
      <c r="A173" s="85" t="s">
        <v>3381</v>
      </c>
      <c r="B173" s="85">
        <v>3</v>
      </c>
      <c r="C173" s="124">
        <v>0.0018995846851548681</v>
      </c>
      <c r="D173" s="85" t="s">
        <v>3490</v>
      </c>
      <c r="E173" s="85" t="b">
        <v>0</v>
      </c>
      <c r="F173" s="85" t="b">
        <v>0</v>
      </c>
      <c r="G173" s="85" t="b">
        <v>0</v>
      </c>
    </row>
    <row r="174" spans="1:7" ht="15">
      <c r="A174" s="85" t="s">
        <v>3382</v>
      </c>
      <c r="B174" s="85">
        <v>3</v>
      </c>
      <c r="C174" s="124">
        <v>0.0018995846851548681</v>
      </c>
      <c r="D174" s="85" t="s">
        <v>3490</v>
      </c>
      <c r="E174" s="85" t="b">
        <v>0</v>
      </c>
      <c r="F174" s="85" t="b">
        <v>0</v>
      </c>
      <c r="G174" s="85" t="b">
        <v>0</v>
      </c>
    </row>
    <row r="175" spans="1:7" ht="15">
      <c r="A175" s="85" t="s">
        <v>3383</v>
      </c>
      <c r="B175" s="85">
        <v>3</v>
      </c>
      <c r="C175" s="124">
        <v>0.0018995846851548681</v>
      </c>
      <c r="D175" s="85" t="s">
        <v>3490</v>
      </c>
      <c r="E175" s="85" t="b">
        <v>0</v>
      </c>
      <c r="F175" s="85" t="b">
        <v>0</v>
      </c>
      <c r="G175" s="85" t="b">
        <v>0</v>
      </c>
    </row>
    <row r="176" spans="1:7" ht="15">
      <c r="A176" s="85" t="s">
        <v>3384</v>
      </c>
      <c r="B176" s="85">
        <v>3</v>
      </c>
      <c r="C176" s="124">
        <v>0.0018995846851548681</v>
      </c>
      <c r="D176" s="85" t="s">
        <v>3490</v>
      </c>
      <c r="E176" s="85" t="b">
        <v>0</v>
      </c>
      <c r="F176" s="85" t="b">
        <v>1</v>
      </c>
      <c r="G176" s="85" t="b">
        <v>0</v>
      </c>
    </row>
    <row r="177" spans="1:7" ht="15">
      <c r="A177" s="85" t="s">
        <v>3385</v>
      </c>
      <c r="B177" s="85">
        <v>3</v>
      </c>
      <c r="C177" s="124">
        <v>0.0018995846851548681</v>
      </c>
      <c r="D177" s="85" t="s">
        <v>3490</v>
      </c>
      <c r="E177" s="85" t="b">
        <v>0</v>
      </c>
      <c r="F177" s="85" t="b">
        <v>0</v>
      </c>
      <c r="G177" s="85" t="b">
        <v>0</v>
      </c>
    </row>
    <row r="178" spans="1:7" ht="15">
      <c r="A178" s="85" t="s">
        <v>3386</v>
      </c>
      <c r="B178" s="85">
        <v>3</v>
      </c>
      <c r="C178" s="124">
        <v>0.0018995846851548681</v>
      </c>
      <c r="D178" s="85" t="s">
        <v>3490</v>
      </c>
      <c r="E178" s="85" t="b">
        <v>0</v>
      </c>
      <c r="F178" s="85" t="b">
        <v>0</v>
      </c>
      <c r="G178" s="85" t="b">
        <v>0</v>
      </c>
    </row>
    <row r="179" spans="1:7" ht="15">
      <c r="A179" s="85" t="s">
        <v>3387</v>
      </c>
      <c r="B179" s="85">
        <v>3</v>
      </c>
      <c r="C179" s="124">
        <v>0.0018995846851548681</v>
      </c>
      <c r="D179" s="85" t="s">
        <v>3490</v>
      </c>
      <c r="E179" s="85" t="b">
        <v>0</v>
      </c>
      <c r="F179" s="85" t="b">
        <v>0</v>
      </c>
      <c r="G179" s="85" t="b">
        <v>0</v>
      </c>
    </row>
    <row r="180" spans="1:7" ht="15">
      <c r="A180" s="85" t="s">
        <v>3388</v>
      </c>
      <c r="B180" s="85">
        <v>3</v>
      </c>
      <c r="C180" s="124">
        <v>0.0018995846851548681</v>
      </c>
      <c r="D180" s="85" t="s">
        <v>3490</v>
      </c>
      <c r="E180" s="85" t="b">
        <v>0</v>
      </c>
      <c r="F180" s="85" t="b">
        <v>0</v>
      </c>
      <c r="G180" s="85" t="b">
        <v>0</v>
      </c>
    </row>
    <row r="181" spans="1:7" ht="15">
      <c r="A181" s="85" t="s">
        <v>364</v>
      </c>
      <c r="B181" s="85">
        <v>3</v>
      </c>
      <c r="C181" s="124">
        <v>0.0018995846851548681</v>
      </c>
      <c r="D181" s="85" t="s">
        <v>3490</v>
      </c>
      <c r="E181" s="85" t="b">
        <v>0</v>
      </c>
      <c r="F181" s="85" t="b">
        <v>0</v>
      </c>
      <c r="G181" s="85" t="b">
        <v>0</v>
      </c>
    </row>
    <row r="182" spans="1:7" ht="15">
      <c r="A182" s="85" t="s">
        <v>3389</v>
      </c>
      <c r="B182" s="85">
        <v>3</v>
      </c>
      <c r="C182" s="124">
        <v>0.0018995846851548681</v>
      </c>
      <c r="D182" s="85" t="s">
        <v>3490</v>
      </c>
      <c r="E182" s="85" t="b">
        <v>0</v>
      </c>
      <c r="F182" s="85" t="b">
        <v>0</v>
      </c>
      <c r="G182" s="85" t="b">
        <v>0</v>
      </c>
    </row>
    <row r="183" spans="1:7" ht="15">
      <c r="A183" s="85" t="s">
        <v>3390</v>
      </c>
      <c r="B183" s="85">
        <v>3</v>
      </c>
      <c r="C183" s="124">
        <v>0.0018995846851548681</v>
      </c>
      <c r="D183" s="85" t="s">
        <v>3490</v>
      </c>
      <c r="E183" s="85" t="b">
        <v>0</v>
      </c>
      <c r="F183" s="85" t="b">
        <v>0</v>
      </c>
      <c r="G183" s="85" t="b">
        <v>0</v>
      </c>
    </row>
    <row r="184" spans="1:7" ht="15">
      <c r="A184" s="85" t="s">
        <v>3391</v>
      </c>
      <c r="B184" s="85">
        <v>3</v>
      </c>
      <c r="C184" s="124">
        <v>0.0018995846851548681</v>
      </c>
      <c r="D184" s="85" t="s">
        <v>3490</v>
      </c>
      <c r="E184" s="85" t="b">
        <v>0</v>
      </c>
      <c r="F184" s="85" t="b">
        <v>0</v>
      </c>
      <c r="G184" s="85" t="b">
        <v>0</v>
      </c>
    </row>
    <row r="185" spans="1:7" ht="15">
      <c r="A185" s="85" t="s">
        <v>3392</v>
      </c>
      <c r="B185" s="85">
        <v>3</v>
      </c>
      <c r="C185" s="124">
        <v>0.0018995846851548681</v>
      </c>
      <c r="D185" s="85" t="s">
        <v>3490</v>
      </c>
      <c r="E185" s="85" t="b">
        <v>0</v>
      </c>
      <c r="F185" s="85" t="b">
        <v>0</v>
      </c>
      <c r="G185" s="85" t="b">
        <v>0</v>
      </c>
    </row>
    <row r="186" spans="1:7" ht="15">
      <c r="A186" s="85" t="s">
        <v>3393</v>
      </c>
      <c r="B186" s="85">
        <v>3</v>
      </c>
      <c r="C186" s="124">
        <v>0.0018995846851548681</v>
      </c>
      <c r="D186" s="85" t="s">
        <v>3490</v>
      </c>
      <c r="E186" s="85" t="b">
        <v>0</v>
      </c>
      <c r="F186" s="85" t="b">
        <v>0</v>
      </c>
      <c r="G186" s="85" t="b">
        <v>0</v>
      </c>
    </row>
    <row r="187" spans="1:7" ht="15">
      <c r="A187" s="85" t="s">
        <v>3394</v>
      </c>
      <c r="B187" s="85">
        <v>3</v>
      </c>
      <c r="C187" s="124">
        <v>0.0018995846851548681</v>
      </c>
      <c r="D187" s="85" t="s">
        <v>3490</v>
      </c>
      <c r="E187" s="85" t="b">
        <v>0</v>
      </c>
      <c r="F187" s="85" t="b">
        <v>0</v>
      </c>
      <c r="G187" s="85" t="b">
        <v>0</v>
      </c>
    </row>
    <row r="188" spans="1:7" ht="15">
      <c r="A188" s="85" t="s">
        <v>3395</v>
      </c>
      <c r="B188" s="85">
        <v>3</v>
      </c>
      <c r="C188" s="124">
        <v>0.0018995846851548681</v>
      </c>
      <c r="D188" s="85" t="s">
        <v>3490</v>
      </c>
      <c r="E188" s="85" t="b">
        <v>0</v>
      </c>
      <c r="F188" s="85" t="b">
        <v>0</v>
      </c>
      <c r="G188" s="85" t="b">
        <v>0</v>
      </c>
    </row>
    <row r="189" spans="1:7" ht="15">
      <c r="A189" s="85" t="s">
        <v>3396</v>
      </c>
      <c r="B189" s="85">
        <v>3</v>
      </c>
      <c r="C189" s="124">
        <v>0.0018995846851548681</v>
      </c>
      <c r="D189" s="85" t="s">
        <v>3490</v>
      </c>
      <c r="E189" s="85" t="b">
        <v>0</v>
      </c>
      <c r="F189" s="85" t="b">
        <v>0</v>
      </c>
      <c r="G189" s="85" t="b">
        <v>0</v>
      </c>
    </row>
    <row r="190" spans="1:7" ht="15">
      <c r="A190" s="85" t="s">
        <v>346</v>
      </c>
      <c r="B190" s="85">
        <v>3</v>
      </c>
      <c r="C190" s="124">
        <v>0.0018995846851548681</v>
      </c>
      <c r="D190" s="85" t="s">
        <v>3490</v>
      </c>
      <c r="E190" s="85" t="b">
        <v>0</v>
      </c>
      <c r="F190" s="85" t="b">
        <v>0</v>
      </c>
      <c r="G190" s="85" t="b">
        <v>0</v>
      </c>
    </row>
    <row r="191" spans="1:7" ht="15">
      <c r="A191" s="85" t="s">
        <v>339</v>
      </c>
      <c r="B191" s="85">
        <v>3</v>
      </c>
      <c r="C191" s="124">
        <v>0.0018995846851548681</v>
      </c>
      <c r="D191" s="85" t="s">
        <v>3490</v>
      </c>
      <c r="E191" s="85" t="b">
        <v>0</v>
      </c>
      <c r="F191" s="85" t="b">
        <v>0</v>
      </c>
      <c r="G191" s="85" t="b">
        <v>0</v>
      </c>
    </row>
    <row r="192" spans="1:7" ht="15">
      <c r="A192" s="85" t="s">
        <v>3397</v>
      </c>
      <c r="B192" s="85">
        <v>3</v>
      </c>
      <c r="C192" s="124">
        <v>0.0018995846851548681</v>
      </c>
      <c r="D192" s="85" t="s">
        <v>3490</v>
      </c>
      <c r="E192" s="85" t="b">
        <v>0</v>
      </c>
      <c r="F192" s="85" t="b">
        <v>0</v>
      </c>
      <c r="G192" s="85" t="b">
        <v>0</v>
      </c>
    </row>
    <row r="193" spans="1:7" ht="15">
      <c r="A193" s="85" t="s">
        <v>3398</v>
      </c>
      <c r="B193" s="85">
        <v>3</v>
      </c>
      <c r="C193" s="124">
        <v>0.0018995846851548681</v>
      </c>
      <c r="D193" s="85" t="s">
        <v>3490</v>
      </c>
      <c r="E193" s="85" t="b">
        <v>1</v>
      </c>
      <c r="F193" s="85" t="b">
        <v>0</v>
      </c>
      <c r="G193" s="85" t="b">
        <v>0</v>
      </c>
    </row>
    <row r="194" spans="1:7" ht="15">
      <c r="A194" s="85" t="s">
        <v>3399</v>
      </c>
      <c r="B194" s="85">
        <v>3</v>
      </c>
      <c r="C194" s="124">
        <v>0.0018995846851548681</v>
      </c>
      <c r="D194" s="85" t="s">
        <v>3490</v>
      </c>
      <c r="E194" s="85" t="b">
        <v>0</v>
      </c>
      <c r="F194" s="85" t="b">
        <v>1</v>
      </c>
      <c r="G194" s="85" t="b">
        <v>0</v>
      </c>
    </row>
    <row r="195" spans="1:7" ht="15">
      <c r="A195" s="85" t="s">
        <v>337</v>
      </c>
      <c r="B195" s="85">
        <v>3</v>
      </c>
      <c r="C195" s="124">
        <v>0.0018995846851548681</v>
      </c>
      <c r="D195" s="85" t="s">
        <v>3490</v>
      </c>
      <c r="E195" s="85" t="b">
        <v>0</v>
      </c>
      <c r="F195" s="85" t="b">
        <v>0</v>
      </c>
      <c r="G195" s="85" t="b">
        <v>0</v>
      </c>
    </row>
    <row r="196" spans="1:7" ht="15">
      <c r="A196" s="85" t="s">
        <v>3400</v>
      </c>
      <c r="B196" s="85">
        <v>3</v>
      </c>
      <c r="C196" s="124">
        <v>0.0018995846851548681</v>
      </c>
      <c r="D196" s="85" t="s">
        <v>3490</v>
      </c>
      <c r="E196" s="85" t="b">
        <v>0</v>
      </c>
      <c r="F196" s="85" t="b">
        <v>0</v>
      </c>
      <c r="G196" s="85" t="b">
        <v>0</v>
      </c>
    </row>
    <row r="197" spans="1:7" ht="15">
      <c r="A197" s="85" t="s">
        <v>3401</v>
      </c>
      <c r="B197" s="85">
        <v>3</v>
      </c>
      <c r="C197" s="124">
        <v>0.0018995846851548681</v>
      </c>
      <c r="D197" s="85" t="s">
        <v>3490</v>
      </c>
      <c r="E197" s="85" t="b">
        <v>0</v>
      </c>
      <c r="F197" s="85" t="b">
        <v>0</v>
      </c>
      <c r="G197" s="85" t="b">
        <v>0</v>
      </c>
    </row>
    <row r="198" spans="1:7" ht="15">
      <c r="A198" s="85" t="s">
        <v>3402</v>
      </c>
      <c r="B198" s="85">
        <v>3</v>
      </c>
      <c r="C198" s="124">
        <v>0.0018995846851548681</v>
      </c>
      <c r="D198" s="85" t="s">
        <v>3490</v>
      </c>
      <c r="E198" s="85" t="b">
        <v>0</v>
      </c>
      <c r="F198" s="85" t="b">
        <v>0</v>
      </c>
      <c r="G198" s="85" t="b">
        <v>0</v>
      </c>
    </row>
    <row r="199" spans="1:7" ht="15">
      <c r="A199" s="85" t="s">
        <v>3403</v>
      </c>
      <c r="B199" s="85">
        <v>3</v>
      </c>
      <c r="C199" s="124">
        <v>0.0018995846851548681</v>
      </c>
      <c r="D199" s="85" t="s">
        <v>3490</v>
      </c>
      <c r="E199" s="85" t="b">
        <v>0</v>
      </c>
      <c r="F199" s="85" t="b">
        <v>0</v>
      </c>
      <c r="G199" s="85" t="b">
        <v>0</v>
      </c>
    </row>
    <row r="200" spans="1:7" ht="15">
      <c r="A200" s="85" t="s">
        <v>3404</v>
      </c>
      <c r="B200" s="85">
        <v>3</v>
      </c>
      <c r="C200" s="124">
        <v>0.0018995846851548681</v>
      </c>
      <c r="D200" s="85" t="s">
        <v>3490</v>
      </c>
      <c r="E200" s="85" t="b">
        <v>0</v>
      </c>
      <c r="F200" s="85" t="b">
        <v>0</v>
      </c>
      <c r="G200" s="85" t="b">
        <v>0</v>
      </c>
    </row>
    <row r="201" spans="1:7" ht="15">
      <c r="A201" s="85" t="s">
        <v>3405</v>
      </c>
      <c r="B201" s="85">
        <v>3</v>
      </c>
      <c r="C201" s="124">
        <v>0.0018995846851548681</v>
      </c>
      <c r="D201" s="85" t="s">
        <v>3490</v>
      </c>
      <c r="E201" s="85" t="b">
        <v>0</v>
      </c>
      <c r="F201" s="85" t="b">
        <v>0</v>
      </c>
      <c r="G201" s="85" t="b">
        <v>0</v>
      </c>
    </row>
    <row r="202" spans="1:7" ht="15">
      <c r="A202" s="85" t="s">
        <v>3406</v>
      </c>
      <c r="B202" s="85">
        <v>3</v>
      </c>
      <c r="C202" s="124">
        <v>0.0018995846851548681</v>
      </c>
      <c r="D202" s="85" t="s">
        <v>3490</v>
      </c>
      <c r="E202" s="85" t="b">
        <v>0</v>
      </c>
      <c r="F202" s="85" t="b">
        <v>0</v>
      </c>
      <c r="G202" s="85" t="b">
        <v>0</v>
      </c>
    </row>
    <row r="203" spans="1:7" ht="15">
      <c r="A203" s="85" t="s">
        <v>3407</v>
      </c>
      <c r="B203" s="85">
        <v>3</v>
      </c>
      <c r="C203" s="124">
        <v>0.0018995846851548681</v>
      </c>
      <c r="D203" s="85" t="s">
        <v>3490</v>
      </c>
      <c r="E203" s="85" t="b">
        <v>0</v>
      </c>
      <c r="F203" s="85" t="b">
        <v>0</v>
      </c>
      <c r="G203" s="85" t="b">
        <v>0</v>
      </c>
    </row>
    <row r="204" spans="1:7" ht="15">
      <c r="A204" s="85" t="s">
        <v>328</v>
      </c>
      <c r="B204" s="85">
        <v>3</v>
      </c>
      <c r="C204" s="124">
        <v>0.0018995846851548681</v>
      </c>
      <c r="D204" s="85" t="s">
        <v>3490</v>
      </c>
      <c r="E204" s="85" t="b">
        <v>0</v>
      </c>
      <c r="F204" s="85" t="b">
        <v>0</v>
      </c>
      <c r="G204" s="85" t="b">
        <v>0</v>
      </c>
    </row>
    <row r="205" spans="1:7" ht="15">
      <c r="A205" s="85" t="s">
        <v>3408</v>
      </c>
      <c r="B205" s="85">
        <v>3</v>
      </c>
      <c r="C205" s="124">
        <v>0.0018995846851548681</v>
      </c>
      <c r="D205" s="85" t="s">
        <v>3490</v>
      </c>
      <c r="E205" s="85" t="b">
        <v>0</v>
      </c>
      <c r="F205" s="85" t="b">
        <v>0</v>
      </c>
      <c r="G205" s="85" t="b">
        <v>0</v>
      </c>
    </row>
    <row r="206" spans="1:7" ht="15">
      <c r="A206" s="85" t="s">
        <v>3409</v>
      </c>
      <c r="B206" s="85">
        <v>3</v>
      </c>
      <c r="C206" s="124">
        <v>0.0018995846851548681</v>
      </c>
      <c r="D206" s="85" t="s">
        <v>3490</v>
      </c>
      <c r="E206" s="85" t="b">
        <v>0</v>
      </c>
      <c r="F206" s="85" t="b">
        <v>0</v>
      </c>
      <c r="G206" s="85" t="b">
        <v>0</v>
      </c>
    </row>
    <row r="207" spans="1:7" ht="15">
      <c r="A207" s="85" t="s">
        <v>3410</v>
      </c>
      <c r="B207" s="85">
        <v>3</v>
      </c>
      <c r="C207" s="124">
        <v>0.0018995846851548681</v>
      </c>
      <c r="D207" s="85" t="s">
        <v>3490</v>
      </c>
      <c r="E207" s="85" t="b">
        <v>0</v>
      </c>
      <c r="F207" s="85" t="b">
        <v>0</v>
      </c>
      <c r="G207" s="85" t="b">
        <v>0</v>
      </c>
    </row>
    <row r="208" spans="1:7" ht="15">
      <c r="A208" s="85" t="s">
        <v>2775</v>
      </c>
      <c r="B208" s="85">
        <v>3</v>
      </c>
      <c r="C208" s="124">
        <v>0.0018995846851548681</v>
      </c>
      <c r="D208" s="85" t="s">
        <v>3490</v>
      </c>
      <c r="E208" s="85" t="b">
        <v>0</v>
      </c>
      <c r="F208" s="85" t="b">
        <v>0</v>
      </c>
      <c r="G208" s="85" t="b">
        <v>0</v>
      </c>
    </row>
    <row r="209" spans="1:7" ht="15">
      <c r="A209" s="85" t="s">
        <v>3411</v>
      </c>
      <c r="B209" s="85">
        <v>3</v>
      </c>
      <c r="C209" s="124">
        <v>0.0018995846851548681</v>
      </c>
      <c r="D209" s="85" t="s">
        <v>3490</v>
      </c>
      <c r="E209" s="85" t="b">
        <v>0</v>
      </c>
      <c r="F209" s="85" t="b">
        <v>0</v>
      </c>
      <c r="G209" s="85" t="b">
        <v>0</v>
      </c>
    </row>
    <row r="210" spans="1:7" ht="15">
      <c r="A210" s="85" t="s">
        <v>278</v>
      </c>
      <c r="B210" s="85">
        <v>3</v>
      </c>
      <c r="C210" s="124">
        <v>0.00207341613535791</v>
      </c>
      <c r="D210" s="85" t="s">
        <v>3490</v>
      </c>
      <c r="E210" s="85" t="b">
        <v>0</v>
      </c>
      <c r="F210" s="85" t="b">
        <v>0</v>
      </c>
      <c r="G210" s="85" t="b">
        <v>0</v>
      </c>
    </row>
    <row r="211" spans="1:7" ht="15">
      <c r="A211" s="85" t="s">
        <v>362</v>
      </c>
      <c r="B211" s="85">
        <v>2</v>
      </c>
      <c r="C211" s="124">
        <v>0.00138227742357194</v>
      </c>
      <c r="D211" s="85" t="s">
        <v>3490</v>
      </c>
      <c r="E211" s="85" t="b">
        <v>0</v>
      </c>
      <c r="F211" s="85" t="b">
        <v>0</v>
      </c>
      <c r="G211" s="85" t="b">
        <v>0</v>
      </c>
    </row>
    <row r="212" spans="1:7" ht="15">
      <c r="A212" s="85" t="s">
        <v>384</v>
      </c>
      <c r="B212" s="85">
        <v>2</v>
      </c>
      <c r="C212" s="124">
        <v>0.00138227742357194</v>
      </c>
      <c r="D212" s="85" t="s">
        <v>3490</v>
      </c>
      <c r="E212" s="85" t="b">
        <v>0</v>
      </c>
      <c r="F212" s="85" t="b">
        <v>0</v>
      </c>
      <c r="G212" s="85" t="b">
        <v>0</v>
      </c>
    </row>
    <row r="213" spans="1:7" ht="15">
      <c r="A213" s="85" t="s">
        <v>3412</v>
      </c>
      <c r="B213" s="85">
        <v>2</v>
      </c>
      <c r="C213" s="124">
        <v>0.00138227742357194</v>
      </c>
      <c r="D213" s="85" t="s">
        <v>3490</v>
      </c>
      <c r="E213" s="85" t="b">
        <v>1</v>
      </c>
      <c r="F213" s="85" t="b">
        <v>0</v>
      </c>
      <c r="G213" s="85" t="b">
        <v>0</v>
      </c>
    </row>
    <row r="214" spans="1:7" ht="15">
      <c r="A214" s="85" t="s">
        <v>3413</v>
      </c>
      <c r="B214" s="85">
        <v>2</v>
      </c>
      <c r="C214" s="124">
        <v>0.00138227742357194</v>
      </c>
      <c r="D214" s="85" t="s">
        <v>3490</v>
      </c>
      <c r="E214" s="85" t="b">
        <v>0</v>
      </c>
      <c r="F214" s="85" t="b">
        <v>0</v>
      </c>
      <c r="G214" s="85" t="b">
        <v>0</v>
      </c>
    </row>
    <row r="215" spans="1:7" ht="15">
      <c r="A215" s="85" t="s">
        <v>3414</v>
      </c>
      <c r="B215" s="85">
        <v>2</v>
      </c>
      <c r="C215" s="124">
        <v>0.00138227742357194</v>
      </c>
      <c r="D215" s="85" t="s">
        <v>3490</v>
      </c>
      <c r="E215" s="85" t="b">
        <v>0</v>
      </c>
      <c r="F215" s="85" t="b">
        <v>0</v>
      </c>
      <c r="G215" s="85" t="b">
        <v>0</v>
      </c>
    </row>
    <row r="216" spans="1:7" ht="15">
      <c r="A216" s="85" t="s">
        <v>3415</v>
      </c>
      <c r="B216" s="85">
        <v>2</v>
      </c>
      <c r="C216" s="124">
        <v>0.00138227742357194</v>
      </c>
      <c r="D216" s="85" t="s">
        <v>3490</v>
      </c>
      <c r="E216" s="85" t="b">
        <v>0</v>
      </c>
      <c r="F216" s="85" t="b">
        <v>0</v>
      </c>
      <c r="G216" s="85" t="b">
        <v>0</v>
      </c>
    </row>
    <row r="217" spans="1:7" ht="15">
      <c r="A217" s="85" t="s">
        <v>3416</v>
      </c>
      <c r="B217" s="85">
        <v>2</v>
      </c>
      <c r="C217" s="124">
        <v>0.00138227742357194</v>
      </c>
      <c r="D217" s="85" t="s">
        <v>3490</v>
      </c>
      <c r="E217" s="85" t="b">
        <v>0</v>
      </c>
      <c r="F217" s="85" t="b">
        <v>0</v>
      </c>
      <c r="G217" s="85" t="b">
        <v>0</v>
      </c>
    </row>
    <row r="218" spans="1:7" ht="15">
      <c r="A218" s="85" t="s">
        <v>3417</v>
      </c>
      <c r="B218" s="85">
        <v>2</v>
      </c>
      <c r="C218" s="124">
        <v>0.00138227742357194</v>
      </c>
      <c r="D218" s="85" t="s">
        <v>3490</v>
      </c>
      <c r="E218" s="85" t="b">
        <v>0</v>
      </c>
      <c r="F218" s="85" t="b">
        <v>0</v>
      </c>
      <c r="G218" s="85" t="b">
        <v>0</v>
      </c>
    </row>
    <row r="219" spans="1:7" ht="15">
      <c r="A219" s="85" t="s">
        <v>2785</v>
      </c>
      <c r="B219" s="85">
        <v>2</v>
      </c>
      <c r="C219" s="124">
        <v>0.00138227742357194</v>
      </c>
      <c r="D219" s="85" t="s">
        <v>3490</v>
      </c>
      <c r="E219" s="85" t="b">
        <v>0</v>
      </c>
      <c r="F219" s="85" t="b">
        <v>0</v>
      </c>
      <c r="G219" s="85" t="b">
        <v>0</v>
      </c>
    </row>
    <row r="220" spans="1:7" ht="15">
      <c r="A220" s="85" t="s">
        <v>3418</v>
      </c>
      <c r="B220" s="85">
        <v>2</v>
      </c>
      <c r="C220" s="124">
        <v>0.00138227742357194</v>
      </c>
      <c r="D220" s="85" t="s">
        <v>3490</v>
      </c>
      <c r="E220" s="85" t="b">
        <v>0</v>
      </c>
      <c r="F220" s="85" t="b">
        <v>0</v>
      </c>
      <c r="G220" s="85" t="b">
        <v>0</v>
      </c>
    </row>
    <row r="221" spans="1:7" ht="15">
      <c r="A221" s="85" t="s">
        <v>421</v>
      </c>
      <c r="B221" s="85">
        <v>2</v>
      </c>
      <c r="C221" s="124">
        <v>0.00138227742357194</v>
      </c>
      <c r="D221" s="85" t="s">
        <v>3490</v>
      </c>
      <c r="E221" s="85" t="b">
        <v>0</v>
      </c>
      <c r="F221" s="85" t="b">
        <v>0</v>
      </c>
      <c r="G221" s="85" t="b">
        <v>0</v>
      </c>
    </row>
    <row r="222" spans="1:7" ht="15">
      <c r="A222" s="85" t="s">
        <v>3419</v>
      </c>
      <c r="B222" s="85">
        <v>2</v>
      </c>
      <c r="C222" s="124">
        <v>0.00138227742357194</v>
      </c>
      <c r="D222" s="85" t="s">
        <v>3490</v>
      </c>
      <c r="E222" s="85" t="b">
        <v>0</v>
      </c>
      <c r="F222" s="85" t="b">
        <v>0</v>
      </c>
      <c r="G222" s="85" t="b">
        <v>0</v>
      </c>
    </row>
    <row r="223" spans="1:7" ht="15">
      <c r="A223" s="85" t="s">
        <v>3420</v>
      </c>
      <c r="B223" s="85">
        <v>2</v>
      </c>
      <c r="C223" s="124">
        <v>0.00138227742357194</v>
      </c>
      <c r="D223" s="85" t="s">
        <v>3490</v>
      </c>
      <c r="E223" s="85" t="b">
        <v>0</v>
      </c>
      <c r="F223" s="85" t="b">
        <v>0</v>
      </c>
      <c r="G223" s="85" t="b">
        <v>0</v>
      </c>
    </row>
    <row r="224" spans="1:7" ht="15">
      <c r="A224" s="85" t="s">
        <v>3421</v>
      </c>
      <c r="B224" s="85">
        <v>2</v>
      </c>
      <c r="C224" s="124">
        <v>0.00138227742357194</v>
      </c>
      <c r="D224" s="85" t="s">
        <v>3490</v>
      </c>
      <c r="E224" s="85" t="b">
        <v>0</v>
      </c>
      <c r="F224" s="85" t="b">
        <v>0</v>
      </c>
      <c r="G224" s="85" t="b">
        <v>0</v>
      </c>
    </row>
    <row r="225" spans="1:7" ht="15">
      <c r="A225" s="85" t="s">
        <v>3422</v>
      </c>
      <c r="B225" s="85">
        <v>2</v>
      </c>
      <c r="C225" s="124">
        <v>0.00138227742357194</v>
      </c>
      <c r="D225" s="85" t="s">
        <v>3490</v>
      </c>
      <c r="E225" s="85" t="b">
        <v>0</v>
      </c>
      <c r="F225" s="85" t="b">
        <v>0</v>
      </c>
      <c r="G225" s="85" t="b">
        <v>0</v>
      </c>
    </row>
    <row r="226" spans="1:7" ht="15">
      <c r="A226" s="85" t="s">
        <v>3423</v>
      </c>
      <c r="B226" s="85">
        <v>2</v>
      </c>
      <c r="C226" s="124">
        <v>0.00138227742357194</v>
      </c>
      <c r="D226" s="85" t="s">
        <v>3490</v>
      </c>
      <c r="E226" s="85" t="b">
        <v>0</v>
      </c>
      <c r="F226" s="85" t="b">
        <v>0</v>
      </c>
      <c r="G226" s="85" t="b">
        <v>0</v>
      </c>
    </row>
    <row r="227" spans="1:7" ht="15">
      <c r="A227" s="85" t="s">
        <v>2783</v>
      </c>
      <c r="B227" s="85">
        <v>2</v>
      </c>
      <c r="C227" s="124">
        <v>0.00138227742357194</v>
      </c>
      <c r="D227" s="85" t="s">
        <v>3490</v>
      </c>
      <c r="E227" s="85" t="b">
        <v>0</v>
      </c>
      <c r="F227" s="85" t="b">
        <v>0</v>
      </c>
      <c r="G227" s="85" t="b">
        <v>0</v>
      </c>
    </row>
    <row r="228" spans="1:7" ht="15">
      <c r="A228" s="85" t="s">
        <v>2784</v>
      </c>
      <c r="B228" s="85">
        <v>2</v>
      </c>
      <c r="C228" s="124">
        <v>0.00138227742357194</v>
      </c>
      <c r="D228" s="85" t="s">
        <v>3490</v>
      </c>
      <c r="E228" s="85" t="b">
        <v>0</v>
      </c>
      <c r="F228" s="85" t="b">
        <v>0</v>
      </c>
      <c r="G228" s="85" t="b">
        <v>0</v>
      </c>
    </row>
    <row r="229" spans="1:7" ht="15">
      <c r="A229" s="85" t="s">
        <v>3424</v>
      </c>
      <c r="B229" s="85">
        <v>2</v>
      </c>
      <c r="C229" s="124">
        <v>0.00138227742357194</v>
      </c>
      <c r="D229" s="85" t="s">
        <v>3490</v>
      </c>
      <c r="E229" s="85" t="b">
        <v>0</v>
      </c>
      <c r="F229" s="85" t="b">
        <v>0</v>
      </c>
      <c r="G229" s="85" t="b">
        <v>0</v>
      </c>
    </row>
    <row r="230" spans="1:7" ht="15">
      <c r="A230" s="85" t="s">
        <v>370</v>
      </c>
      <c r="B230" s="85">
        <v>2</v>
      </c>
      <c r="C230" s="124">
        <v>0.00138227742357194</v>
      </c>
      <c r="D230" s="85" t="s">
        <v>3490</v>
      </c>
      <c r="E230" s="85" t="b">
        <v>0</v>
      </c>
      <c r="F230" s="85" t="b">
        <v>0</v>
      </c>
      <c r="G230" s="85" t="b">
        <v>0</v>
      </c>
    </row>
    <row r="231" spans="1:7" ht="15">
      <c r="A231" s="85" t="s">
        <v>3425</v>
      </c>
      <c r="B231" s="85">
        <v>2</v>
      </c>
      <c r="C231" s="124">
        <v>0.00138227742357194</v>
      </c>
      <c r="D231" s="85" t="s">
        <v>3490</v>
      </c>
      <c r="E231" s="85" t="b">
        <v>0</v>
      </c>
      <c r="F231" s="85" t="b">
        <v>0</v>
      </c>
      <c r="G231" s="85" t="b">
        <v>0</v>
      </c>
    </row>
    <row r="232" spans="1:7" ht="15">
      <c r="A232" s="85" t="s">
        <v>3426</v>
      </c>
      <c r="B232" s="85">
        <v>2</v>
      </c>
      <c r="C232" s="124">
        <v>0.00138227742357194</v>
      </c>
      <c r="D232" s="85" t="s">
        <v>3490</v>
      </c>
      <c r="E232" s="85" t="b">
        <v>1</v>
      </c>
      <c r="F232" s="85" t="b">
        <v>0</v>
      </c>
      <c r="G232" s="85" t="b">
        <v>0</v>
      </c>
    </row>
    <row r="233" spans="1:7" ht="15">
      <c r="A233" s="85" t="s">
        <v>3427</v>
      </c>
      <c r="B233" s="85">
        <v>2</v>
      </c>
      <c r="C233" s="124">
        <v>0.00138227742357194</v>
      </c>
      <c r="D233" s="85" t="s">
        <v>3490</v>
      </c>
      <c r="E233" s="85" t="b">
        <v>0</v>
      </c>
      <c r="F233" s="85" t="b">
        <v>0</v>
      </c>
      <c r="G233" s="85" t="b">
        <v>0</v>
      </c>
    </row>
    <row r="234" spans="1:7" ht="15">
      <c r="A234" s="85" t="s">
        <v>3428</v>
      </c>
      <c r="B234" s="85">
        <v>2</v>
      </c>
      <c r="C234" s="124">
        <v>0.00138227742357194</v>
      </c>
      <c r="D234" s="85" t="s">
        <v>3490</v>
      </c>
      <c r="E234" s="85" t="b">
        <v>0</v>
      </c>
      <c r="F234" s="85" t="b">
        <v>0</v>
      </c>
      <c r="G234" s="85" t="b">
        <v>0</v>
      </c>
    </row>
    <row r="235" spans="1:7" ht="15">
      <c r="A235" s="85" t="s">
        <v>3429</v>
      </c>
      <c r="B235" s="85">
        <v>2</v>
      </c>
      <c r="C235" s="124">
        <v>0.00138227742357194</v>
      </c>
      <c r="D235" s="85" t="s">
        <v>3490</v>
      </c>
      <c r="E235" s="85" t="b">
        <v>0</v>
      </c>
      <c r="F235" s="85" t="b">
        <v>0</v>
      </c>
      <c r="G235" s="85" t="b">
        <v>0</v>
      </c>
    </row>
    <row r="236" spans="1:7" ht="15">
      <c r="A236" s="85" t="s">
        <v>3430</v>
      </c>
      <c r="B236" s="85">
        <v>2</v>
      </c>
      <c r="C236" s="124">
        <v>0.00138227742357194</v>
      </c>
      <c r="D236" s="85" t="s">
        <v>3490</v>
      </c>
      <c r="E236" s="85" t="b">
        <v>0</v>
      </c>
      <c r="F236" s="85" t="b">
        <v>0</v>
      </c>
      <c r="G236" s="85" t="b">
        <v>0</v>
      </c>
    </row>
    <row r="237" spans="1:7" ht="15">
      <c r="A237" s="85" t="s">
        <v>3431</v>
      </c>
      <c r="B237" s="85">
        <v>2</v>
      </c>
      <c r="C237" s="124">
        <v>0.00138227742357194</v>
      </c>
      <c r="D237" s="85" t="s">
        <v>3490</v>
      </c>
      <c r="E237" s="85" t="b">
        <v>0</v>
      </c>
      <c r="F237" s="85" t="b">
        <v>0</v>
      </c>
      <c r="G237" s="85" t="b">
        <v>0</v>
      </c>
    </row>
    <row r="238" spans="1:7" ht="15">
      <c r="A238" s="85" t="s">
        <v>596</v>
      </c>
      <c r="B238" s="85">
        <v>2</v>
      </c>
      <c r="C238" s="124">
        <v>0.00138227742357194</v>
      </c>
      <c r="D238" s="85" t="s">
        <v>3490</v>
      </c>
      <c r="E238" s="85" t="b">
        <v>0</v>
      </c>
      <c r="F238" s="85" t="b">
        <v>0</v>
      </c>
      <c r="G238" s="85" t="b">
        <v>0</v>
      </c>
    </row>
    <row r="239" spans="1:7" ht="15">
      <c r="A239" s="85" t="s">
        <v>3432</v>
      </c>
      <c r="B239" s="85">
        <v>2</v>
      </c>
      <c r="C239" s="124">
        <v>0.00138227742357194</v>
      </c>
      <c r="D239" s="85" t="s">
        <v>3490</v>
      </c>
      <c r="E239" s="85" t="b">
        <v>0</v>
      </c>
      <c r="F239" s="85" t="b">
        <v>0</v>
      </c>
      <c r="G239" s="85" t="b">
        <v>0</v>
      </c>
    </row>
    <row r="240" spans="1:7" ht="15">
      <c r="A240" s="85" t="s">
        <v>3433</v>
      </c>
      <c r="B240" s="85">
        <v>2</v>
      </c>
      <c r="C240" s="124">
        <v>0.00138227742357194</v>
      </c>
      <c r="D240" s="85" t="s">
        <v>3490</v>
      </c>
      <c r="E240" s="85" t="b">
        <v>1</v>
      </c>
      <c r="F240" s="85" t="b">
        <v>0</v>
      </c>
      <c r="G240" s="85" t="b">
        <v>0</v>
      </c>
    </row>
    <row r="241" spans="1:7" ht="15">
      <c r="A241" s="85" t="s">
        <v>418</v>
      </c>
      <c r="B241" s="85">
        <v>2</v>
      </c>
      <c r="C241" s="124">
        <v>0.00138227742357194</v>
      </c>
      <c r="D241" s="85" t="s">
        <v>3490</v>
      </c>
      <c r="E241" s="85" t="b">
        <v>0</v>
      </c>
      <c r="F241" s="85" t="b">
        <v>0</v>
      </c>
      <c r="G241" s="85" t="b">
        <v>0</v>
      </c>
    </row>
    <row r="242" spans="1:7" ht="15">
      <c r="A242" s="85" t="s">
        <v>229</v>
      </c>
      <c r="B242" s="85">
        <v>2</v>
      </c>
      <c r="C242" s="124">
        <v>0.00138227742357194</v>
      </c>
      <c r="D242" s="85" t="s">
        <v>3490</v>
      </c>
      <c r="E242" s="85" t="b">
        <v>0</v>
      </c>
      <c r="F242" s="85" t="b">
        <v>0</v>
      </c>
      <c r="G242" s="85" t="b">
        <v>0</v>
      </c>
    </row>
    <row r="243" spans="1:7" ht="15">
      <c r="A243" s="85" t="s">
        <v>3434</v>
      </c>
      <c r="B243" s="85">
        <v>2</v>
      </c>
      <c r="C243" s="124">
        <v>0.00138227742357194</v>
      </c>
      <c r="D243" s="85" t="s">
        <v>3490</v>
      </c>
      <c r="E243" s="85" t="b">
        <v>0</v>
      </c>
      <c r="F243" s="85" t="b">
        <v>0</v>
      </c>
      <c r="G243" s="85" t="b">
        <v>0</v>
      </c>
    </row>
    <row r="244" spans="1:7" ht="15">
      <c r="A244" s="85" t="s">
        <v>3435</v>
      </c>
      <c r="B244" s="85">
        <v>2</v>
      </c>
      <c r="C244" s="124">
        <v>0.00138227742357194</v>
      </c>
      <c r="D244" s="85" t="s">
        <v>3490</v>
      </c>
      <c r="E244" s="85" t="b">
        <v>0</v>
      </c>
      <c r="F244" s="85" t="b">
        <v>0</v>
      </c>
      <c r="G244" s="85" t="b">
        <v>0</v>
      </c>
    </row>
    <row r="245" spans="1:7" ht="15">
      <c r="A245" s="85" t="s">
        <v>3436</v>
      </c>
      <c r="B245" s="85">
        <v>2</v>
      </c>
      <c r="C245" s="124">
        <v>0.00138227742357194</v>
      </c>
      <c r="D245" s="85" t="s">
        <v>3490</v>
      </c>
      <c r="E245" s="85" t="b">
        <v>0</v>
      </c>
      <c r="F245" s="85" t="b">
        <v>0</v>
      </c>
      <c r="G245" s="85" t="b">
        <v>0</v>
      </c>
    </row>
    <row r="246" spans="1:7" ht="15">
      <c r="A246" s="85" t="s">
        <v>3437</v>
      </c>
      <c r="B246" s="85">
        <v>2</v>
      </c>
      <c r="C246" s="124">
        <v>0.00138227742357194</v>
      </c>
      <c r="D246" s="85" t="s">
        <v>3490</v>
      </c>
      <c r="E246" s="85" t="b">
        <v>0</v>
      </c>
      <c r="F246" s="85" t="b">
        <v>0</v>
      </c>
      <c r="G246" s="85" t="b">
        <v>0</v>
      </c>
    </row>
    <row r="247" spans="1:7" ht="15">
      <c r="A247" s="85" t="s">
        <v>3438</v>
      </c>
      <c r="B247" s="85">
        <v>2</v>
      </c>
      <c r="C247" s="124">
        <v>0.00138227742357194</v>
      </c>
      <c r="D247" s="85" t="s">
        <v>3490</v>
      </c>
      <c r="E247" s="85" t="b">
        <v>1</v>
      </c>
      <c r="F247" s="85" t="b">
        <v>0</v>
      </c>
      <c r="G247" s="85" t="b">
        <v>0</v>
      </c>
    </row>
    <row r="248" spans="1:7" ht="15">
      <c r="A248" s="85" t="s">
        <v>3439</v>
      </c>
      <c r="B248" s="85">
        <v>2</v>
      </c>
      <c r="C248" s="124">
        <v>0.00138227742357194</v>
      </c>
      <c r="D248" s="85" t="s">
        <v>3490</v>
      </c>
      <c r="E248" s="85" t="b">
        <v>0</v>
      </c>
      <c r="F248" s="85" t="b">
        <v>0</v>
      </c>
      <c r="G248" s="85" t="b">
        <v>0</v>
      </c>
    </row>
    <row r="249" spans="1:7" ht="15">
      <c r="A249" s="85" t="s">
        <v>291</v>
      </c>
      <c r="B249" s="85">
        <v>2</v>
      </c>
      <c r="C249" s="124">
        <v>0.00138227742357194</v>
      </c>
      <c r="D249" s="85" t="s">
        <v>3490</v>
      </c>
      <c r="E249" s="85" t="b">
        <v>0</v>
      </c>
      <c r="F249" s="85" t="b">
        <v>0</v>
      </c>
      <c r="G249" s="85" t="b">
        <v>0</v>
      </c>
    </row>
    <row r="250" spans="1:7" ht="15">
      <c r="A250" s="85" t="s">
        <v>3440</v>
      </c>
      <c r="B250" s="85">
        <v>2</v>
      </c>
      <c r="C250" s="124">
        <v>0.00138227742357194</v>
      </c>
      <c r="D250" s="85" t="s">
        <v>3490</v>
      </c>
      <c r="E250" s="85" t="b">
        <v>0</v>
      </c>
      <c r="F250" s="85" t="b">
        <v>0</v>
      </c>
      <c r="G250" s="85" t="b">
        <v>0</v>
      </c>
    </row>
    <row r="251" spans="1:7" ht="15">
      <c r="A251" s="85" t="s">
        <v>3441</v>
      </c>
      <c r="B251" s="85">
        <v>2</v>
      </c>
      <c r="C251" s="124">
        <v>0.00138227742357194</v>
      </c>
      <c r="D251" s="85" t="s">
        <v>3490</v>
      </c>
      <c r="E251" s="85" t="b">
        <v>0</v>
      </c>
      <c r="F251" s="85" t="b">
        <v>0</v>
      </c>
      <c r="G251" s="85" t="b">
        <v>0</v>
      </c>
    </row>
    <row r="252" spans="1:7" ht="15">
      <c r="A252" s="85" t="s">
        <v>3442</v>
      </c>
      <c r="B252" s="85">
        <v>2</v>
      </c>
      <c r="C252" s="124">
        <v>0.00138227742357194</v>
      </c>
      <c r="D252" s="85" t="s">
        <v>3490</v>
      </c>
      <c r="E252" s="85" t="b">
        <v>0</v>
      </c>
      <c r="F252" s="85" t="b">
        <v>0</v>
      </c>
      <c r="G252" s="85" t="b">
        <v>0</v>
      </c>
    </row>
    <row r="253" spans="1:7" ht="15">
      <c r="A253" s="85" t="s">
        <v>3443</v>
      </c>
      <c r="B253" s="85">
        <v>2</v>
      </c>
      <c r="C253" s="124">
        <v>0.00138227742357194</v>
      </c>
      <c r="D253" s="85" t="s">
        <v>3490</v>
      </c>
      <c r="E253" s="85" t="b">
        <v>0</v>
      </c>
      <c r="F253" s="85" t="b">
        <v>0</v>
      </c>
      <c r="G253" s="85" t="b">
        <v>0</v>
      </c>
    </row>
    <row r="254" spans="1:7" ht="15">
      <c r="A254" s="85" t="s">
        <v>335</v>
      </c>
      <c r="B254" s="85">
        <v>2</v>
      </c>
      <c r="C254" s="124">
        <v>0.00138227742357194</v>
      </c>
      <c r="D254" s="85" t="s">
        <v>3490</v>
      </c>
      <c r="E254" s="85" t="b">
        <v>0</v>
      </c>
      <c r="F254" s="85" t="b">
        <v>0</v>
      </c>
      <c r="G254" s="85" t="b">
        <v>0</v>
      </c>
    </row>
    <row r="255" spans="1:7" ht="15">
      <c r="A255" s="85" t="s">
        <v>3444</v>
      </c>
      <c r="B255" s="85">
        <v>2</v>
      </c>
      <c r="C255" s="124">
        <v>0.00138227742357194</v>
      </c>
      <c r="D255" s="85" t="s">
        <v>3490</v>
      </c>
      <c r="E255" s="85" t="b">
        <v>0</v>
      </c>
      <c r="F255" s="85" t="b">
        <v>0</v>
      </c>
      <c r="G255" s="85" t="b">
        <v>0</v>
      </c>
    </row>
    <row r="256" spans="1:7" ht="15">
      <c r="A256" s="85" t="s">
        <v>3445</v>
      </c>
      <c r="B256" s="85">
        <v>2</v>
      </c>
      <c r="C256" s="124">
        <v>0.00138227742357194</v>
      </c>
      <c r="D256" s="85" t="s">
        <v>3490</v>
      </c>
      <c r="E256" s="85" t="b">
        <v>0</v>
      </c>
      <c r="F256" s="85" t="b">
        <v>0</v>
      </c>
      <c r="G256" s="85" t="b">
        <v>0</v>
      </c>
    </row>
    <row r="257" spans="1:7" ht="15">
      <c r="A257" s="85" t="s">
        <v>3446</v>
      </c>
      <c r="B257" s="85">
        <v>2</v>
      </c>
      <c r="C257" s="124">
        <v>0.00138227742357194</v>
      </c>
      <c r="D257" s="85" t="s">
        <v>3490</v>
      </c>
      <c r="E257" s="85" t="b">
        <v>0</v>
      </c>
      <c r="F257" s="85" t="b">
        <v>1</v>
      </c>
      <c r="G257" s="85" t="b">
        <v>0</v>
      </c>
    </row>
    <row r="258" spans="1:7" ht="15">
      <c r="A258" s="85" t="s">
        <v>3447</v>
      </c>
      <c r="B258" s="85">
        <v>2</v>
      </c>
      <c r="C258" s="124">
        <v>0.00138227742357194</v>
      </c>
      <c r="D258" s="85" t="s">
        <v>3490</v>
      </c>
      <c r="E258" s="85" t="b">
        <v>0</v>
      </c>
      <c r="F258" s="85" t="b">
        <v>1</v>
      </c>
      <c r="G258" s="85" t="b">
        <v>0</v>
      </c>
    </row>
    <row r="259" spans="1:7" ht="15">
      <c r="A259" s="85" t="s">
        <v>3448</v>
      </c>
      <c r="B259" s="85">
        <v>2</v>
      </c>
      <c r="C259" s="124">
        <v>0.00138227742357194</v>
      </c>
      <c r="D259" s="85" t="s">
        <v>3490</v>
      </c>
      <c r="E259" s="85" t="b">
        <v>0</v>
      </c>
      <c r="F259" s="85" t="b">
        <v>0</v>
      </c>
      <c r="G259" s="85" t="b">
        <v>0</v>
      </c>
    </row>
    <row r="260" spans="1:7" ht="15">
      <c r="A260" s="85" t="s">
        <v>3449</v>
      </c>
      <c r="B260" s="85">
        <v>2</v>
      </c>
      <c r="C260" s="124">
        <v>0.00138227742357194</v>
      </c>
      <c r="D260" s="85" t="s">
        <v>3490</v>
      </c>
      <c r="E260" s="85" t="b">
        <v>1</v>
      </c>
      <c r="F260" s="85" t="b">
        <v>0</v>
      </c>
      <c r="G260" s="85" t="b">
        <v>0</v>
      </c>
    </row>
    <row r="261" spans="1:7" ht="15">
      <c r="A261" s="85" t="s">
        <v>327</v>
      </c>
      <c r="B261" s="85">
        <v>2</v>
      </c>
      <c r="C261" s="124">
        <v>0.00138227742357194</v>
      </c>
      <c r="D261" s="85" t="s">
        <v>3490</v>
      </c>
      <c r="E261" s="85" t="b">
        <v>0</v>
      </c>
      <c r="F261" s="85" t="b">
        <v>0</v>
      </c>
      <c r="G261" s="85" t="b">
        <v>0</v>
      </c>
    </row>
    <row r="262" spans="1:7" ht="15">
      <c r="A262" s="85" t="s">
        <v>3450</v>
      </c>
      <c r="B262" s="85">
        <v>2</v>
      </c>
      <c r="C262" s="124">
        <v>0.00138227742357194</v>
      </c>
      <c r="D262" s="85" t="s">
        <v>3490</v>
      </c>
      <c r="E262" s="85" t="b">
        <v>0</v>
      </c>
      <c r="F262" s="85" t="b">
        <v>0</v>
      </c>
      <c r="G262" s="85" t="b">
        <v>0</v>
      </c>
    </row>
    <row r="263" spans="1:7" ht="15">
      <c r="A263" s="85" t="s">
        <v>409</v>
      </c>
      <c r="B263" s="85">
        <v>2</v>
      </c>
      <c r="C263" s="124">
        <v>0.00138227742357194</v>
      </c>
      <c r="D263" s="85" t="s">
        <v>3490</v>
      </c>
      <c r="E263" s="85" t="b">
        <v>0</v>
      </c>
      <c r="F263" s="85" t="b">
        <v>0</v>
      </c>
      <c r="G263" s="85" t="b">
        <v>0</v>
      </c>
    </row>
    <row r="264" spans="1:7" ht="15">
      <c r="A264" s="85" t="s">
        <v>3451</v>
      </c>
      <c r="B264" s="85">
        <v>2</v>
      </c>
      <c r="C264" s="124">
        <v>0.00138227742357194</v>
      </c>
      <c r="D264" s="85" t="s">
        <v>3490</v>
      </c>
      <c r="E264" s="85" t="b">
        <v>0</v>
      </c>
      <c r="F264" s="85" t="b">
        <v>0</v>
      </c>
      <c r="G264" s="85" t="b">
        <v>0</v>
      </c>
    </row>
    <row r="265" spans="1:7" ht="15">
      <c r="A265" s="85" t="s">
        <v>3452</v>
      </c>
      <c r="B265" s="85">
        <v>2</v>
      </c>
      <c r="C265" s="124">
        <v>0.00138227742357194</v>
      </c>
      <c r="D265" s="85" t="s">
        <v>3490</v>
      </c>
      <c r="E265" s="85" t="b">
        <v>0</v>
      </c>
      <c r="F265" s="85" t="b">
        <v>0</v>
      </c>
      <c r="G265" s="85" t="b">
        <v>0</v>
      </c>
    </row>
    <row r="266" spans="1:7" ht="15">
      <c r="A266" s="85" t="s">
        <v>3453</v>
      </c>
      <c r="B266" s="85">
        <v>2</v>
      </c>
      <c r="C266" s="124">
        <v>0.00138227742357194</v>
      </c>
      <c r="D266" s="85" t="s">
        <v>3490</v>
      </c>
      <c r="E266" s="85" t="b">
        <v>0</v>
      </c>
      <c r="F266" s="85" t="b">
        <v>0</v>
      </c>
      <c r="G266" s="85" t="b">
        <v>0</v>
      </c>
    </row>
    <row r="267" spans="1:7" ht="15">
      <c r="A267" s="85" t="s">
        <v>3454</v>
      </c>
      <c r="B267" s="85">
        <v>2</v>
      </c>
      <c r="C267" s="124">
        <v>0.00138227742357194</v>
      </c>
      <c r="D267" s="85" t="s">
        <v>3490</v>
      </c>
      <c r="E267" s="85" t="b">
        <v>0</v>
      </c>
      <c r="F267" s="85" t="b">
        <v>0</v>
      </c>
      <c r="G267" s="85" t="b">
        <v>0</v>
      </c>
    </row>
    <row r="268" spans="1:7" ht="15">
      <c r="A268" s="85" t="s">
        <v>3455</v>
      </c>
      <c r="B268" s="85">
        <v>2</v>
      </c>
      <c r="C268" s="124">
        <v>0.00138227742357194</v>
      </c>
      <c r="D268" s="85" t="s">
        <v>3490</v>
      </c>
      <c r="E268" s="85" t="b">
        <v>0</v>
      </c>
      <c r="F268" s="85" t="b">
        <v>0</v>
      </c>
      <c r="G268" s="85" t="b">
        <v>0</v>
      </c>
    </row>
    <row r="269" spans="1:7" ht="15">
      <c r="A269" s="85" t="s">
        <v>3456</v>
      </c>
      <c r="B269" s="85">
        <v>2</v>
      </c>
      <c r="C269" s="124">
        <v>0.00138227742357194</v>
      </c>
      <c r="D269" s="85" t="s">
        <v>3490</v>
      </c>
      <c r="E269" s="85" t="b">
        <v>0</v>
      </c>
      <c r="F269" s="85" t="b">
        <v>0</v>
      </c>
      <c r="G269" s="85" t="b">
        <v>0</v>
      </c>
    </row>
    <row r="270" spans="1:7" ht="15">
      <c r="A270" s="85" t="s">
        <v>3457</v>
      </c>
      <c r="B270" s="85">
        <v>2</v>
      </c>
      <c r="C270" s="124">
        <v>0.00138227742357194</v>
      </c>
      <c r="D270" s="85" t="s">
        <v>3490</v>
      </c>
      <c r="E270" s="85" t="b">
        <v>0</v>
      </c>
      <c r="F270" s="85" t="b">
        <v>0</v>
      </c>
      <c r="G270" s="85" t="b">
        <v>0</v>
      </c>
    </row>
    <row r="271" spans="1:7" ht="15">
      <c r="A271" s="85" t="s">
        <v>3458</v>
      </c>
      <c r="B271" s="85">
        <v>2</v>
      </c>
      <c r="C271" s="124">
        <v>0.00138227742357194</v>
      </c>
      <c r="D271" s="85" t="s">
        <v>3490</v>
      </c>
      <c r="E271" s="85" t="b">
        <v>0</v>
      </c>
      <c r="F271" s="85" t="b">
        <v>0</v>
      </c>
      <c r="G271" s="85" t="b">
        <v>0</v>
      </c>
    </row>
    <row r="272" spans="1:7" ht="15">
      <c r="A272" s="85" t="s">
        <v>2863</v>
      </c>
      <c r="B272" s="85">
        <v>2</v>
      </c>
      <c r="C272" s="124">
        <v>0.00138227742357194</v>
      </c>
      <c r="D272" s="85" t="s">
        <v>3490</v>
      </c>
      <c r="E272" s="85" t="b">
        <v>1</v>
      </c>
      <c r="F272" s="85" t="b">
        <v>0</v>
      </c>
      <c r="G272" s="85" t="b">
        <v>0</v>
      </c>
    </row>
    <row r="273" spans="1:7" ht="15">
      <c r="A273" s="85" t="s">
        <v>2865</v>
      </c>
      <c r="B273" s="85">
        <v>2</v>
      </c>
      <c r="C273" s="124">
        <v>0.00138227742357194</v>
      </c>
      <c r="D273" s="85" t="s">
        <v>3490</v>
      </c>
      <c r="E273" s="85" t="b">
        <v>0</v>
      </c>
      <c r="F273" s="85" t="b">
        <v>0</v>
      </c>
      <c r="G273" s="85" t="b">
        <v>0</v>
      </c>
    </row>
    <row r="274" spans="1:7" ht="15">
      <c r="A274" s="85" t="s">
        <v>2866</v>
      </c>
      <c r="B274" s="85">
        <v>2</v>
      </c>
      <c r="C274" s="124">
        <v>0.00138227742357194</v>
      </c>
      <c r="D274" s="85" t="s">
        <v>3490</v>
      </c>
      <c r="E274" s="85" t="b">
        <v>0</v>
      </c>
      <c r="F274" s="85" t="b">
        <v>0</v>
      </c>
      <c r="G274" s="85" t="b">
        <v>0</v>
      </c>
    </row>
    <row r="275" spans="1:7" ht="15">
      <c r="A275" s="85" t="s">
        <v>298</v>
      </c>
      <c r="B275" s="85">
        <v>2</v>
      </c>
      <c r="C275" s="124">
        <v>0.00138227742357194</v>
      </c>
      <c r="D275" s="85" t="s">
        <v>3490</v>
      </c>
      <c r="E275" s="85" t="b">
        <v>0</v>
      </c>
      <c r="F275" s="85" t="b">
        <v>0</v>
      </c>
      <c r="G275" s="85" t="b">
        <v>0</v>
      </c>
    </row>
    <row r="276" spans="1:7" ht="15">
      <c r="A276" s="85" t="s">
        <v>3459</v>
      </c>
      <c r="B276" s="85">
        <v>2</v>
      </c>
      <c r="C276" s="124">
        <v>0.00138227742357194</v>
      </c>
      <c r="D276" s="85" t="s">
        <v>3490</v>
      </c>
      <c r="E276" s="85" t="b">
        <v>0</v>
      </c>
      <c r="F276" s="85" t="b">
        <v>0</v>
      </c>
      <c r="G276" s="85" t="b">
        <v>0</v>
      </c>
    </row>
    <row r="277" spans="1:7" ht="15">
      <c r="A277" s="85" t="s">
        <v>412</v>
      </c>
      <c r="B277" s="85">
        <v>2</v>
      </c>
      <c r="C277" s="124">
        <v>0.00138227742357194</v>
      </c>
      <c r="D277" s="85" t="s">
        <v>3490</v>
      </c>
      <c r="E277" s="85" t="b">
        <v>0</v>
      </c>
      <c r="F277" s="85" t="b">
        <v>0</v>
      </c>
      <c r="G277" s="85" t="b">
        <v>0</v>
      </c>
    </row>
    <row r="278" spans="1:7" ht="15">
      <c r="A278" s="85" t="s">
        <v>299</v>
      </c>
      <c r="B278" s="85">
        <v>2</v>
      </c>
      <c r="C278" s="124">
        <v>0.00138227742357194</v>
      </c>
      <c r="D278" s="85" t="s">
        <v>3490</v>
      </c>
      <c r="E278" s="85" t="b">
        <v>0</v>
      </c>
      <c r="F278" s="85" t="b">
        <v>0</v>
      </c>
      <c r="G278" s="85" t="b">
        <v>0</v>
      </c>
    </row>
    <row r="279" spans="1:7" ht="15">
      <c r="A279" s="85" t="s">
        <v>3460</v>
      </c>
      <c r="B279" s="85">
        <v>2</v>
      </c>
      <c r="C279" s="124">
        <v>0.00138227742357194</v>
      </c>
      <c r="D279" s="85" t="s">
        <v>3490</v>
      </c>
      <c r="E279" s="85" t="b">
        <v>0</v>
      </c>
      <c r="F279" s="85" t="b">
        <v>0</v>
      </c>
      <c r="G279" s="85" t="b">
        <v>0</v>
      </c>
    </row>
    <row r="280" spans="1:7" ht="15">
      <c r="A280" s="85" t="s">
        <v>3461</v>
      </c>
      <c r="B280" s="85">
        <v>2</v>
      </c>
      <c r="C280" s="124">
        <v>0.00138227742357194</v>
      </c>
      <c r="D280" s="85" t="s">
        <v>3490</v>
      </c>
      <c r="E280" s="85" t="b">
        <v>0</v>
      </c>
      <c r="F280" s="85" t="b">
        <v>0</v>
      </c>
      <c r="G280" s="85" t="b">
        <v>0</v>
      </c>
    </row>
    <row r="281" spans="1:7" ht="15">
      <c r="A281" s="85" t="s">
        <v>3462</v>
      </c>
      <c r="B281" s="85">
        <v>2</v>
      </c>
      <c r="C281" s="124">
        <v>0.00138227742357194</v>
      </c>
      <c r="D281" s="85" t="s">
        <v>3490</v>
      </c>
      <c r="E281" s="85" t="b">
        <v>0</v>
      </c>
      <c r="F281" s="85" t="b">
        <v>0</v>
      </c>
      <c r="G281" s="85" t="b">
        <v>0</v>
      </c>
    </row>
    <row r="282" spans="1:7" ht="15">
      <c r="A282" s="85" t="s">
        <v>3463</v>
      </c>
      <c r="B282" s="85">
        <v>2</v>
      </c>
      <c r="C282" s="124">
        <v>0.00138227742357194</v>
      </c>
      <c r="D282" s="85" t="s">
        <v>3490</v>
      </c>
      <c r="E282" s="85" t="b">
        <v>0</v>
      </c>
      <c r="F282" s="85" t="b">
        <v>0</v>
      </c>
      <c r="G282" s="85" t="b">
        <v>0</v>
      </c>
    </row>
    <row r="283" spans="1:7" ht="15">
      <c r="A283" s="85" t="s">
        <v>3464</v>
      </c>
      <c r="B283" s="85">
        <v>2</v>
      </c>
      <c r="C283" s="124">
        <v>0.00138227742357194</v>
      </c>
      <c r="D283" s="85" t="s">
        <v>3490</v>
      </c>
      <c r="E283" s="85" t="b">
        <v>0</v>
      </c>
      <c r="F283" s="85" t="b">
        <v>0</v>
      </c>
      <c r="G283" s="85" t="b">
        <v>0</v>
      </c>
    </row>
    <row r="284" spans="1:7" ht="15">
      <c r="A284" s="85" t="s">
        <v>3465</v>
      </c>
      <c r="B284" s="85">
        <v>2</v>
      </c>
      <c r="C284" s="124">
        <v>0.00138227742357194</v>
      </c>
      <c r="D284" s="85" t="s">
        <v>3490</v>
      </c>
      <c r="E284" s="85" t="b">
        <v>0</v>
      </c>
      <c r="F284" s="85" t="b">
        <v>0</v>
      </c>
      <c r="G284" s="85" t="b">
        <v>0</v>
      </c>
    </row>
    <row r="285" spans="1:7" ht="15">
      <c r="A285" s="85" t="s">
        <v>292</v>
      </c>
      <c r="B285" s="85">
        <v>2</v>
      </c>
      <c r="C285" s="124">
        <v>0.00138227742357194</v>
      </c>
      <c r="D285" s="85" t="s">
        <v>3490</v>
      </c>
      <c r="E285" s="85" t="b">
        <v>0</v>
      </c>
      <c r="F285" s="85" t="b">
        <v>0</v>
      </c>
      <c r="G285" s="85" t="b">
        <v>0</v>
      </c>
    </row>
    <row r="286" spans="1:7" ht="15">
      <c r="A286" s="85" t="s">
        <v>578</v>
      </c>
      <c r="B286" s="85">
        <v>2</v>
      </c>
      <c r="C286" s="124">
        <v>0.00138227742357194</v>
      </c>
      <c r="D286" s="85" t="s">
        <v>3490</v>
      </c>
      <c r="E286" s="85" t="b">
        <v>0</v>
      </c>
      <c r="F286" s="85" t="b">
        <v>0</v>
      </c>
      <c r="G286" s="85" t="b">
        <v>0</v>
      </c>
    </row>
    <row r="287" spans="1:7" ht="15">
      <c r="A287" s="85" t="s">
        <v>3466</v>
      </c>
      <c r="B287" s="85">
        <v>2</v>
      </c>
      <c r="C287" s="124">
        <v>0.00138227742357194</v>
      </c>
      <c r="D287" s="85" t="s">
        <v>3490</v>
      </c>
      <c r="E287" s="85" t="b">
        <v>0</v>
      </c>
      <c r="F287" s="85" t="b">
        <v>0</v>
      </c>
      <c r="G287" s="85" t="b">
        <v>0</v>
      </c>
    </row>
    <row r="288" spans="1:7" ht="15">
      <c r="A288" s="85" t="s">
        <v>3467</v>
      </c>
      <c r="B288" s="85">
        <v>2</v>
      </c>
      <c r="C288" s="124">
        <v>0.00138227742357194</v>
      </c>
      <c r="D288" s="85" t="s">
        <v>3490</v>
      </c>
      <c r="E288" s="85" t="b">
        <v>0</v>
      </c>
      <c r="F288" s="85" t="b">
        <v>0</v>
      </c>
      <c r="G288" s="85" t="b">
        <v>0</v>
      </c>
    </row>
    <row r="289" spans="1:7" ht="15">
      <c r="A289" s="85" t="s">
        <v>3468</v>
      </c>
      <c r="B289" s="85">
        <v>2</v>
      </c>
      <c r="C289" s="124">
        <v>0.00138227742357194</v>
      </c>
      <c r="D289" s="85" t="s">
        <v>3490</v>
      </c>
      <c r="E289" s="85" t="b">
        <v>0</v>
      </c>
      <c r="F289" s="85" t="b">
        <v>0</v>
      </c>
      <c r="G289" s="85" t="b">
        <v>0</v>
      </c>
    </row>
    <row r="290" spans="1:7" ht="15">
      <c r="A290" s="85" t="s">
        <v>3469</v>
      </c>
      <c r="B290" s="85">
        <v>2</v>
      </c>
      <c r="C290" s="124">
        <v>0.00138227742357194</v>
      </c>
      <c r="D290" s="85" t="s">
        <v>3490</v>
      </c>
      <c r="E290" s="85" t="b">
        <v>0</v>
      </c>
      <c r="F290" s="85" t="b">
        <v>0</v>
      </c>
      <c r="G290" s="85" t="b">
        <v>0</v>
      </c>
    </row>
    <row r="291" spans="1:7" ht="15">
      <c r="A291" s="85" t="s">
        <v>3470</v>
      </c>
      <c r="B291" s="85">
        <v>2</v>
      </c>
      <c r="C291" s="124">
        <v>0.00138227742357194</v>
      </c>
      <c r="D291" s="85" t="s">
        <v>3490</v>
      </c>
      <c r="E291" s="85" t="b">
        <v>0</v>
      </c>
      <c r="F291" s="85" t="b">
        <v>0</v>
      </c>
      <c r="G291" s="85" t="b">
        <v>0</v>
      </c>
    </row>
    <row r="292" spans="1:7" ht="15">
      <c r="A292" s="85" t="s">
        <v>3471</v>
      </c>
      <c r="B292" s="85">
        <v>2</v>
      </c>
      <c r="C292" s="124">
        <v>0.00138227742357194</v>
      </c>
      <c r="D292" s="85" t="s">
        <v>3490</v>
      </c>
      <c r="E292" s="85" t="b">
        <v>0</v>
      </c>
      <c r="F292" s="85" t="b">
        <v>0</v>
      </c>
      <c r="G292" s="85" t="b">
        <v>0</v>
      </c>
    </row>
    <row r="293" spans="1:7" ht="15">
      <c r="A293" s="85" t="s">
        <v>3472</v>
      </c>
      <c r="B293" s="85">
        <v>2</v>
      </c>
      <c r="C293" s="124">
        <v>0.00138227742357194</v>
      </c>
      <c r="D293" s="85" t="s">
        <v>3490</v>
      </c>
      <c r="E293" s="85" t="b">
        <v>0</v>
      </c>
      <c r="F293" s="85" t="b">
        <v>1</v>
      </c>
      <c r="G293" s="85" t="b">
        <v>0</v>
      </c>
    </row>
    <row r="294" spans="1:7" ht="15">
      <c r="A294" s="85" t="s">
        <v>326</v>
      </c>
      <c r="B294" s="85">
        <v>2</v>
      </c>
      <c r="C294" s="124">
        <v>0.00138227742357194</v>
      </c>
      <c r="D294" s="85" t="s">
        <v>3490</v>
      </c>
      <c r="E294" s="85" t="b">
        <v>0</v>
      </c>
      <c r="F294" s="85" t="b">
        <v>0</v>
      </c>
      <c r="G294" s="85" t="b">
        <v>0</v>
      </c>
    </row>
    <row r="295" spans="1:7" ht="15">
      <c r="A295" s="85" t="s">
        <v>3473</v>
      </c>
      <c r="B295" s="85">
        <v>2</v>
      </c>
      <c r="C295" s="124">
        <v>0.00138227742357194</v>
      </c>
      <c r="D295" s="85" t="s">
        <v>3490</v>
      </c>
      <c r="E295" s="85" t="b">
        <v>0</v>
      </c>
      <c r="F295" s="85" t="b">
        <v>0</v>
      </c>
      <c r="G295" s="85" t="b">
        <v>0</v>
      </c>
    </row>
    <row r="296" spans="1:7" ht="15">
      <c r="A296" s="85" t="s">
        <v>408</v>
      </c>
      <c r="B296" s="85">
        <v>2</v>
      </c>
      <c r="C296" s="124">
        <v>0.00138227742357194</v>
      </c>
      <c r="D296" s="85" t="s">
        <v>3490</v>
      </c>
      <c r="E296" s="85" t="b">
        <v>0</v>
      </c>
      <c r="F296" s="85" t="b">
        <v>0</v>
      </c>
      <c r="G296" s="85" t="b">
        <v>0</v>
      </c>
    </row>
    <row r="297" spans="1:7" ht="15">
      <c r="A297" s="85" t="s">
        <v>3474</v>
      </c>
      <c r="B297" s="85">
        <v>2</v>
      </c>
      <c r="C297" s="124">
        <v>0.00138227742357194</v>
      </c>
      <c r="D297" s="85" t="s">
        <v>3490</v>
      </c>
      <c r="E297" s="85" t="b">
        <v>0</v>
      </c>
      <c r="F297" s="85" t="b">
        <v>0</v>
      </c>
      <c r="G297" s="85" t="b">
        <v>0</v>
      </c>
    </row>
    <row r="298" spans="1:7" ht="15">
      <c r="A298" s="85" t="s">
        <v>3475</v>
      </c>
      <c r="B298" s="85">
        <v>2</v>
      </c>
      <c r="C298" s="124">
        <v>0.00138227742357194</v>
      </c>
      <c r="D298" s="85" t="s">
        <v>3490</v>
      </c>
      <c r="E298" s="85" t="b">
        <v>0</v>
      </c>
      <c r="F298" s="85" t="b">
        <v>0</v>
      </c>
      <c r="G298" s="85" t="b">
        <v>0</v>
      </c>
    </row>
    <row r="299" spans="1:7" ht="15">
      <c r="A299" s="85" t="s">
        <v>3476</v>
      </c>
      <c r="B299" s="85">
        <v>2</v>
      </c>
      <c r="C299" s="124">
        <v>0.00138227742357194</v>
      </c>
      <c r="D299" s="85" t="s">
        <v>3490</v>
      </c>
      <c r="E299" s="85" t="b">
        <v>0</v>
      </c>
      <c r="F299" s="85" t="b">
        <v>0</v>
      </c>
      <c r="G299" s="85" t="b">
        <v>0</v>
      </c>
    </row>
    <row r="300" spans="1:7" ht="15">
      <c r="A300" s="85" t="s">
        <v>3477</v>
      </c>
      <c r="B300" s="85">
        <v>2</v>
      </c>
      <c r="C300" s="124">
        <v>0.00138227742357194</v>
      </c>
      <c r="D300" s="85" t="s">
        <v>3490</v>
      </c>
      <c r="E300" s="85" t="b">
        <v>0</v>
      </c>
      <c r="F300" s="85" t="b">
        <v>0</v>
      </c>
      <c r="G300" s="85" t="b">
        <v>0</v>
      </c>
    </row>
    <row r="301" spans="1:7" ht="15">
      <c r="A301" s="85" t="s">
        <v>3478</v>
      </c>
      <c r="B301" s="85">
        <v>2</v>
      </c>
      <c r="C301" s="124">
        <v>0.00138227742357194</v>
      </c>
      <c r="D301" s="85" t="s">
        <v>3490</v>
      </c>
      <c r="E301" s="85" t="b">
        <v>0</v>
      </c>
      <c r="F301" s="85" t="b">
        <v>0</v>
      </c>
      <c r="G301" s="85" t="b">
        <v>0</v>
      </c>
    </row>
    <row r="302" spans="1:7" ht="15">
      <c r="A302" s="85" t="s">
        <v>3479</v>
      </c>
      <c r="B302" s="85">
        <v>2</v>
      </c>
      <c r="C302" s="124">
        <v>0.00138227742357194</v>
      </c>
      <c r="D302" s="85" t="s">
        <v>3490</v>
      </c>
      <c r="E302" s="85" t="b">
        <v>0</v>
      </c>
      <c r="F302" s="85" t="b">
        <v>0</v>
      </c>
      <c r="G302" s="85" t="b">
        <v>0</v>
      </c>
    </row>
    <row r="303" spans="1:7" ht="15">
      <c r="A303" s="85" t="s">
        <v>3480</v>
      </c>
      <c r="B303" s="85">
        <v>2</v>
      </c>
      <c r="C303" s="124">
        <v>0.00138227742357194</v>
      </c>
      <c r="D303" s="85" t="s">
        <v>3490</v>
      </c>
      <c r="E303" s="85" t="b">
        <v>0</v>
      </c>
      <c r="F303" s="85" t="b">
        <v>0</v>
      </c>
      <c r="G303" s="85" t="b">
        <v>0</v>
      </c>
    </row>
    <row r="304" spans="1:7" ht="15">
      <c r="A304" s="85" t="s">
        <v>3481</v>
      </c>
      <c r="B304" s="85">
        <v>2</v>
      </c>
      <c r="C304" s="124">
        <v>0.00138227742357194</v>
      </c>
      <c r="D304" s="85" t="s">
        <v>3490</v>
      </c>
      <c r="E304" s="85" t="b">
        <v>0</v>
      </c>
      <c r="F304" s="85" t="b">
        <v>0</v>
      </c>
      <c r="G304" s="85" t="b">
        <v>0</v>
      </c>
    </row>
    <row r="305" spans="1:7" ht="15">
      <c r="A305" s="85" t="s">
        <v>3482</v>
      </c>
      <c r="B305" s="85">
        <v>2</v>
      </c>
      <c r="C305" s="124">
        <v>0.00138227742357194</v>
      </c>
      <c r="D305" s="85" t="s">
        <v>3490</v>
      </c>
      <c r="E305" s="85" t="b">
        <v>0</v>
      </c>
      <c r="F305" s="85" t="b">
        <v>0</v>
      </c>
      <c r="G305" s="85" t="b">
        <v>0</v>
      </c>
    </row>
    <row r="306" spans="1:7" ht="15">
      <c r="A306" s="85" t="s">
        <v>3483</v>
      </c>
      <c r="B306" s="85">
        <v>2</v>
      </c>
      <c r="C306" s="124">
        <v>0.00138227742357194</v>
      </c>
      <c r="D306" s="85" t="s">
        <v>3490</v>
      </c>
      <c r="E306" s="85" t="b">
        <v>0</v>
      </c>
      <c r="F306" s="85" t="b">
        <v>0</v>
      </c>
      <c r="G306" s="85" t="b">
        <v>0</v>
      </c>
    </row>
    <row r="307" spans="1:7" ht="15">
      <c r="A307" s="85" t="s">
        <v>3484</v>
      </c>
      <c r="B307" s="85">
        <v>2</v>
      </c>
      <c r="C307" s="124">
        <v>0.00138227742357194</v>
      </c>
      <c r="D307" s="85" t="s">
        <v>3490</v>
      </c>
      <c r="E307" s="85" t="b">
        <v>0</v>
      </c>
      <c r="F307" s="85" t="b">
        <v>0</v>
      </c>
      <c r="G307" s="85" t="b">
        <v>0</v>
      </c>
    </row>
    <row r="308" spans="1:7" ht="15">
      <c r="A308" s="85" t="s">
        <v>401</v>
      </c>
      <c r="B308" s="85">
        <v>2</v>
      </c>
      <c r="C308" s="124">
        <v>0.00138227742357194</v>
      </c>
      <c r="D308" s="85" t="s">
        <v>3490</v>
      </c>
      <c r="E308" s="85" t="b">
        <v>0</v>
      </c>
      <c r="F308" s="85" t="b">
        <v>0</v>
      </c>
      <c r="G308" s="85" t="b">
        <v>0</v>
      </c>
    </row>
    <row r="309" spans="1:7" ht="15">
      <c r="A309" s="85" t="s">
        <v>3485</v>
      </c>
      <c r="B309" s="85">
        <v>2</v>
      </c>
      <c r="C309" s="124">
        <v>0.00138227742357194</v>
      </c>
      <c r="D309" s="85" t="s">
        <v>3490</v>
      </c>
      <c r="E309" s="85" t="b">
        <v>0</v>
      </c>
      <c r="F309" s="85" t="b">
        <v>0</v>
      </c>
      <c r="G309" s="85" t="b">
        <v>0</v>
      </c>
    </row>
    <row r="310" spans="1:7" ht="15">
      <c r="A310" s="85" t="s">
        <v>3486</v>
      </c>
      <c r="B310" s="85">
        <v>2</v>
      </c>
      <c r="C310" s="124">
        <v>0.00138227742357194</v>
      </c>
      <c r="D310" s="85" t="s">
        <v>3490</v>
      </c>
      <c r="E310" s="85" t="b">
        <v>0</v>
      </c>
      <c r="F310" s="85" t="b">
        <v>0</v>
      </c>
      <c r="G310" s="85" t="b">
        <v>0</v>
      </c>
    </row>
    <row r="311" spans="1:7" ht="15">
      <c r="A311" s="85" t="s">
        <v>3487</v>
      </c>
      <c r="B311" s="85">
        <v>2</v>
      </c>
      <c r="C311" s="124">
        <v>0.00138227742357194</v>
      </c>
      <c r="D311" s="85" t="s">
        <v>3490</v>
      </c>
      <c r="E311" s="85" t="b">
        <v>0</v>
      </c>
      <c r="F311" s="85" t="b">
        <v>1</v>
      </c>
      <c r="G311" s="85" t="b">
        <v>0</v>
      </c>
    </row>
    <row r="312" spans="1:7" ht="15">
      <c r="A312" s="85" t="s">
        <v>399</v>
      </c>
      <c r="B312" s="85">
        <v>2</v>
      </c>
      <c r="C312" s="124">
        <v>0.00138227742357194</v>
      </c>
      <c r="D312" s="85" t="s">
        <v>3490</v>
      </c>
      <c r="E312" s="85" t="b">
        <v>0</v>
      </c>
      <c r="F312" s="85" t="b">
        <v>0</v>
      </c>
      <c r="G312" s="85" t="b">
        <v>0</v>
      </c>
    </row>
    <row r="313" spans="1:7" ht="15">
      <c r="A313" s="85" t="s">
        <v>2787</v>
      </c>
      <c r="B313" s="85">
        <v>2</v>
      </c>
      <c r="C313" s="124">
        <v>0.00138227742357194</v>
      </c>
      <c r="D313" s="85" t="s">
        <v>3490</v>
      </c>
      <c r="E313" s="85" t="b">
        <v>0</v>
      </c>
      <c r="F313" s="85" t="b">
        <v>0</v>
      </c>
      <c r="G313" s="85" t="b">
        <v>0</v>
      </c>
    </row>
    <row r="314" spans="1:7" ht="15">
      <c r="A314" s="85" t="s">
        <v>325</v>
      </c>
      <c r="B314" s="85">
        <v>44</v>
      </c>
      <c r="C314" s="124">
        <v>0.007764554252493216</v>
      </c>
      <c r="D314" s="85" t="s">
        <v>2694</v>
      </c>
      <c r="E314" s="85" t="b">
        <v>0</v>
      </c>
      <c r="F314" s="85" t="b">
        <v>0</v>
      </c>
      <c r="G314" s="85" t="b">
        <v>0</v>
      </c>
    </row>
    <row r="315" spans="1:7" ht="15">
      <c r="A315" s="85" t="s">
        <v>564</v>
      </c>
      <c r="B315" s="85">
        <v>34</v>
      </c>
      <c r="C315" s="124">
        <v>0.010406934659285508</v>
      </c>
      <c r="D315" s="85" t="s">
        <v>2694</v>
      </c>
      <c r="E315" s="85" t="b">
        <v>0</v>
      </c>
      <c r="F315" s="85" t="b">
        <v>0</v>
      </c>
      <c r="G315" s="85" t="b">
        <v>0</v>
      </c>
    </row>
    <row r="316" spans="1:7" ht="15">
      <c r="A316" s="85" t="s">
        <v>567</v>
      </c>
      <c r="B316" s="85">
        <v>25</v>
      </c>
      <c r="C316" s="124">
        <v>0.012367514771686542</v>
      </c>
      <c r="D316" s="85" t="s">
        <v>2694</v>
      </c>
      <c r="E316" s="85" t="b">
        <v>0</v>
      </c>
      <c r="F316" s="85" t="b">
        <v>0</v>
      </c>
      <c r="G316" s="85" t="b">
        <v>0</v>
      </c>
    </row>
    <row r="317" spans="1:7" ht="15">
      <c r="A317" s="85" t="s">
        <v>2810</v>
      </c>
      <c r="B317" s="85">
        <v>23</v>
      </c>
      <c r="C317" s="124">
        <v>0.01601279237820137</v>
      </c>
      <c r="D317" s="85" t="s">
        <v>2694</v>
      </c>
      <c r="E317" s="85" t="b">
        <v>0</v>
      </c>
      <c r="F317" s="85" t="b">
        <v>0</v>
      </c>
      <c r="G317" s="85" t="b">
        <v>0</v>
      </c>
    </row>
    <row r="318" spans="1:7" ht="15">
      <c r="A318" s="85" t="s">
        <v>2811</v>
      </c>
      <c r="B318" s="85">
        <v>22</v>
      </c>
      <c r="C318" s="124">
        <v>0.012608527706282307</v>
      </c>
      <c r="D318" s="85" t="s">
        <v>2694</v>
      </c>
      <c r="E318" s="85" t="b">
        <v>0</v>
      </c>
      <c r="F318" s="85" t="b">
        <v>0</v>
      </c>
      <c r="G318" s="85" t="b">
        <v>0</v>
      </c>
    </row>
    <row r="319" spans="1:7" ht="15">
      <c r="A319" s="85" t="s">
        <v>402</v>
      </c>
      <c r="B319" s="85">
        <v>20</v>
      </c>
      <c r="C319" s="124">
        <v>0.0179165162344453</v>
      </c>
      <c r="D319" s="85" t="s">
        <v>2694</v>
      </c>
      <c r="E319" s="85" t="b">
        <v>0</v>
      </c>
      <c r="F319" s="85" t="b">
        <v>0</v>
      </c>
      <c r="G319" s="85" t="b">
        <v>0</v>
      </c>
    </row>
    <row r="320" spans="1:7" ht="15">
      <c r="A320" s="85" t="s">
        <v>2813</v>
      </c>
      <c r="B320" s="85">
        <v>14</v>
      </c>
      <c r="C320" s="124">
        <v>0.011905141071456885</v>
      </c>
      <c r="D320" s="85" t="s">
        <v>2694</v>
      </c>
      <c r="E320" s="85" t="b">
        <v>0</v>
      </c>
      <c r="F320" s="85" t="b">
        <v>0</v>
      </c>
      <c r="G320" s="85" t="b">
        <v>0</v>
      </c>
    </row>
    <row r="321" spans="1:7" ht="15">
      <c r="A321" s="85" t="s">
        <v>2769</v>
      </c>
      <c r="B321" s="85">
        <v>11</v>
      </c>
      <c r="C321" s="124">
        <v>0.010981283559784928</v>
      </c>
      <c r="D321" s="85" t="s">
        <v>2694</v>
      </c>
      <c r="E321" s="85" t="b">
        <v>0</v>
      </c>
      <c r="F321" s="85" t="b">
        <v>0</v>
      </c>
      <c r="G321" s="85" t="b">
        <v>0</v>
      </c>
    </row>
    <row r="322" spans="1:7" ht="15">
      <c r="A322" s="85" t="s">
        <v>2814</v>
      </c>
      <c r="B322" s="85">
        <v>10</v>
      </c>
      <c r="C322" s="124">
        <v>0.010567627500087575</v>
      </c>
      <c r="D322" s="85" t="s">
        <v>2694</v>
      </c>
      <c r="E322" s="85" t="b">
        <v>0</v>
      </c>
      <c r="F322" s="85" t="b">
        <v>0</v>
      </c>
      <c r="G322" s="85" t="b">
        <v>0</v>
      </c>
    </row>
    <row r="323" spans="1:7" ht="15">
      <c r="A323" s="85" t="s">
        <v>2815</v>
      </c>
      <c r="B323" s="85">
        <v>10</v>
      </c>
      <c r="C323" s="124">
        <v>0.010567627500087575</v>
      </c>
      <c r="D323" s="85" t="s">
        <v>2694</v>
      </c>
      <c r="E323" s="85" t="b">
        <v>0</v>
      </c>
      <c r="F323" s="85" t="b">
        <v>0</v>
      </c>
      <c r="G323" s="85" t="b">
        <v>0</v>
      </c>
    </row>
    <row r="324" spans="1:7" ht="15">
      <c r="A324" s="85" t="s">
        <v>3306</v>
      </c>
      <c r="B324" s="85">
        <v>10</v>
      </c>
      <c r="C324" s="124">
        <v>0.01275550829084666</v>
      </c>
      <c r="D324" s="85" t="s">
        <v>2694</v>
      </c>
      <c r="E324" s="85" t="b">
        <v>1</v>
      </c>
      <c r="F324" s="85" t="b">
        <v>0</v>
      </c>
      <c r="G324" s="85" t="b">
        <v>0</v>
      </c>
    </row>
    <row r="325" spans="1:7" ht="15">
      <c r="A325" s="85" t="s">
        <v>3309</v>
      </c>
      <c r="B325" s="85">
        <v>9</v>
      </c>
      <c r="C325" s="124">
        <v>0.010092527765680622</v>
      </c>
      <c r="D325" s="85" t="s">
        <v>2694</v>
      </c>
      <c r="E325" s="85" t="b">
        <v>1</v>
      </c>
      <c r="F325" s="85" t="b">
        <v>0</v>
      </c>
      <c r="G325" s="85" t="b">
        <v>0</v>
      </c>
    </row>
    <row r="326" spans="1:7" ht="15">
      <c r="A326" s="85" t="s">
        <v>3313</v>
      </c>
      <c r="B326" s="85">
        <v>9</v>
      </c>
      <c r="C326" s="124">
        <v>0.010092527765680622</v>
      </c>
      <c r="D326" s="85" t="s">
        <v>2694</v>
      </c>
      <c r="E326" s="85" t="b">
        <v>1</v>
      </c>
      <c r="F326" s="85" t="b">
        <v>0</v>
      </c>
      <c r="G326" s="85" t="b">
        <v>0</v>
      </c>
    </row>
    <row r="327" spans="1:7" ht="15">
      <c r="A327" s="85" t="s">
        <v>3310</v>
      </c>
      <c r="B327" s="85">
        <v>9</v>
      </c>
      <c r="C327" s="124">
        <v>0.010092527765680622</v>
      </c>
      <c r="D327" s="85" t="s">
        <v>2694</v>
      </c>
      <c r="E327" s="85" t="b">
        <v>0</v>
      </c>
      <c r="F327" s="85" t="b">
        <v>0</v>
      </c>
      <c r="G327" s="85" t="b">
        <v>0</v>
      </c>
    </row>
    <row r="328" spans="1:7" ht="15">
      <c r="A328" s="85" t="s">
        <v>3307</v>
      </c>
      <c r="B328" s="85">
        <v>9</v>
      </c>
      <c r="C328" s="124">
        <v>0.010092527765680622</v>
      </c>
      <c r="D328" s="85" t="s">
        <v>2694</v>
      </c>
      <c r="E328" s="85" t="b">
        <v>0</v>
      </c>
      <c r="F328" s="85" t="b">
        <v>0</v>
      </c>
      <c r="G328" s="85" t="b">
        <v>0</v>
      </c>
    </row>
    <row r="329" spans="1:7" ht="15">
      <c r="A329" s="85" t="s">
        <v>3314</v>
      </c>
      <c r="B329" s="85">
        <v>9</v>
      </c>
      <c r="C329" s="124">
        <v>0.010092527765680622</v>
      </c>
      <c r="D329" s="85" t="s">
        <v>2694</v>
      </c>
      <c r="E329" s="85" t="b">
        <v>0</v>
      </c>
      <c r="F329" s="85" t="b">
        <v>0</v>
      </c>
      <c r="G329" s="85" t="b">
        <v>0</v>
      </c>
    </row>
    <row r="330" spans="1:7" ht="15">
      <c r="A330" s="85" t="s">
        <v>3311</v>
      </c>
      <c r="B330" s="85">
        <v>9</v>
      </c>
      <c r="C330" s="124">
        <v>0.010092527765680622</v>
      </c>
      <c r="D330" s="85" t="s">
        <v>2694</v>
      </c>
      <c r="E330" s="85" t="b">
        <v>0</v>
      </c>
      <c r="F330" s="85" t="b">
        <v>0</v>
      </c>
      <c r="G330" s="85" t="b">
        <v>0</v>
      </c>
    </row>
    <row r="331" spans="1:7" ht="15">
      <c r="A331" s="85" t="s">
        <v>394</v>
      </c>
      <c r="B331" s="85">
        <v>8</v>
      </c>
      <c r="C331" s="124">
        <v>0.00954913039564132</v>
      </c>
      <c r="D331" s="85" t="s">
        <v>2694</v>
      </c>
      <c r="E331" s="85" t="b">
        <v>0</v>
      </c>
      <c r="F331" s="85" t="b">
        <v>0</v>
      </c>
      <c r="G331" s="85" t="b">
        <v>0</v>
      </c>
    </row>
    <row r="332" spans="1:7" ht="15">
      <c r="A332" s="85" t="s">
        <v>3317</v>
      </c>
      <c r="B332" s="85">
        <v>8</v>
      </c>
      <c r="C332" s="124">
        <v>0.00954913039564132</v>
      </c>
      <c r="D332" s="85" t="s">
        <v>2694</v>
      </c>
      <c r="E332" s="85" t="b">
        <v>0</v>
      </c>
      <c r="F332" s="85" t="b">
        <v>0</v>
      </c>
      <c r="G332" s="85" t="b">
        <v>0</v>
      </c>
    </row>
    <row r="333" spans="1:7" ht="15">
      <c r="A333" s="85" t="s">
        <v>1749</v>
      </c>
      <c r="B333" s="85">
        <v>8</v>
      </c>
      <c r="C333" s="124">
        <v>0.00954913039564132</v>
      </c>
      <c r="D333" s="85" t="s">
        <v>2694</v>
      </c>
      <c r="E333" s="85" t="b">
        <v>0</v>
      </c>
      <c r="F333" s="85" t="b">
        <v>0</v>
      </c>
      <c r="G333" s="85" t="b">
        <v>0</v>
      </c>
    </row>
    <row r="334" spans="1:7" ht="15">
      <c r="A334" s="85" t="s">
        <v>3301</v>
      </c>
      <c r="B334" s="85">
        <v>7</v>
      </c>
      <c r="C334" s="124">
        <v>0.008928855803592662</v>
      </c>
      <c r="D334" s="85" t="s">
        <v>2694</v>
      </c>
      <c r="E334" s="85" t="b">
        <v>0</v>
      </c>
      <c r="F334" s="85" t="b">
        <v>0</v>
      </c>
      <c r="G334" s="85" t="b">
        <v>0</v>
      </c>
    </row>
    <row r="335" spans="1:7" ht="15">
      <c r="A335" s="85" t="s">
        <v>3299</v>
      </c>
      <c r="B335" s="85">
        <v>7</v>
      </c>
      <c r="C335" s="124">
        <v>0.008928855803592662</v>
      </c>
      <c r="D335" s="85" t="s">
        <v>2694</v>
      </c>
      <c r="E335" s="85" t="b">
        <v>0</v>
      </c>
      <c r="F335" s="85" t="b">
        <v>0</v>
      </c>
      <c r="G335" s="85" t="b">
        <v>0</v>
      </c>
    </row>
    <row r="336" spans="1:7" ht="15">
      <c r="A336" s="85" t="s">
        <v>3302</v>
      </c>
      <c r="B336" s="85">
        <v>7</v>
      </c>
      <c r="C336" s="124">
        <v>0.008928855803592662</v>
      </c>
      <c r="D336" s="85" t="s">
        <v>2694</v>
      </c>
      <c r="E336" s="85" t="b">
        <v>0</v>
      </c>
      <c r="F336" s="85" t="b">
        <v>0</v>
      </c>
      <c r="G336" s="85" t="b">
        <v>0</v>
      </c>
    </row>
    <row r="337" spans="1:7" ht="15">
      <c r="A337" s="85" t="s">
        <v>2770</v>
      </c>
      <c r="B337" s="85">
        <v>7</v>
      </c>
      <c r="C337" s="124">
        <v>0.008928855803592662</v>
      </c>
      <c r="D337" s="85" t="s">
        <v>2694</v>
      </c>
      <c r="E337" s="85" t="b">
        <v>0</v>
      </c>
      <c r="F337" s="85" t="b">
        <v>0</v>
      </c>
      <c r="G337" s="85" t="b">
        <v>0</v>
      </c>
    </row>
    <row r="338" spans="1:7" ht="15">
      <c r="A338" s="85" t="s">
        <v>2822</v>
      </c>
      <c r="B338" s="85">
        <v>6</v>
      </c>
      <c r="C338" s="124">
        <v>0.008220650649343702</v>
      </c>
      <c r="D338" s="85" t="s">
        <v>2694</v>
      </c>
      <c r="E338" s="85" t="b">
        <v>0</v>
      </c>
      <c r="F338" s="85" t="b">
        <v>0</v>
      </c>
      <c r="G338" s="85" t="b">
        <v>0</v>
      </c>
    </row>
    <row r="339" spans="1:7" ht="15">
      <c r="A339" s="85" t="s">
        <v>392</v>
      </c>
      <c r="B339" s="85">
        <v>5</v>
      </c>
      <c r="C339" s="124">
        <v>0.007409731798518231</v>
      </c>
      <c r="D339" s="85" t="s">
        <v>2694</v>
      </c>
      <c r="E339" s="85" t="b">
        <v>0</v>
      </c>
      <c r="F339" s="85" t="b">
        <v>0</v>
      </c>
      <c r="G339" s="85" t="b">
        <v>0</v>
      </c>
    </row>
    <row r="340" spans="1:7" ht="15">
      <c r="A340" s="85" t="s">
        <v>2820</v>
      </c>
      <c r="B340" s="85">
        <v>5</v>
      </c>
      <c r="C340" s="124">
        <v>0.007409731798518231</v>
      </c>
      <c r="D340" s="85" t="s">
        <v>2694</v>
      </c>
      <c r="E340" s="85" t="b">
        <v>1</v>
      </c>
      <c r="F340" s="85" t="b">
        <v>0</v>
      </c>
      <c r="G340" s="85" t="b">
        <v>0</v>
      </c>
    </row>
    <row r="341" spans="1:7" ht="15">
      <c r="A341" s="85" t="s">
        <v>2821</v>
      </c>
      <c r="B341" s="85">
        <v>5</v>
      </c>
      <c r="C341" s="124">
        <v>0.007409731798518231</v>
      </c>
      <c r="D341" s="85" t="s">
        <v>2694</v>
      </c>
      <c r="E341" s="85" t="b">
        <v>0</v>
      </c>
      <c r="F341" s="85" t="b">
        <v>0</v>
      </c>
      <c r="G341" s="85" t="b">
        <v>0</v>
      </c>
    </row>
    <row r="342" spans="1:7" ht="15">
      <c r="A342" s="85" t="s">
        <v>2823</v>
      </c>
      <c r="B342" s="85">
        <v>5</v>
      </c>
      <c r="C342" s="124">
        <v>0.007409731798518231</v>
      </c>
      <c r="D342" s="85" t="s">
        <v>2694</v>
      </c>
      <c r="E342" s="85" t="b">
        <v>1</v>
      </c>
      <c r="F342" s="85" t="b">
        <v>0</v>
      </c>
      <c r="G342" s="85" t="b">
        <v>0</v>
      </c>
    </row>
    <row r="343" spans="1:7" ht="15">
      <c r="A343" s="85" t="s">
        <v>2824</v>
      </c>
      <c r="B343" s="85">
        <v>5</v>
      </c>
      <c r="C343" s="124">
        <v>0.007409731798518231</v>
      </c>
      <c r="D343" s="85" t="s">
        <v>2694</v>
      </c>
      <c r="E343" s="85" t="b">
        <v>0</v>
      </c>
      <c r="F343" s="85" t="b">
        <v>0</v>
      </c>
      <c r="G343" s="85" t="b">
        <v>0</v>
      </c>
    </row>
    <row r="344" spans="1:7" ht="15">
      <c r="A344" s="85" t="s">
        <v>3300</v>
      </c>
      <c r="B344" s="85">
        <v>5</v>
      </c>
      <c r="C344" s="124">
        <v>0.007409731798518231</v>
      </c>
      <c r="D344" s="85" t="s">
        <v>2694</v>
      </c>
      <c r="E344" s="85" t="b">
        <v>0</v>
      </c>
      <c r="F344" s="85" t="b">
        <v>0</v>
      </c>
      <c r="G344" s="85" t="b">
        <v>0</v>
      </c>
    </row>
    <row r="345" spans="1:7" ht="15">
      <c r="A345" s="85" t="s">
        <v>3303</v>
      </c>
      <c r="B345" s="85">
        <v>5</v>
      </c>
      <c r="C345" s="124">
        <v>0.007409731798518231</v>
      </c>
      <c r="D345" s="85" t="s">
        <v>2694</v>
      </c>
      <c r="E345" s="85" t="b">
        <v>0</v>
      </c>
      <c r="F345" s="85" t="b">
        <v>0</v>
      </c>
      <c r="G345" s="85" t="b">
        <v>0</v>
      </c>
    </row>
    <row r="346" spans="1:7" ht="15">
      <c r="A346" s="85" t="s">
        <v>3304</v>
      </c>
      <c r="B346" s="85">
        <v>5</v>
      </c>
      <c r="C346" s="124">
        <v>0.007409731798518231</v>
      </c>
      <c r="D346" s="85" t="s">
        <v>2694</v>
      </c>
      <c r="E346" s="85" t="b">
        <v>0</v>
      </c>
      <c r="F346" s="85" t="b">
        <v>0</v>
      </c>
      <c r="G346" s="85" t="b">
        <v>0</v>
      </c>
    </row>
    <row r="347" spans="1:7" ht="15">
      <c r="A347" s="85" t="s">
        <v>3305</v>
      </c>
      <c r="B347" s="85">
        <v>5</v>
      </c>
      <c r="C347" s="124">
        <v>0.007409731798518231</v>
      </c>
      <c r="D347" s="85" t="s">
        <v>2694</v>
      </c>
      <c r="E347" s="85" t="b">
        <v>0</v>
      </c>
      <c r="F347" s="85" t="b">
        <v>0</v>
      </c>
      <c r="G347" s="85" t="b">
        <v>0</v>
      </c>
    </row>
    <row r="348" spans="1:7" ht="15">
      <c r="A348" s="85" t="s">
        <v>3318</v>
      </c>
      <c r="B348" s="85">
        <v>5</v>
      </c>
      <c r="C348" s="124">
        <v>0.008094124545750267</v>
      </c>
      <c r="D348" s="85" t="s">
        <v>2694</v>
      </c>
      <c r="E348" s="85" t="b">
        <v>0</v>
      </c>
      <c r="F348" s="85" t="b">
        <v>0</v>
      </c>
      <c r="G348" s="85" t="b">
        <v>0</v>
      </c>
    </row>
    <row r="349" spans="1:7" ht="15">
      <c r="A349" s="85" t="s">
        <v>410</v>
      </c>
      <c r="B349" s="85">
        <v>5</v>
      </c>
      <c r="C349" s="124">
        <v>0.007409731798518231</v>
      </c>
      <c r="D349" s="85" t="s">
        <v>2694</v>
      </c>
      <c r="E349" s="85" t="b">
        <v>0</v>
      </c>
      <c r="F349" s="85" t="b">
        <v>0</v>
      </c>
      <c r="G349" s="85" t="b">
        <v>0</v>
      </c>
    </row>
    <row r="350" spans="1:7" ht="15">
      <c r="A350" s="85" t="s">
        <v>3327</v>
      </c>
      <c r="B350" s="85">
        <v>5</v>
      </c>
      <c r="C350" s="124">
        <v>0.007409731798518231</v>
      </c>
      <c r="D350" s="85" t="s">
        <v>2694</v>
      </c>
      <c r="E350" s="85" t="b">
        <v>0</v>
      </c>
      <c r="F350" s="85" t="b">
        <v>0</v>
      </c>
      <c r="G350" s="85" t="b">
        <v>0</v>
      </c>
    </row>
    <row r="351" spans="1:7" ht="15">
      <c r="A351" s="85" t="s">
        <v>3349</v>
      </c>
      <c r="B351" s="85">
        <v>4</v>
      </c>
      <c r="C351" s="124">
        <v>0.006475299636600215</v>
      </c>
      <c r="D351" s="85" t="s">
        <v>2694</v>
      </c>
      <c r="E351" s="85" t="b">
        <v>1</v>
      </c>
      <c r="F351" s="85" t="b">
        <v>0</v>
      </c>
      <c r="G351" s="85" t="b">
        <v>0</v>
      </c>
    </row>
    <row r="352" spans="1:7" ht="15">
      <c r="A352" s="85" t="s">
        <v>3350</v>
      </c>
      <c r="B352" s="85">
        <v>4</v>
      </c>
      <c r="C352" s="124">
        <v>0.006475299636600215</v>
      </c>
      <c r="D352" s="85" t="s">
        <v>2694</v>
      </c>
      <c r="E352" s="85" t="b">
        <v>0</v>
      </c>
      <c r="F352" s="85" t="b">
        <v>0</v>
      </c>
      <c r="G352" s="85" t="b">
        <v>0</v>
      </c>
    </row>
    <row r="353" spans="1:7" ht="15">
      <c r="A353" s="85" t="s">
        <v>3351</v>
      </c>
      <c r="B353" s="85">
        <v>4</v>
      </c>
      <c r="C353" s="124">
        <v>0.006475299636600215</v>
      </c>
      <c r="D353" s="85" t="s">
        <v>2694</v>
      </c>
      <c r="E353" s="85" t="b">
        <v>0</v>
      </c>
      <c r="F353" s="85" t="b">
        <v>0</v>
      </c>
      <c r="G353" s="85" t="b">
        <v>0</v>
      </c>
    </row>
    <row r="354" spans="1:7" ht="15">
      <c r="A354" s="85" t="s">
        <v>3352</v>
      </c>
      <c r="B354" s="85">
        <v>4</v>
      </c>
      <c r="C354" s="124">
        <v>0.006475299636600215</v>
      </c>
      <c r="D354" s="85" t="s">
        <v>2694</v>
      </c>
      <c r="E354" s="85" t="b">
        <v>0</v>
      </c>
      <c r="F354" s="85" t="b">
        <v>0</v>
      </c>
      <c r="G354" s="85" t="b">
        <v>0</v>
      </c>
    </row>
    <row r="355" spans="1:7" ht="15">
      <c r="A355" s="85" t="s">
        <v>3353</v>
      </c>
      <c r="B355" s="85">
        <v>4</v>
      </c>
      <c r="C355" s="124">
        <v>0.006475299636600215</v>
      </c>
      <c r="D355" s="85" t="s">
        <v>2694</v>
      </c>
      <c r="E355" s="85" t="b">
        <v>0</v>
      </c>
      <c r="F355" s="85" t="b">
        <v>0</v>
      </c>
      <c r="G355" s="85" t="b">
        <v>0</v>
      </c>
    </row>
    <row r="356" spans="1:7" ht="15">
      <c r="A356" s="85" t="s">
        <v>3354</v>
      </c>
      <c r="B356" s="85">
        <v>4</v>
      </c>
      <c r="C356" s="124">
        <v>0.006475299636600215</v>
      </c>
      <c r="D356" s="85" t="s">
        <v>2694</v>
      </c>
      <c r="E356" s="85" t="b">
        <v>0</v>
      </c>
      <c r="F356" s="85" t="b">
        <v>0</v>
      </c>
      <c r="G356" s="85" t="b">
        <v>0</v>
      </c>
    </row>
    <row r="357" spans="1:7" ht="15">
      <c r="A357" s="85" t="s">
        <v>3355</v>
      </c>
      <c r="B357" s="85">
        <v>4</v>
      </c>
      <c r="C357" s="124">
        <v>0.006475299636600215</v>
      </c>
      <c r="D357" s="85" t="s">
        <v>2694</v>
      </c>
      <c r="E357" s="85" t="b">
        <v>1</v>
      </c>
      <c r="F357" s="85" t="b">
        <v>0</v>
      </c>
      <c r="G357" s="85" t="b">
        <v>0</v>
      </c>
    </row>
    <row r="358" spans="1:7" ht="15">
      <c r="A358" s="85" t="s">
        <v>3333</v>
      </c>
      <c r="B358" s="85">
        <v>4</v>
      </c>
      <c r="C358" s="124">
        <v>0.006475299636600215</v>
      </c>
      <c r="D358" s="85" t="s">
        <v>2694</v>
      </c>
      <c r="E358" s="85" t="b">
        <v>1</v>
      </c>
      <c r="F358" s="85" t="b">
        <v>0</v>
      </c>
      <c r="G358" s="85" t="b">
        <v>0</v>
      </c>
    </row>
    <row r="359" spans="1:7" ht="15">
      <c r="A359" s="85" t="s">
        <v>3373</v>
      </c>
      <c r="B359" s="85">
        <v>4</v>
      </c>
      <c r="C359" s="124">
        <v>0.008176034075379769</v>
      </c>
      <c r="D359" s="85" t="s">
        <v>2694</v>
      </c>
      <c r="E359" s="85" t="b">
        <v>0</v>
      </c>
      <c r="F359" s="85" t="b">
        <v>0</v>
      </c>
      <c r="G359" s="85" t="b">
        <v>0</v>
      </c>
    </row>
    <row r="360" spans="1:7" ht="15">
      <c r="A360" s="85" t="s">
        <v>318</v>
      </c>
      <c r="B360" s="85">
        <v>4</v>
      </c>
      <c r="C360" s="124">
        <v>0.006475299636600215</v>
      </c>
      <c r="D360" s="85" t="s">
        <v>2694</v>
      </c>
      <c r="E360" s="85" t="b">
        <v>0</v>
      </c>
      <c r="F360" s="85" t="b">
        <v>0</v>
      </c>
      <c r="G360" s="85" t="b">
        <v>0</v>
      </c>
    </row>
    <row r="361" spans="1:7" ht="15">
      <c r="A361" s="85" t="s">
        <v>2827</v>
      </c>
      <c r="B361" s="85">
        <v>4</v>
      </c>
      <c r="C361" s="124">
        <v>0.006475299636600215</v>
      </c>
      <c r="D361" s="85" t="s">
        <v>2694</v>
      </c>
      <c r="E361" s="85" t="b">
        <v>1</v>
      </c>
      <c r="F361" s="85" t="b">
        <v>0</v>
      </c>
      <c r="G361" s="85" t="b">
        <v>0</v>
      </c>
    </row>
    <row r="362" spans="1:7" ht="15">
      <c r="A362" s="85" t="s">
        <v>3372</v>
      </c>
      <c r="B362" s="85">
        <v>4</v>
      </c>
      <c r="C362" s="124">
        <v>0.006475299636600215</v>
      </c>
      <c r="D362" s="85" t="s">
        <v>2694</v>
      </c>
      <c r="E362" s="85" t="b">
        <v>0</v>
      </c>
      <c r="F362" s="85" t="b">
        <v>0</v>
      </c>
      <c r="G362" s="85" t="b">
        <v>0</v>
      </c>
    </row>
    <row r="363" spans="1:7" ht="15">
      <c r="A363" s="85" t="s">
        <v>3376</v>
      </c>
      <c r="B363" s="85">
        <v>4</v>
      </c>
      <c r="C363" s="124">
        <v>0.008176034075379769</v>
      </c>
      <c r="D363" s="85" t="s">
        <v>2694</v>
      </c>
      <c r="E363" s="85" t="b">
        <v>0</v>
      </c>
      <c r="F363" s="85" t="b">
        <v>0</v>
      </c>
      <c r="G363" s="85" t="b">
        <v>0</v>
      </c>
    </row>
    <row r="364" spans="1:7" ht="15">
      <c r="A364" s="85" t="s">
        <v>2775</v>
      </c>
      <c r="B364" s="85">
        <v>3</v>
      </c>
      <c r="C364" s="124">
        <v>0.0053858761537565174</v>
      </c>
      <c r="D364" s="85" t="s">
        <v>2694</v>
      </c>
      <c r="E364" s="85" t="b">
        <v>0</v>
      </c>
      <c r="F364" s="85" t="b">
        <v>0</v>
      </c>
      <c r="G364" s="85" t="b">
        <v>0</v>
      </c>
    </row>
    <row r="365" spans="1:7" ht="15">
      <c r="A365" s="85" t="s">
        <v>346</v>
      </c>
      <c r="B365" s="85">
        <v>3</v>
      </c>
      <c r="C365" s="124">
        <v>0.0053858761537565174</v>
      </c>
      <c r="D365" s="85" t="s">
        <v>2694</v>
      </c>
      <c r="E365" s="85" t="b">
        <v>0</v>
      </c>
      <c r="F365" s="85" t="b">
        <v>0</v>
      </c>
      <c r="G365" s="85" t="b">
        <v>0</v>
      </c>
    </row>
    <row r="366" spans="1:7" ht="15">
      <c r="A366" s="85" t="s">
        <v>2864</v>
      </c>
      <c r="B366" s="85">
        <v>3</v>
      </c>
      <c r="C366" s="124">
        <v>0.0053858761537565174</v>
      </c>
      <c r="D366" s="85" t="s">
        <v>2694</v>
      </c>
      <c r="E366" s="85" t="b">
        <v>0</v>
      </c>
      <c r="F366" s="85" t="b">
        <v>0</v>
      </c>
      <c r="G366" s="85" t="b">
        <v>0</v>
      </c>
    </row>
    <row r="367" spans="1:7" ht="15">
      <c r="A367" s="85" t="s">
        <v>2771</v>
      </c>
      <c r="B367" s="85">
        <v>3</v>
      </c>
      <c r="C367" s="124">
        <v>0.0053858761537565174</v>
      </c>
      <c r="D367" s="85" t="s">
        <v>2694</v>
      </c>
      <c r="E367" s="85" t="b">
        <v>0</v>
      </c>
      <c r="F367" s="85" t="b">
        <v>0</v>
      </c>
      <c r="G367" s="85" t="b">
        <v>0</v>
      </c>
    </row>
    <row r="368" spans="1:7" ht="15">
      <c r="A368" s="85" t="s">
        <v>3411</v>
      </c>
      <c r="B368" s="85">
        <v>3</v>
      </c>
      <c r="C368" s="124">
        <v>0.0053858761537565174</v>
      </c>
      <c r="D368" s="85" t="s">
        <v>2694</v>
      </c>
      <c r="E368" s="85" t="b">
        <v>0</v>
      </c>
      <c r="F368" s="85" t="b">
        <v>0</v>
      </c>
      <c r="G368" s="85" t="b">
        <v>0</v>
      </c>
    </row>
    <row r="369" spans="1:7" ht="15">
      <c r="A369" s="85" t="s">
        <v>3336</v>
      </c>
      <c r="B369" s="85">
        <v>3</v>
      </c>
      <c r="C369" s="124">
        <v>0.0053858761537565174</v>
      </c>
      <c r="D369" s="85" t="s">
        <v>2694</v>
      </c>
      <c r="E369" s="85" t="b">
        <v>0</v>
      </c>
      <c r="F369" s="85" t="b">
        <v>0</v>
      </c>
      <c r="G369" s="85" t="b">
        <v>0</v>
      </c>
    </row>
    <row r="370" spans="1:7" ht="15">
      <c r="A370" s="85" t="s">
        <v>3407</v>
      </c>
      <c r="B370" s="85">
        <v>3</v>
      </c>
      <c r="C370" s="124">
        <v>0.0053858761537565174</v>
      </c>
      <c r="D370" s="85" t="s">
        <v>2694</v>
      </c>
      <c r="E370" s="85" t="b">
        <v>0</v>
      </c>
      <c r="F370" s="85" t="b">
        <v>0</v>
      </c>
      <c r="G370" s="85" t="b">
        <v>0</v>
      </c>
    </row>
    <row r="371" spans="1:7" ht="15">
      <c r="A371" s="85" t="s">
        <v>328</v>
      </c>
      <c r="B371" s="85">
        <v>3</v>
      </c>
      <c r="C371" s="124">
        <v>0.0053858761537565174</v>
      </c>
      <c r="D371" s="85" t="s">
        <v>2694</v>
      </c>
      <c r="E371" s="85" t="b">
        <v>0</v>
      </c>
      <c r="F371" s="85" t="b">
        <v>0</v>
      </c>
      <c r="G371" s="85" t="b">
        <v>0</v>
      </c>
    </row>
    <row r="372" spans="1:7" ht="15">
      <c r="A372" s="85" t="s">
        <v>3346</v>
      </c>
      <c r="B372" s="85">
        <v>3</v>
      </c>
      <c r="C372" s="124">
        <v>0.0053858761537565174</v>
      </c>
      <c r="D372" s="85" t="s">
        <v>2694</v>
      </c>
      <c r="E372" s="85" t="b">
        <v>0</v>
      </c>
      <c r="F372" s="85" t="b">
        <v>0</v>
      </c>
      <c r="G372" s="85" t="b">
        <v>0</v>
      </c>
    </row>
    <row r="373" spans="1:7" ht="15">
      <c r="A373" s="85" t="s">
        <v>2817</v>
      </c>
      <c r="B373" s="85">
        <v>3</v>
      </c>
      <c r="C373" s="124">
        <v>0.0053858761537565174</v>
      </c>
      <c r="D373" s="85" t="s">
        <v>2694</v>
      </c>
      <c r="E373" s="85" t="b">
        <v>0</v>
      </c>
      <c r="F373" s="85" t="b">
        <v>0</v>
      </c>
      <c r="G373" s="85" t="b">
        <v>0</v>
      </c>
    </row>
    <row r="374" spans="1:7" ht="15">
      <c r="A374" s="85" t="s">
        <v>411</v>
      </c>
      <c r="B374" s="85">
        <v>3</v>
      </c>
      <c r="C374" s="124">
        <v>0.0053858761537565174</v>
      </c>
      <c r="D374" s="85" t="s">
        <v>2694</v>
      </c>
      <c r="E374" s="85" t="b">
        <v>0</v>
      </c>
      <c r="F374" s="85" t="b">
        <v>0</v>
      </c>
      <c r="G374" s="85" t="b">
        <v>0</v>
      </c>
    </row>
    <row r="375" spans="1:7" ht="15">
      <c r="A375" s="85" t="s">
        <v>3360</v>
      </c>
      <c r="B375" s="85">
        <v>3</v>
      </c>
      <c r="C375" s="124">
        <v>0.0053858761537565174</v>
      </c>
      <c r="D375" s="85" t="s">
        <v>2694</v>
      </c>
      <c r="E375" s="85" t="b">
        <v>0</v>
      </c>
      <c r="F375" s="85" t="b">
        <v>0</v>
      </c>
      <c r="G375" s="85" t="b">
        <v>0</v>
      </c>
    </row>
    <row r="376" spans="1:7" ht="15">
      <c r="A376" s="85" t="s">
        <v>3361</v>
      </c>
      <c r="B376" s="85">
        <v>3</v>
      </c>
      <c r="C376" s="124">
        <v>0.0053858761537565174</v>
      </c>
      <c r="D376" s="85" t="s">
        <v>2694</v>
      </c>
      <c r="E376" s="85" t="b">
        <v>0</v>
      </c>
      <c r="F376" s="85" t="b">
        <v>0</v>
      </c>
      <c r="G376" s="85" t="b">
        <v>0</v>
      </c>
    </row>
    <row r="377" spans="1:7" ht="15">
      <c r="A377" s="85" t="s">
        <v>3362</v>
      </c>
      <c r="B377" s="85">
        <v>3</v>
      </c>
      <c r="C377" s="124">
        <v>0.0053858761537565174</v>
      </c>
      <c r="D377" s="85" t="s">
        <v>2694</v>
      </c>
      <c r="E377" s="85" t="b">
        <v>0</v>
      </c>
      <c r="F377" s="85" t="b">
        <v>0</v>
      </c>
      <c r="G377" s="85" t="b">
        <v>0</v>
      </c>
    </row>
    <row r="378" spans="1:7" ht="15">
      <c r="A378" s="85" t="s">
        <v>3312</v>
      </c>
      <c r="B378" s="85">
        <v>3</v>
      </c>
      <c r="C378" s="124">
        <v>0.0053858761537565174</v>
      </c>
      <c r="D378" s="85" t="s">
        <v>2694</v>
      </c>
      <c r="E378" s="85" t="b">
        <v>0</v>
      </c>
      <c r="F378" s="85" t="b">
        <v>0</v>
      </c>
      <c r="G378" s="85" t="b">
        <v>0</v>
      </c>
    </row>
    <row r="379" spans="1:7" ht="15">
      <c r="A379" s="85" t="s">
        <v>3366</v>
      </c>
      <c r="B379" s="85">
        <v>3</v>
      </c>
      <c r="C379" s="124">
        <v>0.0053858761537565174</v>
      </c>
      <c r="D379" s="85" t="s">
        <v>2694</v>
      </c>
      <c r="E379" s="85" t="b">
        <v>0</v>
      </c>
      <c r="F379" s="85" t="b">
        <v>0</v>
      </c>
      <c r="G379" s="85" t="b">
        <v>0</v>
      </c>
    </row>
    <row r="380" spans="1:7" ht="15">
      <c r="A380" s="85" t="s">
        <v>3367</v>
      </c>
      <c r="B380" s="85">
        <v>3</v>
      </c>
      <c r="C380" s="124">
        <v>0.0053858761537565174</v>
      </c>
      <c r="D380" s="85" t="s">
        <v>2694</v>
      </c>
      <c r="E380" s="85" t="b">
        <v>0</v>
      </c>
      <c r="F380" s="85" t="b">
        <v>0</v>
      </c>
      <c r="G380" s="85" t="b">
        <v>0</v>
      </c>
    </row>
    <row r="381" spans="1:7" ht="15">
      <c r="A381" s="85" t="s">
        <v>3368</v>
      </c>
      <c r="B381" s="85">
        <v>3</v>
      </c>
      <c r="C381" s="124">
        <v>0.0053858761537565174</v>
      </c>
      <c r="D381" s="85" t="s">
        <v>2694</v>
      </c>
      <c r="E381" s="85" t="b">
        <v>1</v>
      </c>
      <c r="F381" s="85" t="b">
        <v>0</v>
      </c>
      <c r="G381" s="85" t="b">
        <v>0</v>
      </c>
    </row>
    <row r="382" spans="1:7" ht="15">
      <c r="A382" s="85" t="s">
        <v>3334</v>
      </c>
      <c r="B382" s="85">
        <v>3</v>
      </c>
      <c r="C382" s="124">
        <v>0.0053858761537565174</v>
      </c>
      <c r="D382" s="85" t="s">
        <v>2694</v>
      </c>
      <c r="E382" s="85" t="b">
        <v>0</v>
      </c>
      <c r="F382" s="85" t="b">
        <v>0</v>
      </c>
      <c r="G382" s="85" t="b">
        <v>0</v>
      </c>
    </row>
    <row r="383" spans="1:7" ht="15">
      <c r="A383" s="85" t="s">
        <v>3408</v>
      </c>
      <c r="B383" s="85">
        <v>3</v>
      </c>
      <c r="C383" s="124">
        <v>0.0053858761537565174</v>
      </c>
      <c r="D383" s="85" t="s">
        <v>2694</v>
      </c>
      <c r="E383" s="85" t="b">
        <v>0</v>
      </c>
      <c r="F383" s="85" t="b">
        <v>0</v>
      </c>
      <c r="G383" s="85" t="b">
        <v>0</v>
      </c>
    </row>
    <row r="384" spans="1:7" ht="15">
      <c r="A384" s="85" t="s">
        <v>3409</v>
      </c>
      <c r="B384" s="85">
        <v>3</v>
      </c>
      <c r="C384" s="124">
        <v>0.0053858761537565174</v>
      </c>
      <c r="D384" s="85" t="s">
        <v>2694</v>
      </c>
      <c r="E384" s="85" t="b">
        <v>0</v>
      </c>
      <c r="F384" s="85" t="b">
        <v>0</v>
      </c>
      <c r="G384" s="85" t="b">
        <v>0</v>
      </c>
    </row>
    <row r="385" spans="1:7" ht="15">
      <c r="A385" s="85" t="s">
        <v>278</v>
      </c>
      <c r="B385" s="85">
        <v>3</v>
      </c>
      <c r="C385" s="124">
        <v>0.006132025556534827</v>
      </c>
      <c r="D385" s="85" t="s">
        <v>2694</v>
      </c>
      <c r="E385" s="85" t="b">
        <v>0</v>
      </c>
      <c r="F385" s="85" t="b">
        <v>0</v>
      </c>
      <c r="G385" s="85" t="b">
        <v>0</v>
      </c>
    </row>
    <row r="386" spans="1:7" ht="15">
      <c r="A386" s="85" t="s">
        <v>2832</v>
      </c>
      <c r="B386" s="85">
        <v>2</v>
      </c>
      <c r="C386" s="124">
        <v>0.004088017037689884</v>
      </c>
      <c r="D386" s="85" t="s">
        <v>2694</v>
      </c>
      <c r="E386" s="85" t="b">
        <v>1</v>
      </c>
      <c r="F386" s="85" t="b">
        <v>0</v>
      </c>
      <c r="G386" s="85" t="b">
        <v>0</v>
      </c>
    </row>
    <row r="387" spans="1:7" ht="15">
      <c r="A387" s="85" t="s">
        <v>2826</v>
      </c>
      <c r="B387" s="85">
        <v>2</v>
      </c>
      <c r="C387" s="124">
        <v>0.004088017037689884</v>
      </c>
      <c r="D387" s="85" t="s">
        <v>2694</v>
      </c>
      <c r="E387" s="85" t="b">
        <v>0</v>
      </c>
      <c r="F387" s="85" t="b">
        <v>0</v>
      </c>
      <c r="G387" s="85" t="b">
        <v>0</v>
      </c>
    </row>
    <row r="388" spans="1:7" ht="15">
      <c r="A388" s="85" t="s">
        <v>398</v>
      </c>
      <c r="B388" s="85">
        <v>2</v>
      </c>
      <c r="C388" s="124">
        <v>0.004088017037689884</v>
      </c>
      <c r="D388" s="85" t="s">
        <v>2694</v>
      </c>
      <c r="E388" s="85" t="b">
        <v>0</v>
      </c>
      <c r="F388" s="85" t="b">
        <v>0</v>
      </c>
      <c r="G388" s="85" t="b">
        <v>0</v>
      </c>
    </row>
    <row r="389" spans="1:7" ht="15">
      <c r="A389" s="85" t="s">
        <v>326</v>
      </c>
      <c r="B389" s="85">
        <v>2</v>
      </c>
      <c r="C389" s="124">
        <v>0.004088017037689884</v>
      </c>
      <c r="D389" s="85" t="s">
        <v>2694</v>
      </c>
      <c r="E389" s="85" t="b">
        <v>0</v>
      </c>
      <c r="F389" s="85" t="b">
        <v>0</v>
      </c>
      <c r="G389" s="85" t="b">
        <v>0</v>
      </c>
    </row>
    <row r="390" spans="1:7" ht="15">
      <c r="A390" s="85" t="s">
        <v>2836</v>
      </c>
      <c r="B390" s="85">
        <v>2</v>
      </c>
      <c r="C390" s="124">
        <v>0.004088017037689884</v>
      </c>
      <c r="D390" s="85" t="s">
        <v>2694</v>
      </c>
      <c r="E390" s="85" t="b">
        <v>0</v>
      </c>
      <c r="F390" s="85" t="b">
        <v>0</v>
      </c>
      <c r="G390" s="85" t="b">
        <v>0</v>
      </c>
    </row>
    <row r="391" spans="1:7" ht="15">
      <c r="A391" s="85" t="s">
        <v>2833</v>
      </c>
      <c r="B391" s="85">
        <v>2</v>
      </c>
      <c r="C391" s="124">
        <v>0.004088017037689884</v>
      </c>
      <c r="D391" s="85" t="s">
        <v>2694</v>
      </c>
      <c r="E391" s="85" t="b">
        <v>0</v>
      </c>
      <c r="F391" s="85" t="b">
        <v>0</v>
      </c>
      <c r="G391" s="85" t="b">
        <v>0</v>
      </c>
    </row>
    <row r="392" spans="1:7" ht="15">
      <c r="A392" s="85" t="s">
        <v>3450</v>
      </c>
      <c r="B392" s="85">
        <v>2</v>
      </c>
      <c r="C392" s="124">
        <v>0.004088017037689884</v>
      </c>
      <c r="D392" s="85" t="s">
        <v>2694</v>
      </c>
      <c r="E392" s="85" t="b">
        <v>0</v>
      </c>
      <c r="F392" s="85" t="b">
        <v>0</v>
      </c>
      <c r="G392" s="85" t="b">
        <v>0</v>
      </c>
    </row>
    <row r="393" spans="1:7" ht="15">
      <c r="A393" s="85" t="s">
        <v>409</v>
      </c>
      <c r="B393" s="85">
        <v>2</v>
      </c>
      <c r="C393" s="124">
        <v>0.004088017037689884</v>
      </c>
      <c r="D393" s="85" t="s">
        <v>2694</v>
      </c>
      <c r="E393" s="85" t="b">
        <v>0</v>
      </c>
      <c r="F393" s="85" t="b">
        <v>0</v>
      </c>
      <c r="G393" s="85" t="b">
        <v>0</v>
      </c>
    </row>
    <row r="394" spans="1:7" ht="15">
      <c r="A394" s="85" t="s">
        <v>3451</v>
      </c>
      <c r="B394" s="85">
        <v>2</v>
      </c>
      <c r="C394" s="124">
        <v>0.004088017037689884</v>
      </c>
      <c r="D394" s="85" t="s">
        <v>2694</v>
      </c>
      <c r="E394" s="85" t="b">
        <v>0</v>
      </c>
      <c r="F394" s="85" t="b">
        <v>0</v>
      </c>
      <c r="G394" s="85" t="b">
        <v>0</v>
      </c>
    </row>
    <row r="395" spans="1:7" ht="15">
      <c r="A395" s="85" t="s">
        <v>3452</v>
      </c>
      <c r="B395" s="85">
        <v>2</v>
      </c>
      <c r="C395" s="124">
        <v>0.004088017037689884</v>
      </c>
      <c r="D395" s="85" t="s">
        <v>2694</v>
      </c>
      <c r="E395" s="85" t="b">
        <v>0</v>
      </c>
      <c r="F395" s="85" t="b">
        <v>0</v>
      </c>
      <c r="G395" s="85" t="b">
        <v>0</v>
      </c>
    </row>
    <row r="396" spans="1:7" ht="15">
      <c r="A396" s="85" t="s">
        <v>3453</v>
      </c>
      <c r="B396" s="85">
        <v>2</v>
      </c>
      <c r="C396" s="124">
        <v>0.004088017037689884</v>
      </c>
      <c r="D396" s="85" t="s">
        <v>2694</v>
      </c>
      <c r="E396" s="85" t="b">
        <v>0</v>
      </c>
      <c r="F396" s="85" t="b">
        <v>0</v>
      </c>
      <c r="G396" s="85" t="b">
        <v>0</v>
      </c>
    </row>
    <row r="397" spans="1:7" ht="15">
      <c r="A397" s="85" t="s">
        <v>3454</v>
      </c>
      <c r="B397" s="85">
        <v>2</v>
      </c>
      <c r="C397" s="124">
        <v>0.004088017037689884</v>
      </c>
      <c r="D397" s="85" t="s">
        <v>2694</v>
      </c>
      <c r="E397" s="85" t="b">
        <v>0</v>
      </c>
      <c r="F397" s="85" t="b">
        <v>0</v>
      </c>
      <c r="G397" s="85" t="b">
        <v>0</v>
      </c>
    </row>
    <row r="398" spans="1:7" ht="15">
      <c r="A398" s="85" t="s">
        <v>3455</v>
      </c>
      <c r="B398" s="85">
        <v>2</v>
      </c>
      <c r="C398" s="124">
        <v>0.004088017037689884</v>
      </c>
      <c r="D398" s="85" t="s">
        <v>2694</v>
      </c>
      <c r="E398" s="85" t="b">
        <v>0</v>
      </c>
      <c r="F398" s="85" t="b">
        <v>0</v>
      </c>
      <c r="G398" s="85" t="b">
        <v>0</v>
      </c>
    </row>
    <row r="399" spans="1:7" ht="15">
      <c r="A399" s="85" t="s">
        <v>3456</v>
      </c>
      <c r="B399" s="85">
        <v>2</v>
      </c>
      <c r="C399" s="124">
        <v>0.004088017037689884</v>
      </c>
      <c r="D399" s="85" t="s">
        <v>2694</v>
      </c>
      <c r="E399" s="85" t="b">
        <v>0</v>
      </c>
      <c r="F399" s="85" t="b">
        <v>0</v>
      </c>
      <c r="G399" s="85" t="b">
        <v>0</v>
      </c>
    </row>
    <row r="400" spans="1:7" ht="15">
      <c r="A400" s="85" t="s">
        <v>3457</v>
      </c>
      <c r="B400" s="85">
        <v>2</v>
      </c>
      <c r="C400" s="124">
        <v>0.004088017037689884</v>
      </c>
      <c r="D400" s="85" t="s">
        <v>2694</v>
      </c>
      <c r="E400" s="85" t="b">
        <v>0</v>
      </c>
      <c r="F400" s="85" t="b">
        <v>0</v>
      </c>
      <c r="G400" s="85" t="b">
        <v>0</v>
      </c>
    </row>
    <row r="401" spans="1:7" ht="15">
      <c r="A401" s="85" t="s">
        <v>327</v>
      </c>
      <c r="B401" s="85">
        <v>2</v>
      </c>
      <c r="C401" s="124">
        <v>0.004088017037689884</v>
      </c>
      <c r="D401" s="85" t="s">
        <v>2694</v>
      </c>
      <c r="E401" s="85" t="b">
        <v>0</v>
      </c>
      <c r="F401" s="85" t="b">
        <v>0</v>
      </c>
      <c r="G401" s="85" t="b">
        <v>0</v>
      </c>
    </row>
    <row r="402" spans="1:7" ht="15">
      <c r="A402" s="85" t="s">
        <v>3383</v>
      </c>
      <c r="B402" s="85">
        <v>2</v>
      </c>
      <c r="C402" s="124">
        <v>0.004088017037689884</v>
      </c>
      <c r="D402" s="85" t="s">
        <v>2694</v>
      </c>
      <c r="E402" s="85" t="b">
        <v>0</v>
      </c>
      <c r="F402" s="85" t="b">
        <v>0</v>
      </c>
      <c r="G402" s="85" t="b">
        <v>0</v>
      </c>
    </row>
    <row r="403" spans="1:7" ht="15">
      <c r="A403" s="85" t="s">
        <v>3384</v>
      </c>
      <c r="B403" s="85">
        <v>2</v>
      </c>
      <c r="C403" s="124">
        <v>0.004088017037689884</v>
      </c>
      <c r="D403" s="85" t="s">
        <v>2694</v>
      </c>
      <c r="E403" s="85" t="b">
        <v>0</v>
      </c>
      <c r="F403" s="85" t="b">
        <v>1</v>
      </c>
      <c r="G403" s="85" t="b">
        <v>0</v>
      </c>
    </row>
    <row r="404" spans="1:7" ht="15">
      <c r="A404" s="85" t="s">
        <v>3385</v>
      </c>
      <c r="B404" s="85">
        <v>2</v>
      </c>
      <c r="C404" s="124">
        <v>0.004088017037689884</v>
      </c>
      <c r="D404" s="85" t="s">
        <v>2694</v>
      </c>
      <c r="E404" s="85" t="b">
        <v>0</v>
      </c>
      <c r="F404" s="85" t="b">
        <v>0</v>
      </c>
      <c r="G404" s="85" t="b">
        <v>0</v>
      </c>
    </row>
    <row r="405" spans="1:7" ht="15">
      <c r="A405" s="85" t="s">
        <v>3386</v>
      </c>
      <c r="B405" s="85">
        <v>2</v>
      </c>
      <c r="C405" s="124">
        <v>0.004088017037689884</v>
      </c>
      <c r="D405" s="85" t="s">
        <v>2694</v>
      </c>
      <c r="E405" s="85" t="b">
        <v>0</v>
      </c>
      <c r="F405" s="85" t="b">
        <v>0</v>
      </c>
      <c r="G405" s="85" t="b">
        <v>0</v>
      </c>
    </row>
    <row r="406" spans="1:7" ht="15">
      <c r="A406" s="85" t="s">
        <v>3387</v>
      </c>
      <c r="B406" s="85">
        <v>2</v>
      </c>
      <c r="C406" s="124">
        <v>0.004088017037689884</v>
      </c>
      <c r="D406" s="85" t="s">
        <v>2694</v>
      </c>
      <c r="E406" s="85" t="b">
        <v>0</v>
      </c>
      <c r="F406" s="85" t="b">
        <v>0</v>
      </c>
      <c r="G406" s="85" t="b">
        <v>0</v>
      </c>
    </row>
    <row r="407" spans="1:7" ht="15">
      <c r="A407" s="85" t="s">
        <v>3347</v>
      </c>
      <c r="B407" s="85">
        <v>2</v>
      </c>
      <c r="C407" s="124">
        <v>0.004088017037689884</v>
      </c>
      <c r="D407" s="85" t="s">
        <v>2694</v>
      </c>
      <c r="E407" s="85" t="b">
        <v>0</v>
      </c>
      <c r="F407" s="85" t="b">
        <v>0</v>
      </c>
      <c r="G407" s="85" t="b">
        <v>0</v>
      </c>
    </row>
    <row r="408" spans="1:7" ht="15">
      <c r="A408" s="85" t="s">
        <v>2780</v>
      </c>
      <c r="B408" s="85">
        <v>2</v>
      </c>
      <c r="C408" s="124">
        <v>0.004938384257079662</v>
      </c>
      <c r="D408" s="85" t="s">
        <v>2694</v>
      </c>
      <c r="E408" s="85" t="b">
        <v>0</v>
      </c>
      <c r="F408" s="85" t="b">
        <v>0</v>
      </c>
      <c r="G408" s="85" t="b">
        <v>0</v>
      </c>
    </row>
    <row r="409" spans="1:7" ht="15">
      <c r="A409" s="85" t="s">
        <v>3330</v>
      </c>
      <c r="B409" s="85">
        <v>2</v>
      </c>
      <c r="C409" s="124">
        <v>0.004088017037689884</v>
      </c>
      <c r="D409" s="85" t="s">
        <v>2694</v>
      </c>
      <c r="E409" s="85" t="b">
        <v>0</v>
      </c>
      <c r="F409" s="85" t="b">
        <v>0</v>
      </c>
      <c r="G409" s="85" t="b">
        <v>0</v>
      </c>
    </row>
    <row r="410" spans="1:7" ht="15">
      <c r="A410" s="85" t="s">
        <v>3369</v>
      </c>
      <c r="B410" s="85">
        <v>2</v>
      </c>
      <c r="C410" s="124">
        <v>0.004938384257079662</v>
      </c>
      <c r="D410" s="85" t="s">
        <v>2694</v>
      </c>
      <c r="E410" s="85" t="b">
        <v>1</v>
      </c>
      <c r="F410" s="85" t="b">
        <v>0</v>
      </c>
      <c r="G410" s="85" t="b">
        <v>0</v>
      </c>
    </row>
    <row r="411" spans="1:7" ht="15">
      <c r="A411" s="85" t="s">
        <v>3464</v>
      </c>
      <c r="B411" s="85">
        <v>2</v>
      </c>
      <c r="C411" s="124">
        <v>0.004088017037689884</v>
      </c>
      <c r="D411" s="85" t="s">
        <v>2694</v>
      </c>
      <c r="E411" s="85" t="b">
        <v>0</v>
      </c>
      <c r="F411" s="85" t="b">
        <v>0</v>
      </c>
      <c r="G411" s="85" t="b">
        <v>0</v>
      </c>
    </row>
    <row r="412" spans="1:7" ht="15">
      <c r="A412" s="85" t="s">
        <v>3465</v>
      </c>
      <c r="B412" s="85">
        <v>2</v>
      </c>
      <c r="C412" s="124">
        <v>0.004088017037689884</v>
      </c>
      <c r="D412" s="85" t="s">
        <v>2694</v>
      </c>
      <c r="E412" s="85" t="b">
        <v>0</v>
      </c>
      <c r="F412" s="85" t="b">
        <v>0</v>
      </c>
      <c r="G412" s="85" t="b">
        <v>0</v>
      </c>
    </row>
    <row r="413" spans="1:7" ht="15">
      <c r="A413" s="85" t="s">
        <v>292</v>
      </c>
      <c r="B413" s="85">
        <v>2</v>
      </c>
      <c r="C413" s="124">
        <v>0.004088017037689884</v>
      </c>
      <c r="D413" s="85" t="s">
        <v>2694</v>
      </c>
      <c r="E413" s="85" t="b">
        <v>0</v>
      </c>
      <c r="F413" s="85" t="b">
        <v>0</v>
      </c>
      <c r="G413" s="85" t="b">
        <v>0</v>
      </c>
    </row>
    <row r="414" spans="1:7" ht="15">
      <c r="A414" s="85" t="s">
        <v>578</v>
      </c>
      <c r="B414" s="85">
        <v>2</v>
      </c>
      <c r="C414" s="124">
        <v>0.004088017037689884</v>
      </c>
      <c r="D414" s="85" t="s">
        <v>2694</v>
      </c>
      <c r="E414" s="85" t="b">
        <v>0</v>
      </c>
      <c r="F414" s="85" t="b">
        <v>0</v>
      </c>
      <c r="G414" s="85" t="b">
        <v>0</v>
      </c>
    </row>
    <row r="415" spans="1:7" ht="15">
      <c r="A415" s="85" t="s">
        <v>3466</v>
      </c>
      <c r="B415" s="85">
        <v>2</v>
      </c>
      <c r="C415" s="124">
        <v>0.004088017037689884</v>
      </c>
      <c r="D415" s="85" t="s">
        <v>2694</v>
      </c>
      <c r="E415" s="85" t="b">
        <v>0</v>
      </c>
      <c r="F415" s="85" t="b">
        <v>0</v>
      </c>
      <c r="G415" s="85" t="b">
        <v>0</v>
      </c>
    </row>
    <row r="416" spans="1:7" ht="15">
      <c r="A416" s="85" t="s">
        <v>3467</v>
      </c>
      <c r="B416" s="85">
        <v>2</v>
      </c>
      <c r="C416" s="124">
        <v>0.004088017037689884</v>
      </c>
      <c r="D416" s="85" t="s">
        <v>2694</v>
      </c>
      <c r="E416" s="85" t="b">
        <v>0</v>
      </c>
      <c r="F416" s="85" t="b">
        <v>0</v>
      </c>
      <c r="G416" s="85" t="b">
        <v>0</v>
      </c>
    </row>
    <row r="417" spans="1:7" ht="15">
      <c r="A417" s="85" t="s">
        <v>337</v>
      </c>
      <c r="B417" s="85">
        <v>2</v>
      </c>
      <c r="C417" s="124">
        <v>0.004088017037689884</v>
      </c>
      <c r="D417" s="85" t="s">
        <v>2694</v>
      </c>
      <c r="E417" s="85" t="b">
        <v>0</v>
      </c>
      <c r="F417" s="85" t="b">
        <v>0</v>
      </c>
      <c r="G417" s="85" t="b">
        <v>0</v>
      </c>
    </row>
    <row r="418" spans="1:7" ht="15">
      <c r="A418" s="85" t="s">
        <v>339</v>
      </c>
      <c r="B418" s="85">
        <v>2</v>
      </c>
      <c r="C418" s="124">
        <v>0.004088017037689884</v>
      </c>
      <c r="D418" s="85" t="s">
        <v>2694</v>
      </c>
      <c r="E418" s="85" t="b">
        <v>0</v>
      </c>
      <c r="F418" s="85" t="b">
        <v>0</v>
      </c>
      <c r="G418" s="85" t="b">
        <v>0</v>
      </c>
    </row>
    <row r="419" spans="1:7" ht="15">
      <c r="A419" s="85" t="s">
        <v>3460</v>
      </c>
      <c r="B419" s="85">
        <v>2</v>
      </c>
      <c r="C419" s="124">
        <v>0.004088017037689884</v>
      </c>
      <c r="D419" s="85" t="s">
        <v>2694</v>
      </c>
      <c r="E419" s="85" t="b">
        <v>0</v>
      </c>
      <c r="F419" s="85" t="b">
        <v>0</v>
      </c>
      <c r="G419" s="85" t="b">
        <v>0</v>
      </c>
    </row>
    <row r="420" spans="1:7" ht="15">
      <c r="A420" s="85" t="s">
        <v>3461</v>
      </c>
      <c r="B420" s="85">
        <v>2</v>
      </c>
      <c r="C420" s="124">
        <v>0.004088017037689884</v>
      </c>
      <c r="D420" s="85" t="s">
        <v>2694</v>
      </c>
      <c r="E420" s="85" t="b">
        <v>0</v>
      </c>
      <c r="F420" s="85" t="b">
        <v>0</v>
      </c>
      <c r="G420" s="85" t="b">
        <v>0</v>
      </c>
    </row>
    <row r="421" spans="1:7" ht="15">
      <c r="A421" s="85" t="s">
        <v>3371</v>
      </c>
      <c r="B421" s="85">
        <v>2</v>
      </c>
      <c r="C421" s="124">
        <v>0.004088017037689884</v>
      </c>
      <c r="D421" s="85" t="s">
        <v>2694</v>
      </c>
      <c r="E421" s="85" t="b">
        <v>0</v>
      </c>
      <c r="F421" s="85" t="b">
        <v>0</v>
      </c>
      <c r="G421" s="85" t="b">
        <v>0</v>
      </c>
    </row>
    <row r="422" spans="1:7" ht="15">
      <c r="A422" s="85" t="s">
        <v>3462</v>
      </c>
      <c r="B422" s="85">
        <v>2</v>
      </c>
      <c r="C422" s="124">
        <v>0.004088017037689884</v>
      </c>
      <c r="D422" s="85" t="s">
        <v>2694</v>
      </c>
      <c r="E422" s="85" t="b">
        <v>0</v>
      </c>
      <c r="F422" s="85" t="b">
        <v>0</v>
      </c>
      <c r="G422" s="85" t="b">
        <v>0</v>
      </c>
    </row>
    <row r="423" spans="1:7" ht="15">
      <c r="A423" s="85" t="s">
        <v>3463</v>
      </c>
      <c r="B423" s="85">
        <v>2</v>
      </c>
      <c r="C423" s="124">
        <v>0.004088017037689884</v>
      </c>
      <c r="D423" s="85" t="s">
        <v>2694</v>
      </c>
      <c r="E423" s="85" t="b">
        <v>0</v>
      </c>
      <c r="F423" s="85" t="b">
        <v>0</v>
      </c>
      <c r="G423" s="85" t="b">
        <v>0</v>
      </c>
    </row>
    <row r="424" spans="1:7" ht="15">
      <c r="A424" s="85" t="s">
        <v>3348</v>
      </c>
      <c r="B424" s="85">
        <v>2</v>
      </c>
      <c r="C424" s="124">
        <v>0.004088017037689884</v>
      </c>
      <c r="D424" s="85" t="s">
        <v>2694</v>
      </c>
      <c r="E424" s="85" t="b">
        <v>0</v>
      </c>
      <c r="F424" s="85" t="b">
        <v>0</v>
      </c>
      <c r="G424" s="85" t="b">
        <v>0</v>
      </c>
    </row>
    <row r="425" spans="1:7" ht="15">
      <c r="A425" s="85" t="s">
        <v>3364</v>
      </c>
      <c r="B425" s="85">
        <v>2</v>
      </c>
      <c r="C425" s="124">
        <v>0.004088017037689884</v>
      </c>
      <c r="D425" s="85" t="s">
        <v>2694</v>
      </c>
      <c r="E425" s="85" t="b">
        <v>0</v>
      </c>
      <c r="F425" s="85" t="b">
        <v>0</v>
      </c>
      <c r="G425" s="85" t="b">
        <v>0</v>
      </c>
    </row>
    <row r="426" spans="1:7" ht="15">
      <c r="A426" s="85" t="s">
        <v>3470</v>
      </c>
      <c r="B426" s="85">
        <v>2</v>
      </c>
      <c r="C426" s="124">
        <v>0.004088017037689884</v>
      </c>
      <c r="D426" s="85" t="s">
        <v>2694</v>
      </c>
      <c r="E426" s="85" t="b">
        <v>0</v>
      </c>
      <c r="F426" s="85" t="b">
        <v>0</v>
      </c>
      <c r="G426" s="85" t="b">
        <v>0</v>
      </c>
    </row>
    <row r="427" spans="1:7" ht="15">
      <c r="A427" s="85" t="s">
        <v>3471</v>
      </c>
      <c r="B427" s="85">
        <v>2</v>
      </c>
      <c r="C427" s="124">
        <v>0.004088017037689884</v>
      </c>
      <c r="D427" s="85" t="s">
        <v>2694</v>
      </c>
      <c r="E427" s="85" t="b">
        <v>0</v>
      </c>
      <c r="F427" s="85" t="b">
        <v>0</v>
      </c>
      <c r="G427" s="85" t="b">
        <v>0</v>
      </c>
    </row>
    <row r="428" spans="1:7" ht="15">
      <c r="A428" s="85" t="s">
        <v>3377</v>
      </c>
      <c r="B428" s="85">
        <v>2</v>
      </c>
      <c r="C428" s="124">
        <v>0.004088017037689884</v>
      </c>
      <c r="D428" s="85" t="s">
        <v>2694</v>
      </c>
      <c r="E428" s="85" t="b">
        <v>0</v>
      </c>
      <c r="F428" s="85" t="b">
        <v>0</v>
      </c>
      <c r="G428" s="85" t="b">
        <v>0</v>
      </c>
    </row>
    <row r="429" spans="1:7" ht="15">
      <c r="A429" s="85" t="s">
        <v>3472</v>
      </c>
      <c r="B429" s="85">
        <v>2</v>
      </c>
      <c r="C429" s="124">
        <v>0.004088017037689884</v>
      </c>
      <c r="D429" s="85" t="s">
        <v>2694</v>
      </c>
      <c r="E429" s="85" t="b">
        <v>0</v>
      </c>
      <c r="F429" s="85" t="b">
        <v>1</v>
      </c>
      <c r="G429" s="85" t="b">
        <v>0</v>
      </c>
    </row>
    <row r="430" spans="1:7" ht="15">
      <c r="A430" s="85" t="s">
        <v>3316</v>
      </c>
      <c r="B430" s="85">
        <v>2</v>
      </c>
      <c r="C430" s="124">
        <v>0.004088017037689884</v>
      </c>
      <c r="D430" s="85" t="s">
        <v>2694</v>
      </c>
      <c r="E430" s="85" t="b">
        <v>0</v>
      </c>
      <c r="F430" s="85" t="b">
        <v>0</v>
      </c>
      <c r="G430" s="85" t="b">
        <v>0</v>
      </c>
    </row>
    <row r="431" spans="1:7" ht="15">
      <c r="A431" s="85" t="s">
        <v>3473</v>
      </c>
      <c r="B431" s="85">
        <v>2</v>
      </c>
      <c r="C431" s="124">
        <v>0.004088017037689884</v>
      </c>
      <c r="D431" s="85" t="s">
        <v>2694</v>
      </c>
      <c r="E431" s="85" t="b">
        <v>0</v>
      </c>
      <c r="F431" s="85" t="b">
        <v>0</v>
      </c>
      <c r="G431" s="85" t="b">
        <v>0</v>
      </c>
    </row>
    <row r="432" spans="1:7" ht="15">
      <c r="A432" s="85" t="s">
        <v>3370</v>
      </c>
      <c r="B432" s="85">
        <v>2</v>
      </c>
      <c r="C432" s="124">
        <v>0.004088017037689884</v>
      </c>
      <c r="D432" s="85" t="s">
        <v>2694</v>
      </c>
      <c r="E432" s="85" t="b">
        <v>0</v>
      </c>
      <c r="F432" s="85" t="b">
        <v>0</v>
      </c>
      <c r="G432" s="85" t="b">
        <v>0</v>
      </c>
    </row>
    <row r="433" spans="1:7" ht="15">
      <c r="A433" s="85" t="s">
        <v>3374</v>
      </c>
      <c r="B433" s="85">
        <v>2</v>
      </c>
      <c r="C433" s="124">
        <v>0.004088017037689884</v>
      </c>
      <c r="D433" s="85" t="s">
        <v>2694</v>
      </c>
      <c r="E433" s="85" t="b">
        <v>0</v>
      </c>
      <c r="F433" s="85" t="b">
        <v>0</v>
      </c>
      <c r="G433" s="85" t="b">
        <v>0</v>
      </c>
    </row>
    <row r="434" spans="1:7" ht="15">
      <c r="A434" s="85" t="s">
        <v>3329</v>
      </c>
      <c r="B434" s="85">
        <v>2</v>
      </c>
      <c r="C434" s="124">
        <v>0.004088017037689884</v>
      </c>
      <c r="D434" s="85" t="s">
        <v>2694</v>
      </c>
      <c r="E434" s="85" t="b">
        <v>0</v>
      </c>
      <c r="F434" s="85" t="b">
        <v>0</v>
      </c>
      <c r="G434" s="85" t="b">
        <v>0</v>
      </c>
    </row>
    <row r="435" spans="1:7" ht="15">
      <c r="A435" s="85" t="s">
        <v>3341</v>
      </c>
      <c r="B435" s="85">
        <v>2</v>
      </c>
      <c r="C435" s="124">
        <v>0.004088017037689884</v>
      </c>
      <c r="D435" s="85" t="s">
        <v>2694</v>
      </c>
      <c r="E435" s="85" t="b">
        <v>1</v>
      </c>
      <c r="F435" s="85" t="b">
        <v>0</v>
      </c>
      <c r="G435" s="85" t="b">
        <v>0</v>
      </c>
    </row>
    <row r="436" spans="1:7" ht="15">
      <c r="A436" s="85" t="s">
        <v>3319</v>
      </c>
      <c r="B436" s="85">
        <v>2</v>
      </c>
      <c r="C436" s="124">
        <v>0.004088017037689884</v>
      </c>
      <c r="D436" s="85" t="s">
        <v>2694</v>
      </c>
      <c r="E436" s="85" t="b">
        <v>0</v>
      </c>
      <c r="F436" s="85" t="b">
        <v>0</v>
      </c>
      <c r="G436" s="85" t="b">
        <v>0</v>
      </c>
    </row>
    <row r="437" spans="1:7" ht="15">
      <c r="A437" s="85" t="s">
        <v>3483</v>
      </c>
      <c r="B437" s="85">
        <v>2</v>
      </c>
      <c r="C437" s="124">
        <v>0.004088017037689884</v>
      </c>
      <c r="D437" s="85" t="s">
        <v>2694</v>
      </c>
      <c r="E437" s="85" t="b">
        <v>0</v>
      </c>
      <c r="F437" s="85" t="b">
        <v>0</v>
      </c>
      <c r="G437" s="85" t="b">
        <v>0</v>
      </c>
    </row>
    <row r="438" spans="1:7" ht="15">
      <c r="A438" s="85" t="s">
        <v>564</v>
      </c>
      <c r="B438" s="85">
        <v>43</v>
      </c>
      <c r="C438" s="124">
        <v>0.002703804147826621</v>
      </c>
      <c r="D438" s="85" t="s">
        <v>2695</v>
      </c>
      <c r="E438" s="85" t="b">
        <v>0</v>
      </c>
      <c r="F438" s="85" t="b">
        <v>0</v>
      </c>
      <c r="G438" s="85" t="b">
        <v>0</v>
      </c>
    </row>
    <row r="439" spans="1:7" ht="15">
      <c r="A439" s="85" t="s">
        <v>567</v>
      </c>
      <c r="B439" s="85">
        <v>42</v>
      </c>
      <c r="C439" s="124">
        <v>0.004007819687428709</v>
      </c>
      <c r="D439" s="85" t="s">
        <v>2695</v>
      </c>
      <c r="E439" s="85" t="b">
        <v>0</v>
      </c>
      <c r="F439" s="85" t="b">
        <v>0</v>
      </c>
      <c r="G439" s="85" t="b">
        <v>0</v>
      </c>
    </row>
    <row r="440" spans="1:7" ht="15">
      <c r="A440" s="85" t="s">
        <v>2817</v>
      </c>
      <c r="B440" s="85">
        <v>41</v>
      </c>
      <c r="C440" s="124">
        <v>0.005278901080509353</v>
      </c>
      <c r="D440" s="85" t="s">
        <v>2695</v>
      </c>
      <c r="E440" s="85" t="b">
        <v>0</v>
      </c>
      <c r="F440" s="85" t="b">
        <v>0</v>
      </c>
      <c r="G440" s="85" t="b">
        <v>0</v>
      </c>
    </row>
    <row r="441" spans="1:7" ht="15">
      <c r="A441" s="85" t="s">
        <v>2818</v>
      </c>
      <c r="B441" s="85">
        <v>41</v>
      </c>
      <c r="C441" s="124">
        <v>0.005278901080509353</v>
      </c>
      <c r="D441" s="85" t="s">
        <v>2695</v>
      </c>
      <c r="E441" s="85" t="b">
        <v>0</v>
      </c>
      <c r="F441" s="85" t="b">
        <v>0</v>
      </c>
      <c r="G441" s="85" t="b">
        <v>0</v>
      </c>
    </row>
    <row r="442" spans="1:7" ht="15">
      <c r="A442" s="85" t="s">
        <v>2769</v>
      </c>
      <c r="B442" s="85">
        <v>41</v>
      </c>
      <c r="C442" s="124">
        <v>0.005278901080509353</v>
      </c>
      <c r="D442" s="85" t="s">
        <v>2695</v>
      </c>
      <c r="E442" s="85" t="b">
        <v>0</v>
      </c>
      <c r="F442" s="85" t="b">
        <v>0</v>
      </c>
      <c r="G442" s="85" t="b">
        <v>0</v>
      </c>
    </row>
    <row r="443" spans="1:7" ht="15">
      <c r="A443" s="85" t="s">
        <v>387</v>
      </c>
      <c r="B443" s="85">
        <v>40</v>
      </c>
      <c r="C443" s="124">
        <v>0.006516244897755578</v>
      </c>
      <c r="D443" s="85" t="s">
        <v>2695</v>
      </c>
      <c r="E443" s="85" t="b">
        <v>0</v>
      </c>
      <c r="F443" s="85" t="b">
        <v>0</v>
      </c>
      <c r="G443" s="85" t="b">
        <v>0</v>
      </c>
    </row>
    <row r="444" spans="1:7" ht="15">
      <c r="A444" s="85" t="s">
        <v>2815</v>
      </c>
      <c r="B444" s="85">
        <v>4</v>
      </c>
      <c r="C444" s="124">
        <v>0.013390477992960271</v>
      </c>
      <c r="D444" s="85" t="s">
        <v>2695</v>
      </c>
      <c r="E444" s="85" t="b">
        <v>0</v>
      </c>
      <c r="F444" s="85" t="b">
        <v>0</v>
      </c>
      <c r="G444" s="85" t="b">
        <v>0</v>
      </c>
    </row>
    <row r="445" spans="1:7" ht="15">
      <c r="A445" s="85" t="s">
        <v>2811</v>
      </c>
      <c r="B445" s="85">
        <v>4</v>
      </c>
      <c r="C445" s="124">
        <v>0.013390477992960271</v>
      </c>
      <c r="D445" s="85" t="s">
        <v>2695</v>
      </c>
      <c r="E445" s="85" t="b">
        <v>0</v>
      </c>
      <c r="F445" s="85" t="b">
        <v>0</v>
      </c>
      <c r="G445" s="85" t="b">
        <v>0</v>
      </c>
    </row>
    <row r="446" spans="1:7" ht="15">
      <c r="A446" s="85" t="s">
        <v>402</v>
      </c>
      <c r="B446" s="85">
        <v>4</v>
      </c>
      <c r="C446" s="124">
        <v>0.017225255007788057</v>
      </c>
      <c r="D446" s="85" t="s">
        <v>2695</v>
      </c>
      <c r="E446" s="85" t="b">
        <v>0</v>
      </c>
      <c r="F446" s="85" t="b">
        <v>0</v>
      </c>
      <c r="G446" s="85" t="b">
        <v>0</v>
      </c>
    </row>
    <row r="447" spans="1:7" ht="15">
      <c r="A447" s="85" t="s">
        <v>2810</v>
      </c>
      <c r="B447" s="85">
        <v>4</v>
      </c>
      <c r="C447" s="124">
        <v>0.017225255007788057</v>
      </c>
      <c r="D447" s="85" t="s">
        <v>2695</v>
      </c>
      <c r="E447" s="85" t="b">
        <v>0</v>
      </c>
      <c r="F447" s="85" t="b">
        <v>0</v>
      </c>
      <c r="G447" s="85" t="b">
        <v>0</v>
      </c>
    </row>
    <row r="448" spans="1:7" ht="15">
      <c r="A448" s="85" t="s">
        <v>3308</v>
      </c>
      <c r="B448" s="85">
        <v>2</v>
      </c>
      <c r="C448" s="124">
        <v>0.008612627503894028</v>
      </c>
      <c r="D448" s="85" t="s">
        <v>2695</v>
      </c>
      <c r="E448" s="85" t="b">
        <v>1</v>
      </c>
      <c r="F448" s="85" t="b">
        <v>0</v>
      </c>
      <c r="G448" s="85" t="b">
        <v>0</v>
      </c>
    </row>
    <row r="449" spans="1:7" ht="15">
      <c r="A449" s="85" t="s">
        <v>2813</v>
      </c>
      <c r="B449" s="85">
        <v>2</v>
      </c>
      <c r="C449" s="124">
        <v>0.008612627503894028</v>
      </c>
      <c r="D449" s="85" t="s">
        <v>2695</v>
      </c>
      <c r="E449" s="85" t="b">
        <v>0</v>
      </c>
      <c r="F449" s="85" t="b">
        <v>0</v>
      </c>
      <c r="G449" s="85" t="b">
        <v>0</v>
      </c>
    </row>
    <row r="450" spans="1:7" ht="15">
      <c r="A450" s="85" t="s">
        <v>3412</v>
      </c>
      <c r="B450" s="85">
        <v>2</v>
      </c>
      <c r="C450" s="124">
        <v>0.008612627503894028</v>
      </c>
      <c r="D450" s="85" t="s">
        <v>2695</v>
      </c>
      <c r="E450" s="85" t="b">
        <v>1</v>
      </c>
      <c r="F450" s="85" t="b">
        <v>0</v>
      </c>
      <c r="G450" s="85" t="b">
        <v>0</v>
      </c>
    </row>
    <row r="451" spans="1:7" ht="15">
      <c r="A451" s="85" t="s">
        <v>3316</v>
      </c>
      <c r="B451" s="85">
        <v>2</v>
      </c>
      <c r="C451" s="124">
        <v>0.008612627503894028</v>
      </c>
      <c r="D451" s="85" t="s">
        <v>2695</v>
      </c>
      <c r="E451" s="85" t="b">
        <v>0</v>
      </c>
      <c r="F451" s="85" t="b">
        <v>0</v>
      </c>
      <c r="G451" s="85" t="b">
        <v>0</v>
      </c>
    </row>
    <row r="452" spans="1:7" ht="15">
      <c r="A452" s="85" t="s">
        <v>3413</v>
      </c>
      <c r="B452" s="85">
        <v>2</v>
      </c>
      <c r="C452" s="124">
        <v>0.008612627503894028</v>
      </c>
      <c r="D452" s="85" t="s">
        <v>2695</v>
      </c>
      <c r="E452" s="85" t="b">
        <v>0</v>
      </c>
      <c r="F452" s="85" t="b">
        <v>0</v>
      </c>
      <c r="G452" s="85" t="b">
        <v>0</v>
      </c>
    </row>
    <row r="453" spans="1:7" ht="15">
      <c r="A453" s="85" t="s">
        <v>3414</v>
      </c>
      <c r="B453" s="85">
        <v>2</v>
      </c>
      <c r="C453" s="124">
        <v>0.008612627503894028</v>
      </c>
      <c r="D453" s="85" t="s">
        <v>2695</v>
      </c>
      <c r="E453" s="85" t="b">
        <v>0</v>
      </c>
      <c r="F453" s="85" t="b">
        <v>0</v>
      </c>
      <c r="G453" s="85" t="b">
        <v>0</v>
      </c>
    </row>
    <row r="454" spans="1:7" ht="15">
      <c r="A454" s="85" t="s">
        <v>3415</v>
      </c>
      <c r="B454" s="85">
        <v>2</v>
      </c>
      <c r="C454" s="124">
        <v>0.008612627503894028</v>
      </c>
      <c r="D454" s="85" t="s">
        <v>2695</v>
      </c>
      <c r="E454" s="85" t="b">
        <v>0</v>
      </c>
      <c r="F454" s="85" t="b">
        <v>0</v>
      </c>
      <c r="G454" s="85" t="b">
        <v>0</v>
      </c>
    </row>
    <row r="455" spans="1:7" ht="15">
      <c r="A455" s="85" t="s">
        <v>392</v>
      </c>
      <c r="B455" s="85">
        <v>2</v>
      </c>
      <c r="C455" s="124">
        <v>0.008612627503894028</v>
      </c>
      <c r="D455" s="85" t="s">
        <v>2695</v>
      </c>
      <c r="E455" s="85" t="b">
        <v>0</v>
      </c>
      <c r="F455" s="85" t="b">
        <v>0</v>
      </c>
      <c r="G455" s="85" t="b">
        <v>0</v>
      </c>
    </row>
    <row r="456" spans="1:7" ht="15">
      <c r="A456" s="85" t="s">
        <v>2820</v>
      </c>
      <c r="B456" s="85">
        <v>2</v>
      </c>
      <c r="C456" s="124">
        <v>0.008612627503894028</v>
      </c>
      <c r="D456" s="85" t="s">
        <v>2695</v>
      </c>
      <c r="E456" s="85" t="b">
        <v>1</v>
      </c>
      <c r="F456" s="85" t="b">
        <v>0</v>
      </c>
      <c r="G456" s="85" t="b">
        <v>0</v>
      </c>
    </row>
    <row r="457" spans="1:7" ht="15">
      <c r="A457" s="85" t="s">
        <v>2821</v>
      </c>
      <c r="B457" s="85">
        <v>2</v>
      </c>
      <c r="C457" s="124">
        <v>0.008612627503894028</v>
      </c>
      <c r="D457" s="85" t="s">
        <v>2695</v>
      </c>
      <c r="E457" s="85" t="b">
        <v>0</v>
      </c>
      <c r="F457" s="85" t="b">
        <v>0</v>
      </c>
      <c r="G457" s="85" t="b">
        <v>0</v>
      </c>
    </row>
    <row r="458" spans="1:7" ht="15">
      <c r="A458" s="85" t="s">
        <v>1749</v>
      </c>
      <c r="B458" s="85">
        <v>2</v>
      </c>
      <c r="C458" s="124">
        <v>0.008612627503894028</v>
      </c>
      <c r="D458" s="85" t="s">
        <v>2695</v>
      </c>
      <c r="E458" s="85" t="b">
        <v>0</v>
      </c>
      <c r="F458" s="85" t="b">
        <v>0</v>
      </c>
      <c r="G458" s="85" t="b">
        <v>0</v>
      </c>
    </row>
    <row r="459" spans="1:7" ht="15">
      <c r="A459" s="85" t="s">
        <v>2822</v>
      </c>
      <c r="B459" s="85">
        <v>2</v>
      </c>
      <c r="C459" s="124">
        <v>0.008612627503894028</v>
      </c>
      <c r="D459" s="85" t="s">
        <v>2695</v>
      </c>
      <c r="E459" s="85" t="b">
        <v>0</v>
      </c>
      <c r="F459" s="85" t="b">
        <v>0</v>
      </c>
      <c r="G459" s="85" t="b">
        <v>0</v>
      </c>
    </row>
    <row r="460" spans="1:7" ht="15">
      <c r="A460" s="85" t="s">
        <v>2823</v>
      </c>
      <c r="B460" s="85">
        <v>2</v>
      </c>
      <c r="C460" s="124">
        <v>0.008612627503894028</v>
      </c>
      <c r="D460" s="85" t="s">
        <v>2695</v>
      </c>
      <c r="E460" s="85" t="b">
        <v>1</v>
      </c>
      <c r="F460" s="85" t="b">
        <v>0</v>
      </c>
      <c r="G460" s="85" t="b">
        <v>0</v>
      </c>
    </row>
    <row r="461" spans="1:7" ht="15">
      <c r="A461" s="85" t="s">
        <v>2824</v>
      </c>
      <c r="B461" s="85">
        <v>2</v>
      </c>
      <c r="C461" s="124">
        <v>0.008612627503894028</v>
      </c>
      <c r="D461" s="85" t="s">
        <v>2695</v>
      </c>
      <c r="E461" s="85" t="b">
        <v>0</v>
      </c>
      <c r="F461" s="85" t="b">
        <v>0</v>
      </c>
      <c r="G461" s="85" t="b">
        <v>0</v>
      </c>
    </row>
    <row r="462" spans="1:7" ht="15">
      <c r="A462" s="85" t="s">
        <v>3300</v>
      </c>
      <c r="B462" s="85">
        <v>2</v>
      </c>
      <c r="C462" s="124">
        <v>0.008612627503894028</v>
      </c>
      <c r="D462" s="85" t="s">
        <v>2695</v>
      </c>
      <c r="E462" s="85" t="b">
        <v>0</v>
      </c>
      <c r="F462" s="85" t="b">
        <v>0</v>
      </c>
      <c r="G462" s="85" t="b">
        <v>0</v>
      </c>
    </row>
    <row r="463" spans="1:7" ht="15">
      <c r="A463" s="85" t="s">
        <v>3301</v>
      </c>
      <c r="B463" s="85">
        <v>2</v>
      </c>
      <c r="C463" s="124">
        <v>0.008612627503894028</v>
      </c>
      <c r="D463" s="85" t="s">
        <v>2695</v>
      </c>
      <c r="E463" s="85" t="b">
        <v>0</v>
      </c>
      <c r="F463" s="85" t="b">
        <v>0</v>
      </c>
      <c r="G463" s="85" t="b">
        <v>0</v>
      </c>
    </row>
    <row r="464" spans="1:7" ht="15">
      <c r="A464" s="85" t="s">
        <v>3299</v>
      </c>
      <c r="B464" s="85">
        <v>2</v>
      </c>
      <c r="C464" s="124">
        <v>0.008612627503894028</v>
      </c>
      <c r="D464" s="85" t="s">
        <v>2695</v>
      </c>
      <c r="E464" s="85" t="b">
        <v>0</v>
      </c>
      <c r="F464" s="85" t="b">
        <v>0</v>
      </c>
      <c r="G464" s="85" t="b">
        <v>0</v>
      </c>
    </row>
    <row r="465" spans="1:7" ht="15">
      <c r="A465" s="85" t="s">
        <v>3302</v>
      </c>
      <c r="B465" s="85">
        <v>2</v>
      </c>
      <c r="C465" s="124">
        <v>0.008612627503894028</v>
      </c>
      <c r="D465" s="85" t="s">
        <v>2695</v>
      </c>
      <c r="E465" s="85" t="b">
        <v>0</v>
      </c>
      <c r="F465" s="85" t="b">
        <v>0</v>
      </c>
      <c r="G465" s="85" t="b">
        <v>0</v>
      </c>
    </row>
    <row r="466" spans="1:7" ht="15">
      <c r="A466" s="85" t="s">
        <v>3303</v>
      </c>
      <c r="B466" s="85">
        <v>2</v>
      </c>
      <c r="C466" s="124">
        <v>0.008612627503894028</v>
      </c>
      <c r="D466" s="85" t="s">
        <v>2695</v>
      </c>
      <c r="E466" s="85" t="b">
        <v>0</v>
      </c>
      <c r="F466" s="85" t="b">
        <v>0</v>
      </c>
      <c r="G466" s="85" t="b">
        <v>0</v>
      </c>
    </row>
    <row r="467" spans="1:7" ht="15">
      <c r="A467" s="85" t="s">
        <v>3304</v>
      </c>
      <c r="B467" s="85">
        <v>2</v>
      </c>
      <c r="C467" s="124">
        <v>0.008612627503894028</v>
      </c>
      <c r="D467" s="85" t="s">
        <v>2695</v>
      </c>
      <c r="E467" s="85" t="b">
        <v>0</v>
      </c>
      <c r="F467" s="85" t="b">
        <v>0</v>
      </c>
      <c r="G467" s="85" t="b">
        <v>0</v>
      </c>
    </row>
    <row r="468" spans="1:7" ht="15">
      <c r="A468" s="85" t="s">
        <v>3305</v>
      </c>
      <c r="B468" s="85">
        <v>2</v>
      </c>
      <c r="C468" s="124">
        <v>0.008612627503894028</v>
      </c>
      <c r="D468" s="85" t="s">
        <v>2695</v>
      </c>
      <c r="E468" s="85" t="b">
        <v>0</v>
      </c>
      <c r="F468" s="85" t="b">
        <v>0</v>
      </c>
      <c r="G468" s="85" t="b">
        <v>0</v>
      </c>
    </row>
    <row r="469" spans="1:7" ht="15">
      <c r="A469" s="85" t="s">
        <v>402</v>
      </c>
      <c r="B469" s="85">
        <v>80</v>
      </c>
      <c r="C469" s="124">
        <v>0.0020773822617586365</v>
      </c>
      <c r="D469" s="85" t="s">
        <v>2696</v>
      </c>
      <c r="E469" s="85" t="b">
        <v>0</v>
      </c>
      <c r="F469" s="85" t="b">
        <v>0</v>
      </c>
      <c r="G469" s="85" t="b">
        <v>0</v>
      </c>
    </row>
    <row r="470" spans="1:7" ht="15">
      <c r="A470" s="85" t="s">
        <v>2810</v>
      </c>
      <c r="B470" s="85">
        <v>80</v>
      </c>
      <c r="C470" s="124">
        <v>0.0020773822617586365</v>
      </c>
      <c r="D470" s="85" t="s">
        <v>2696</v>
      </c>
      <c r="E470" s="85" t="b">
        <v>0</v>
      </c>
      <c r="F470" s="85" t="b">
        <v>0</v>
      </c>
      <c r="G470" s="85" t="b">
        <v>0</v>
      </c>
    </row>
    <row r="471" spans="1:7" ht="15">
      <c r="A471" s="85" t="s">
        <v>2820</v>
      </c>
      <c r="B471" s="85">
        <v>40</v>
      </c>
      <c r="C471" s="124">
        <v>0.0010386911308793182</v>
      </c>
      <c r="D471" s="85" t="s">
        <v>2696</v>
      </c>
      <c r="E471" s="85" t="b">
        <v>1</v>
      </c>
      <c r="F471" s="85" t="b">
        <v>0</v>
      </c>
      <c r="G471" s="85" t="b">
        <v>0</v>
      </c>
    </row>
    <row r="472" spans="1:7" ht="15">
      <c r="A472" s="85" t="s">
        <v>2821</v>
      </c>
      <c r="B472" s="85">
        <v>40</v>
      </c>
      <c r="C472" s="124">
        <v>0.0010386911308793182</v>
      </c>
      <c r="D472" s="85" t="s">
        <v>2696</v>
      </c>
      <c r="E472" s="85" t="b">
        <v>0</v>
      </c>
      <c r="F472" s="85" t="b">
        <v>0</v>
      </c>
      <c r="G472" s="85" t="b">
        <v>0</v>
      </c>
    </row>
    <row r="473" spans="1:7" ht="15">
      <c r="A473" s="85" t="s">
        <v>2815</v>
      </c>
      <c r="B473" s="85">
        <v>40</v>
      </c>
      <c r="C473" s="124">
        <v>0.0010386911308793182</v>
      </c>
      <c r="D473" s="85" t="s">
        <v>2696</v>
      </c>
      <c r="E473" s="85" t="b">
        <v>0</v>
      </c>
      <c r="F473" s="85" t="b">
        <v>0</v>
      </c>
      <c r="G473" s="85" t="b">
        <v>0</v>
      </c>
    </row>
    <row r="474" spans="1:7" ht="15">
      <c r="A474" s="85" t="s">
        <v>1749</v>
      </c>
      <c r="B474" s="85">
        <v>40</v>
      </c>
      <c r="C474" s="124">
        <v>0.0010386911308793182</v>
      </c>
      <c r="D474" s="85" t="s">
        <v>2696</v>
      </c>
      <c r="E474" s="85" t="b">
        <v>0</v>
      </c>
      <c r="F474" s="85" t="b">
        <v>0</v>
      </c>
      <c r="G474" s="85" t="b">
        <v>0</v>
      </c>
    </row>
    <row r="475" spans="1:7" ht="15">
      <c r="A475" s="85" t="s">
        <v>2811</v>
      </c>
      <c r="B475" s="85">
        <v>40</v>
      </c>
      <c r="C475" s="124">
        <v>0.0010386911308793182</v>
      </c>
      <c r="D475" s="85" t="s">
        <v>2696</v>
      </c>
      <c r="E475" s="85" t="b">
        <v>0</v>
      </c>
      <c r="F475" s="85" t="b">
        <v>0</v>
      </c>
      <c r="G475" s="85" t="b">
        <v>0</v>
      </c>
    </row>
    <row r="476" spans="1:7" ht="15">
      <c r="A476" s="85" t="s">
        <v>2822</v>
      </c>
      <c r="B476" s="85">
        <v>40</v>
      </c>
      <c r="C476" s="124">
        <v>0.0010386911308793182</v>
      </c>
      <c r="D476" s="85" t="s">
        <v>2696</v>
      </c>
      <c r="E476" s="85" t="b">
        <v>0</v>
      </c>
      <c r="F476" s="85" t="b">
        <v>0</v>
      </c>
      <c r="G476" s="85" t="b">
        <v>0</v>
      </c>
    </row>
    <row r="477" spans="1:7" ht="15">
      <c r="A477" s="85" t="s">
        <v>2823</v>
      </c>
      <c r="B477" s="85">
        <v>40</v>
      </c>
      <c r="C477" s="124">
        <v>0.0010386911308793182</v>
      </c>
      <c r="D477" s="85" t="s">
        <v>2696</v>
      </c>
      <c r="E477" s="85" t="b">
        <v>1</v>
      </c>
      <c r="F477" s="85" t="b">
        <v>0</v>
      </c>
      <c r="G477" s="85" t="b">
        <v>0</v>
      </c>
    </row>
    <row r="478" spans="1:7" ht="15">
      <c r="A478" s="85" t="s">
        <v>2824</v>
      </c>
      <c r="B478" s="85">
        <v>40</v>
      </c>
      <c r="C478" s="124">
        <v>0.0010386911308793182</v>
      </c>
      <c r="D478" s="85" t="s">
        <v>2696</v>
      </c>
      <c r="E478" s="85" t="b">
        <v>0</v>
      </c>
      <c r="F478" s="85" t="b">
        <v>0</v>
      </c>
      <c r="G478" s="85" t="b">
        <v>0</v>
      </c>
    </row>
    <row r="479" spans="1:7" ht="15">
      <c r="A479" s="85" t="s">
        <v>3300</v>
      </c>
      <c r="B479" s="85">
        <v>40</v>
      </c>
      <c r="C479" s="124">
        <v>0.0010386911308793182</v>
      </c>
      <c r="D479" s="85" t="s">
        <v>2696</v>
      </c>
      <c r="E479" s="85" t="b">
        <v>0</v>
      </c>
      <c r="F479" s="85" t="b">
        <v>0</v>
      </c>
      <c r="G479" s="85" t="b">
        <v>0</v>
      </c>
    </row>
    <row r="480" spans="1:7" ht="15">
      <c r="A480" s="85" t="s">
        <v>3301</v>
      </c>
      <c r="B480" s="85">
        <v>40</v>
      </c>
      <c r="C480" s="124">
        <v>0.0010386911308793182</v>
      </c>
      <c r="D480" s="85" t="s">
        <v>2696</v>
      </c>
      <c r="E480" s="85" t="b">
        <v>0</v>
      </c>
      <c r="F480" s="85" t="b">
        <v>0</v>
      </c>
      <c r="G480" s="85" t="b">
        <v>0</v>
      </c>
    </row>
    <row r="481" spans="1:7" ht="15">
      <c r="A481" s="85" t="s">
        <v>3299</v>
      </c>
      <c r="B481" s="85">
        <v>40</v>
      </c>
      <c r="C481" s="124">
        <v>0.0010386911308793182</v>
      </c>
      <c r="D481" s="85" t="s">
        <v>2696</v>
      </c>
      <c r="E481" s="85" t="b">
        <v>0</v>
      </c>
      <c r="F481" s="85" t="b">
        <v>0</v>
      </c>
      <c r="G481" s="85" t="b">
        <v>0</v>
      </c>
    </row>
    <row r="482" spans="1:7" ht="15">
      <c r="A482" s="85" t="s">
        <v>3302</v>
      </c>
      <c r="B482" s="85">
        <v>40</v>
      </c>
      <c r="C482" s="124">
        <v>0.0010386911308793182</v>
      </c>
      <c r="D482" s="85" t="s">
        <v>2696</v>
      </c>
      <c r="E482" s="85" t="b">
        <v>0</v>
      </c>
      <c r="F482" s="85" t="b">
        <v>0</v>
      </c>
      <c r="G482" s="85" t="b">
        <v>0</v>
      </c>
    </row>
    <row r="483" spans="1:7" ht="15">
      <c r="A483" s="85" t="s">
        <v>3303</v>
      </c>
      <c r="B483" s="85">
        <v>40</v>
      </c>
      <c r="C483" s="124">
        <v>0.0010386911308793182</v>
      </c>
      <c r="D483" s="85" t="s">
        <v>2696</v>
      </c>
      <c r="E483" s="85" t="b">
        <v>0</v>
      </c>
      <c r="F483" s="85" t="b">
        <v>0</v>
      </c>
      <c r="G483" s="85" t="b">
        <v>0</v>
      </c>
    </row>
    <row r="484" spans="1:7" ht="15">
      <c r="A484" s="85" t="s">
        <v>3304</v>
      </c>
      <c r="B484" s="85">
        <v>40</v>
      </c>
      <c r="C484" s="124">
        <v>0.0010386911308793182</v>
      </c>
      <c r="D484" s="85" t="s">
        <v>2696</v>
      </c>
      <c r="E484" s="85" t="b">
        <v>0</v>
      </c>
      <c r="F484" s="85" t="b">
        <v>0</v>
      </c>
      <c r="G484" s="85" t="b">
        <v>0</v>
      </c>
    </row>
    <row r="485" spans="1:7" ht="15">
      <c r="A485" s="85" t="s">
        <v>392</v>
      </c>
      <c r="B485" s="85">
        <v>39</v>
      </c>
      <c r="C485" s="124">
        <v>0.0015382385434860883</v>
      </c>
      <c r="D485" s="85" t="s">
        <v>2696</v>
      </c>
      <c r="E485" s="85" t="b">
        <v>0</v>
      </c>
      <c r="F485" s="85" t="b">
        <v>0</v>
      </c>
      <c r="G485" s="85" t="b">
        <v>0</v>
      </c>
    </row>
    <row r="486" spans="1:7" ht="15">
      <c r="A486" s="85" t="s">
        <v>3305</v>
      </c>
      <c r="B486" s="85">
        <v>39</v>
      </c>
      <c r="C486" s="124">
        <v>0.0015382385434860883</v>
      </c>
      <c r="D486" s="85" t="s">
        <v>2696</v>
      </c>
      <c r="E486" s="85" t="b">
        <v>0</v>
      </c>
      <c r="F486" s="85" t="b">
        <v>0</v>
      </c>
      <c r="G486" s="85" t="b">
        <v>0</v>
      </c>
    </row>
    <row r="487" spans="1:7" ht="15">
      <c r="A487" s="85" t="s">
        <v>564</v>
      </c>
      <c r="B487" s="85">
        <v>3</v>
      </c>
      <c r="C487" s="124">
        <v>0.004213706013522934</v>
      </c>
      <c r="D487" s="85" t="s">
        <v>2696</v>
      </c>
      <c r="E487" s="85" t="b">
        <v>0</v>
      </c>
      <c r="F487" s="85" t="b">
        <v>0</v>
      </c>
      <c r="G487" s="85" t="b">
        <v>0</v>
      </c>
    </row>
    <row r="488" spans="1:7" ht="15">
      <c r="A488" s="85" t="s">
        <v>567</v>
      </c>
      <c r="B488" s="85">
        <v>3</v>
      </c>
      <c r="C488" s="124">
        <v>0.004213706013522934</v>
      </c>
      <c r="D488" s="85" t="s">
        <v>2696</v>
      </c>
      <c r="E488" s="85" t="b">
        <v>0</v>
      </c>
      <c r="F488" s="85" t="b">
        <v>0</v>
      </c>
      <c r="G488" s="85" t="b">
        <v>0</v>
      </c>
    </row>
    <row r="489" spans="1:7" ht="15">
      <c r="A489" s="85" t="s">
        <v>3320</v>
      </c>
      <c r="B489" s="85">
        <v>2</v>
      </c>
      <c r="C489" s="124">
        <v>0.0039785521823477955</v>
      </c>
      <c r="D489" s="85" t="s">
        <v>2696</v>
      </c>
      <c r="E489" s="85" t="b">
        <v>0</v>
      </c>
      <c r="F489" s="85" t="b">
        <v>0</v>
      </c>
      <c r="G489" s="85" t="b">
        <v>0</v>
      </c>
    </row>
    <row r="490" spans="1:7" ht="15">
      <c r="A490" s="85" t="s">
        <v>387</v>
      </c>
      <c r="B490" s="85">
        <v>2</v>
      </c>
      <c r="C490" s="124">
        <v>0.003240733565524312</v>
      </c>
      <c r="D490" s="85" t="s">
        <v>2696</v>
      </c>
      <c r="E490" s="85" t="b">
        <v>0</v>
      </c>
      <c r="F490" s="85" t="b">
        <v>0</v>
      </c>
      <c r="G490" s="85" t="b">
        <v>0</v>
      </c>
    </row>
    <row r="491" spans="1:7" ht="15">
      <c r="A491" s="85" t="s">
        <v>2817</v>
      </c>
      <c r="B491" s="85">
        <v>2</v>
      </c>
      <c r="C491" s="124">
        <v>0.003240733565524312</v>
      </c>
      <c r="D491" s="85" t="s">
        <v>2696</v>
      </c>
      <c r="E491" s="85" t="b">
        <v>0</v>
      </c>
      <c r="F491" s="85" t="b">
        <v>0</v>
      </c>
      <c r="G491" s="85" t="b">
        <v>0</v>
      </c>
    </row>
    <row r="492" spans="1:7" ht="15">
      <c r="A492" s="85" t="s">
        <v>2818</v>
      </c>
      <c r="B492" s="85">
        <v>2</v>
      </c>
      <c r="C492" s="124">
        <v>0.003240733565524312</v>
      </c>
      <c r="D492" s="85" t="s">
        <v>2696</v>
      </c>
      <c r="E492" s="85" t="b">
        <v>0</v>
      </c>
      <c r="F492" s="85" t="b">
        <v>0</v>
      </c>
      <c r="G492" s="85" t="b">
        <v>0</v>
      </c>
    </row>
    <row r="493" spans="1:7" ht="15">
      <c r="A493" s="85" t="s">
        <v>2769</v>
      </c>
      <c r="B493" s="85">
        <v>2</v>
      </c>
      <c r="C493" s="124">
        <v>0.003240733565524312</v>
      </c>
      <c r="D493" s="85" t="s">
        <v>2696</v>
      </c>
      <c r="E493" s="85" t="b">
        <v>0</v>
      </c>
      <c r="F493" s="85" t="b">
        <v>0</v>
      </c>
      <c r="G493" s="85" t="b">
        <v>0</v>
      </c>
    </row>
    <row r="494" spans="1:7" ht="15">
      <c r="A494" s="85" t="s">
        <v>564</v>
      </c>
      <c r="B494" s="85">
        <v>38</v>
      </c>
      <c r="C494" s="124">
        <v>0.007795324429139294</v>
      </c>
      <c r="D494" s="85" t="s">
        <v>2697</v>
      </c>
      <c r="E494" s="85" t="b">
        <v>0</v>
      </c>
      <c r="F494" s="85" t="b">
        <v>0</v>
      </c>
      <c r="G494" s="85" t="b">
        <v>0</v>
      </c>
    </row>
    <row r="495" spans="1:7" ht="15">
      <c r="A495" s="85" t="s">
        <v>325</v>
      </c>
      <c r="B495" s="85">
        <v>25</v>
      </c>
      <c r="C495" s="124">
        <v>0.013715953641325853</v>
      </c>
      <c r="D495" s="85" t="s">
        <v>2697</v>
      </c>
      <c r="E495" s="85" t="b">
        <v>0</v>
      </c>
      <c r="F495" s="85" t="b">
        <v>0</v>
      </c>
      <c r="G495" s="85" t="b">
        <v>0</v>
      </c>
    </row>
    <row r="496" spans="1:7" ht="15">
      <c r="A496" s="85" t="s">
        <v>402</v>
      </c>
      <c r="B496" s="85">
        <v>20</v>
      </c>
      <c r="C496" s="124">
        <v>0.022636052295276893</v>
      </c>
      <c r="D496" s="85" t="s">
        <v>2697</v>
      </c>
      <c r="E496" s="85" t="b">
        <v>0</v>
      </c>
      <c r="F496" s="85" t="b">
        <v>0</v>
      </c>
      <c r="G496" s="85" t="b">
        <v>0</v>
      </c>
    </row>
    <row r="497" spans="1:7" ht="15">
      <c r="A497" s="85" t="s">
        <v>2811</v>
      </c>
      <c r="B497" s="85">
        <v>20</v>
      </c>
      <c r="C497" s="124">
        <v>0.013698451245164804</v>
      </c>
      <c r="D497" s="85" t="s">
        <v>2697</v>
      </c>
      <c r="E497" s="85" t="b">
        <v>0</v>
      </c>
      <c r="F497" s="85" t="b">
        <v>0</v>
      </c>
      <c r="G497" s="85" t="b">
        <v>0</v>
      </c>
    </row>
    <row r="498" spans="1:7" ht="15">
      <c r="A498" s="85" t="s">
        <v>338</v>
      </c>
      <c r="B498" s="85">
        <v>15</v>
      </c>
      <c r="C498" s="124">
        <v>0.013499451255086168</v>
      </c>
      <c r="D498" s="85" t="s">
        <v>2697</v>
      </c>
      <c r="E498" s="85" t="b">
        <v>0</v>
      </c>
      <c r="F498" s="85" t="b">
        <v>0</v>
      </c>
      <c r="G498" s="85" t="b">
        <v>0</v>
      </c>
    </row>
    <row r="499" spans="1:7" ht="15">
      <c r="A499" s="85" t="s">
        <v>2815</v>
      </c>
      <c r="B499" s="85">
        <v>14</v>
      </c>
      <c r="C499" s="124">
        <v>0.014097027759739327</v>
      </c>
      <c r="D499" s="85" t="s">
        <v>2697</v>
      </c>
      <c r="E499" s="85" t="b">
        <v>0</v>
      </c>
      <c r="F499" s="85" t="b">
        <v>0</v>
      </c>
      <c r="G499" s="85" t="b">
        <v>0</v>
      </c>
    </row>
    <row r="500" spans="1:7" ht="15">
      <c r="A500" s="85" t="s">
        <v>2826</v>
      </c>
      <c r="B500" s="85">
        <v>12</v>
      </c>
      <c r="C500" s="124">
        <v>0.015381635006472164</v>
      </c>
      <c r="D500" s="85" t="s">
        <v>2697</v>
      </c>
      <c r="E500" s="85" t="b">
        <v>0</v>
      </c>
      <c r="F500" s="85" t="b">
        <v>0</v>
      </c>
      <c r="G500" s="85" t="b">
        <v>0</v>
      </c>
    </row>
    <row r="501" spans="1:7" ht="15">
      <c r="A501" s="85" t="s">
        <v>567</v>
      </c>
      <c r="B501" s="85">
        <v>12</v>
      </c>
      <c r="C501" s="124">
        <v>0.012801144749502114</v>
      </c>
      <c r="D501" s="85" t="s">
        <v>2697</v>
      </c>
      <c r="E501" s="85" t="b">
        <v>0</v>
      </c>
      <c r="F501" s="85" t="b">
        <v>0</v>
      </c>
      <c r="G501" s="85" t="b">
        <v>0</v>
      </c>
    </row>
    <row r="502" spans="1:7" ht="15">
      <c r="A502" s="85" t="s">
        <v>2770</v>
      </c>
      <c r="B502" s="85">
        <v>10</v>
      </c>
      <c r="C502" s="124">
        <v>0.012030464790637156</v>
      </c>
      <c r="D502" s="85" t="s">
        <v>2697</v>
      </c>
      <c r="E502" s="85" t="b">
        <v>0</v>
      </c>
      <c r="F502" s="85" t="b">
        <v>0</v>
      </c>
      <c r="G502" s="85" t="b">
        <v>0</v>
      </c>
    </row>
    <row r="503" spans="1:7" ht="15">
      <c r="A503" s="85" t="s">
        <v>2827</v>
      </c>
      <c r="B503" s="85">
        <v>10</v>
      </c>
      <c r="C503" s="124">
        <v>0.012030464790637156</v>
      </c>
      <c r="D503" s="85" t="s">
        <v>2697</v>
      </c>
      <c r="E503" s="85" t="b">
        <v>1</v>
      </c>
      <c r="F503" s="85" t="b">
        <v>0</v>
      </c>
      <c r="G503" s="85" t="b">
        <v>0</v>
      </c>
    </row>
    <row r="504" spans="1:7" ht="15">
      <c r="A504" s="85" t="s">
        <v>2769</v>
      </c>
      <c r="B504" s="85">
        <v>10</v>
      </c>
      <c r="C504" s="124">
        <v>0.013698451245164804</v>
      </c>
      <c r="D504" s="85" t="s">
        <v>2697</v>
      </c>
      <c r="E504" s="85" t="b">
        <v>0</v>
      </c>
      <c r="F504" s="85" t="b">
        <v>0</v>
      </c>
      <c r="G504" s="85" t="b">
        <v>0</v>
      </c>
    </row>
    <row r="505" spans="1:7" ht="15">
      <c r="A505" s="85" t="s">
        <v>2780</v>
      </c>
      <c r="B505" s="85">
        <v>9</v>
      </c>
      <c r="C505" s="124">
        <v>0.011536226254854122</v>
      </c>
      <c r="D505" s="85" t="s">
        <v>2697</v>
      </c>
      <c r="E505" s="85" t="b">
        <v>0</v>
      </c>
      <c r="F505" s="85" t="b">
        <v>0</v>
      </c>
      <c r="G505" s="85" t="b">
        <v>0</v>
      </c>
    </row>
    <row r="506" spans="1:7" ht="15">
      <c r="A506" s="85" t="s">
        <v>398</v>
      </c>
      <c r="B506" s="85">
        <v>9</v>
      </c>
      <c r="C506" s="124">
        <v>0.011536226254854122</v>
      </c>
      <c r="D506" s="85" t="s">
        <v>2697</v>
      </c>
      <c r="E506" s="85" t="b">
        <v>0</v>
      </c>
      <c r="F506" s="85" t="b">
        <v>0</v>
      </c>
      <c r="G506" s="85" t="b">
        <v>0</v>
      </c>
    </row>
    <row r="507" spans="1:7" ht="15">
      <c r="A507" s="85" t="s">
        <v>3308</v>
      </c>
      <c r="B507" s="85">
        <v>9</v>
      </c>
      <c r="C507" s="124">
        <v>0.011536226254854122</v>
      </c>
      <c r="D507" s="85" t="s">
        <v>2697</v>
      </c>
      <c r="E507" s="85" t="b">
        <v>1</v>
      </c>
      <c r="F507" s="85" t="b">
        <v>0</v>
      </c>
      <c r="G507" s="85" t="b">
        <v>0</v>
      </c>
    </row>
    <row r="508" spans="1:7" ht="15">
      <c r="A508" s="85" t="s">
        <v>2771</v>
      </c>
      <c r="B508" s="85">
        <v>8</v>
      </c>
      <c r="C508" s="124">
        <v>0.010958760996131845</v>
      </c>
      <c r="D508" s="85" t="s">
        <v>2697</v>
      </c>
      <c r="E508" s="85" t="b">
        <v>0</v>
      </c>
      <c r="F508" s="85" t="b">
        <v>0</v>
      </c>
      <c r="G508" s="85" t="b">
        <v>0</v>
      </c>
    </row>
    <row r="509" spans="1:7" ht="15">
      <c r="A509" s="85" t="s">
        <v>375</v>
      </c>
      <c r="B509" s="85">
        <v>8</v>
      </c>
      <c r="C509" s="124">
        <v>0.010958760996131845</v>
      </c>
      <c r="D509" s="85" t="s">
        <v>2697</v>
      </c>
      <c r="E509" s="85" t="b">
        <v>0</v>
      </c>
      <c r="F509" s="85" t="b">
        <v>0</v>
      </c>
      <c r="G509" s="85" t="b">
        <v>0</v>
      </c>
    </row>
    <row r="510" spans="1:7" ht="15">
      <c r="A510" s="85" t="s">
        <v>3312</v>
      </c>
      <c r="B510" s="85">
        <v>7</v>
      </c>
      <c r="C510" s="124">
        <v>0.010287614027973038</v>
      </c>
      <c r="D510" s="85" t="s">
        <v>2697</v>
      </c>
      <c r="E510" s="85" t="b">
        <v>0</v>
      </c>
      <c r="F510" s="85" t="b">
        <v>0</v>
      </c>
      <c r="G510" s="85" t="b">
        <v>0</v>
      </c>
    </row>
    <row r="511" spans="1:7" ht="15">
      <c r="A511" s="85" t="s">
        <v>410</v>
      </c>
      <c r="B511" s="85">
        <v>6</v>
      </c>
      <c r="C511" s="124">
        <v>0.00950931587558391</v>
      </c>
      <c r="D511" s="85" t="s">
        <v>2697</v>
      </c>
      <c r="E511" s="85" t="b">
        <v>0</v>
      </c>
      <c r="F511" s="85" t="b">
        <v>0</v>
      </c>
      <c r="G511" s="85" t="b">
        <v>0</v>
      </c>
    </row>
    <row r="512" spans="1:7" ht="15">
      <c r="A512" s="85" t="s">
        <v>2810</v>
      </c>
      <c r="B512" s="85">
        <v>6</v>
      </c>
      <c r="C512" s="124">
        <v>0.012618059376416762</v>
      </c>
      <c r="D512" s="85" t="s">
        <v>2697</v>
      </c>
      <c r="E512" s="85" t="b">
        <v>0</v>
      </c>
      <c r="F512" s="85" t="b">
        <v>0</v>
      </c>
      <c r="G512" s="85" t="b">
        <v>0</v>
      </c>
    </row>
    <row r="513" spans="1:7" ht="15">
      <c r="A513" s="85" t="s">
        <v>3321</v>
      </c>
      <c r="B513" s="85">
        <v>6</v>
      </c>
      <c r="C513" s="124">
        <v>0.00950931587558391</v>
      </c>
      <c r="D513" s="85" t="s">
        <v>2697</v>
      </c>
      <c r="E513" s="85" t="b">
        <v>0</v>
      </c>
      <c r="F513" s="85" t="b">
        <v>0</v>
      </c>
      <c r="G513" s="85" t="b">
        <v>0</v>
      </c>
    </row>
    <row r="514" spans="1:7" ht="15">
      <c r="A514" s="85" t="s">
        <v>3322</v>
      </c>
      <c r="B514" s="85">
        <v>6</v>
      </c>
      <c r="C514" s="124">
        <v>0.00950931587558391</v>
      </c>
      <c r="D514" s="85" t="s">
        <v>2697</v>
      </c>
      <c r="E514" s="85" t="b">
        <v>0</v>
      </c>
      <c r="F514" s="85" t="b">
        <v>0</v>
      </c>
      <c r="G514" s="85" t="b">
        <v>0</v>
      </c>
    </row>
    <row r="515" spans="1:7" ht="15">
      <c r="A515" s="85" t="s">
        <v>3323</v>
      </c>
      <c r="B515" s="85">
        <v>6</v>
      </c>
      <c r="C515" s="124">
        <v>0.00950931587558391</v>
      </c>
      <c r="D515" s="85" t="s">
        <v>2697</v>
      </c>
      <c r="E515" s="85" t="b">
        <v>0</v>
      </c>
      <c r="F515" s="85" t="b">
        <v>0</v>
      </c>
      <c r="G515" s="85" t="b">
        <v>0</v>
      </c>
    </row>
    <row r="516" spans="1:7" ht="15">
      <c r="A516" s="85" t="s">
        <v>3324</v>
      </c>
      <c r="B516" s="85">
        <v>6</v>
      </c>
      <c r="C516" s="124">
        <v>0.00950931587558391</v>
      </c>
      <c r="D516" s="85" t="s">
        <v>2697</v>
      </c>
      <c r="E516" s="85" t="b">
        <v>1</v>
      </c>
      <c r="F516" s="85" t="b">
        <v>0</v>
      </c>
      <c r="G516" s="85" t="b">
        <v>0</v>
      </c>
    </row>
    <row r="517" spans="1:7" ht="15">
      <c r="A517" s="85" t="s">
        <v>391</v>
      </c>
      <c r="B517" s="85">
        <v>5</v>
      </c>
      <c r="C517" s="124">
        <v>0.008605851979345954</v>
      </c>
      <c r="D517" s="85" t="s">
        <v>2697</v>
      </c>
      <c r="E517" s="85" t="b">
        <v>0</v>
      </c>
      <c r="F517" s="85" t="b">
        <v>0</v>
      </c>
      <c r="G517" s="85" t="b">
        <v>0</v>
      </c>
    </row>
    <row r="518" spans="1:7" ht="15">
      <c r="A518" s="85" t="s">
        <v>2850</v>
      </c>
      <c r="B518" s="85">
        <v>5</v>
      </c>
      <c r="C518" s="124">
        <v>0.008605851979345954</v>
      </c>
      <c r="D518" s="85" t="s">
        <v>2697</v>
      </c>
      <c r="E518" s="85" t="b">
        <v>0</v>
      </c>
      <c r="F518" s="85" t="b">
        <v>0</v>
      </c>
      <c r="G518" s="85" t="b">
        <v>0</v>
      </c>
    </row>
    <row r="519" spans="1:7" ht="15">
      <c r="A519" s="85" t="s">
        <v>336</v>
      </c>
      <c r="B519" s="85">
        <v>5</v>
      </c>
      <c r="C519" s="124">
        <v>0.008605851979345954</v>
      </c>
      <c r="D519" s="85" t="s">
        <v>2697</v>
      </c>
      <c r="E519" s="85" t="b">
        <v>0</v>
      </c>
      <c r="F519" s="85" t="b">
        <v>0</v>
      </c>
      <c r="G519" s="85" t="b">
        <v>0</v>
      </c>
    </row>
    <row r="520" spans="1:7" ht="15">
      <c r="A520" s="85" t="s">
        <v>3009</v>
      </c>
      <c r="B520" s="85">
        <v>5</v>
      </c>
      <c r="C520" s="124">
        <v>0.008605851979345954</v>
      </c>
      <c r="D520" s="85" t="s">
        <v>2697</v>
      </c>
      <c r="E520" s="85" t="b">
        <v>0</v>
      </c>
      <c r="F520" s="85" t="b">
        <v>0</v>
      </c>
      <c r="G520" s="85" t="b">
        <v>0</v>
      </c>
    </row>
    <row r="521" spans="1:7" ht="15">
      <c r="A521" s="85" t="s">
        <v>3337</v>
      </c>
      <c r="B521" s="85">
        <v>4</v>
      </c>
      <c r="C521" s="124">
        <v>0.007551876165287824</v>
      </c>
      <c r="D521" s="85" t="s">
        <v>2697</v>
      </c>
      <c r="E521" s="85" t="b">
        <v>0</v>
      </c>
      <c r="F521" s="85" t="b">
        <v>0</v>
      </c>
      <c r="G521" s="85" t="b">
        <v>0</v>
      </c>
    </row>
    <row r="522" spans="1:7" ht="15">
      <c r="A522" s="85" t="s">
        <v>389</v>
      </c>
      <c r="B522" s="85">
        <v>4</v>
      </c>
      <c r="C522" s="124">
        <v>0.007551876165287824</v>
      </c>
      <c r="D522" s="85" t="s">
        <v>2697</v>
      </c>
      <c r="E522" s="85" t="b">
        <v>0</v>
      </c>
      <c r="F522" s="85" t="b">
        <v>0</v>
      </c>
      <c r="G522" s="85" t="b">
        <v>0</v>
      </c>
    </row>
    <row r="523" spans="1:7" ht="15">
      <c r="A523" s="85" t="s">
        <v>3338</v>
      </c>
      <c r="B523" s="85">
        <v>4</v>
      </c>
      <c r="C523" s="124">
        <v>0.007551876165287824</v>
      </c>
      <c r="D523" s="85" t="s">
        <v>2697</v>
      </c>
      <c r="E523" s="85" t="b">
        <v>0</v>
      </c>
      <c r="F523" s="85" t="b">
        <v>1</v>
      </c>
      <c r="G523" s="85" t="b">
        <v>0</v>
      </c>
    </row>
    <row r="524" spans="1:7" ht="15">
      <c r="A524" s="85" t="s">
        <v>392</v>
      </c>
      <c r="B524" s="85">
        <v>4</v>
      </c>
      <c r="C524" s="124">
        <v>0.007551876165287824</v>
      </c>
      <c r="D524" s="85" t="s">
        <v>2697</v>
      </c>
      <c r="E524" s="85" t="b">
        <v>0</v>
      </c>
      <c r="F524" s="85" t="b">
        <v>0</v>
      </c>
      <c r="G524" s="85" t="b">
        <v>0</v>
      </c>
    </row>
    <row r="525" spans="1:7" ht="15">
      <c r="A525" s="85" t="s">
        <v>1749</v>
      </c>
      <c r="B525" s="85">
        <v>4</v>
      </c>
      <c r="C525" s="124">
        <v>0.007551876165287824</v>
      </c>
      <c r="D525" s="85" t="s">
        <v>2697</v>
      </c>
      <c r="E525" s="85" t="b">
        <v>0</v>
      </c>
      <c r="F525" s="85" t="b">
        <v>0</v>
      </c>
      <c r="G525" s="85" t="b">
        <v>0</v>
      </c>
    </row>
    <row r="526" spans="1:7" ht="15">
      <c r="A526" s="85" t="s">
        <v>2822</v>
      </c>
      <c r="B526" s="85">
        <v>4</v>
      </c>
      <c r="C526" s="124">
        <v>0.007551876165287824</v>
      </c>
      <c r="D526" s="85" t="s">
        <v>2697</v>
      </c>
      <c r="E526" s="85" t="b">
        <v>0</v>
      </c>
      <c r="F526" s="85" t="b">
        <v>0</v>
      </c>
      <c r="G526" s="85" t="b">
        <v>0</v>
      </c>
    </row>
    <row r="527" spans="1:7" ht="15">
      <c r="A527" s="85" t="s">
        <v>3300</v>
      </c>
      <c r="B527" s="85">
        <v>4</v>
      </c>
      <c r="C527" s="124">
        <v>0.007551876165287824</v>
      </c>
      <c r="D527" s="85" t="s">
        <v>2697</v>
      </c>
      <c r="E527" s="85" t="b">
        <v>0</v>
      </c>
      <c r="F527" s="85" t="b">
        <v>0</v>
      </c>
      <c r="G527" s="85" t="b">
        <v>0</v>
      </c>
    </row>
    <row r="528" spans="1:7" ht="15">
      <c r="A528" s="85" t="s">
        <v>3299</v>
      </c>
      <c r="B528" s="85">
        <v>4</v>
      </c>
      <c r="C528" s="124">
        <v>0.007551876165287824</v>
      </c>
      <c r="D528" s="85" t="s">
        <v>2697</v>
      </c>
      <c r="E528" s="85" t="b">
        <v>0</v>
      </c>
      <c r="F528" s="85" t="b">
        <v>0</v>
      </c>
      <c r="G528" s="85" t="b">
        <v>0</v>
      </c>
    </row>
    <row r="529" spans="1:7" ht="15">
      <c r="A529" s="85" t="s">
        <v>3303</v>
      </c>
      <c r="B529" s="85">
        <v>4</v>
      </c>
      <c r="C529" s="124">
        <v>0.007551876165287824</v>
      </c>
      <c r="D529" s="85" t="s">
        <v>2697</v>
      </c>
      <c r="E529" s="85" t="b">
        <v>0</v>
      </c>
      <c r="F529" s="85" t="b">
        <v>0</v>
      </c>
      <c r="G529" s="85" t="b">
        <v>0</v>
      </c>
    </row>
    <row r="530" spans="1:7" ht="15">
      <c r="A530" s="85" t="s">
        <v>3335</v>
      </c>
      <c r="B530" s="85">
        <v>4</v>
      </c>
      <c r="C530" s="124">
        <v>0.007551876165287824</v>
      </c>
      <c r="D530" s="85" t="s">
        <v>2697</v>
      </c>
      <c r="E530" s="85" t="b">
        <v>0</v>
      </c>
      <c r="F530" s="85" t="b">
        <v>0</v>
      </c>
      <c r="G530" s="85" t="b">
        <v>0</v>
      </c>
    </row>
    <row r="531" spans="1:7" ht="15">
      <c r="A531" s="85" t="s">
        <v>3315</v>
      </c>
      <c r="B531" s="85">
        <v>4</v>
      </c>
      <c r="C531" s="124">
        <v>0.007551876165287824</v>
      </c>
      <c r="D531" s="85" t="s">
        <v>2697</v>
      </c>
      <c r="E531" s="85" t="b">
        <v>0</v>
      </c>
      <c r="F531" s="85" t="b">
        <v>0</v>
      </c>
      <c r="G531" s="85" t="b">
        <v>0</v>
      </c>
    </row>
    <row r="532" spans="1:7" ht="15">
      <c r="A532" s="85" t="s">
        <v>403</v>
      </c>
      <c r="B532" s="85">
        <v>4</v>
      </c>
      <c r="C532" s="124">
        <v>0.007551876165287824</v>
      </c>
      <c r="D532" s="85" t="s">
        <v>2697</v>
      </c>
      <c r="E532" s="85" t="b">
        <v>0</v>
      </c>
      <c r="F532" s="85" t="b">
        <v>0</v>
      </c>
      <c r="G532" s="85" t="b">
        <v>0</v>
      </c>
    </row>
    <row r="533" spans="1:7" ht="15">
      <c r="A533" s="85" t="s">
        <v>417</v>
      </c>
      <c r="B533" s="85">
        <v>4</v>
      </c>
      <c r="C533" s="124">
        <v>0.007551876165287824</v>
      </c>
      <c r="D533" s="85" t="s">
        <v>2697</v>
      </c>
      <c r="E533" s="85" t="b">
        <v>0</v>
      </c>
      <c r="F533" s="85" t="b">
        <v>0</v>
      </c>
      <c r="G533" s="85" t="b">
        <v>0</v>
      </c>
    </row>
    <row r="534" spans="1:7" ht="15">
      <c r="A534" s="85" t="s">
        <v>3331</v>
      </c>
      <c r="B534" s="85">
        <v>4</v>
      </c>
      <c r="C534" s="124">
        <v>0.007551876165287824</v>
      </c>
      <c r="D534" s="85" t="s">
        <v>2697</v>
      </c>
      <c r="E534" s="85" t="b">
        <v>0</v>
      </c>
      <c r="F534" s="85" t="b">
        <v>0</v>
      </c>
      <c r="G534" s="85" t="b">
        <v>0</v>
      </c>
    </row>
    <row r="535" spans="1:7" ht="15">
      <c r="A535" s="85" t="s">
        <v>3320</v>
      </c>
      <c r="B535" s="85">
        <v>4</v>
      </c>
      <c r="C535" s="124">
        <v>0.007551876165287824</v>
      </c>
      <c r="D535" s="85" t="s">
        <v>2697</v>
      </c>
      <c r="E535" s="85" t="b">
        <v>0</v>
      </c>
      <c r="F535" s="85" t="b">
        <v>0</v>
      </c>
      <c r="G535" s="85" t="b">
        <v>0</v>
      </c>
    </row>
    <row r="536" spans="1:7" ht="15">
      <c r="A536" s="85" t="s">
        <v>3319</v>
      </c>
      <c r="B536" s="85">
        <v>4</v>
      </c>
      <c r="C536" s="124">
        <v>0.007551876165287824</v>
      </c>
      <c r="D536" s="85" t="s">
        <v>2697</v>
      </c>
      <c r="E536" s="85" t="b">
        <v>0</v>
      </c>
      <c r="F536" s="85" t="b">
        <v>0</v>
      </c>
      <c r="G536" s="85" t="b">
        <v>0</v>
      </c>
    </row>
    <row r="537" spans="1:7" ht="15">
      <c r="A537" s="85" t="s">
        <v>3365</v>
      </c>
      <c r="B537" s="85">
        <v>4</v>
      </c>
      <c r="C537" s="124">
        <v>0.007551876165287824</v>
      </c>
      <c r="D537" s="85" t="s">
        <v>2697</v>
      </c>
      <c r="E537" s="85" t="b">
        <v>1</v>
      </c>
      <c r="F537" s="85" t="b">
        <v>0</v>
      </c>
      <c r="G537" s="85" t="b">
        <v>0</v>
      </c>
    </row>
    <row r="538" spans="1:7" ht="15">
      <c r="A538" s="85" t="s">
        <v>2773</v>
      </c>
      <c r="B538" s="85">
        <v>3</v>
      </c>
      <c r="C538" s="124">
        <v>0.006309029688208381</v>
      </c>
      <c r="D538" s="85" t="s">
        <v>2697</v>
      </c>
      <c r="E538" s="85" t="b">
        <v>0</v>
      </c>
      <c r="F538" s="85" t="b">
        <v>0</v>
      </c>
      <c r="G538" s="85" t="b">
        <v>0</v>
      </c>
    </row>
    <row r="539" spans="1:7" ht="15">
      <c r="A539" s="85" t="s">
        <v>3379</v>
      </c>
      <c r="B539" s="85">
        <v>3</v>
      </c>
      <c r="C539" s="124">
        <v>0.006309029688208381</v>
      </c>
      <c r="D539" s="85" t="s">
        <v>2697</v>
      </c>
      <c r="E539" s="85" t="b">
        <v>0</v>
      </c>
      <c r="F539" s="85" t="b">
        <v>1</v>
      </c>
      <c r="G539" s="85" t="b">
        <v>0</v>
      </c>
    </row>
    <row r="540" spans="1:7" ht="15">
      <c r="A540" s="85" t="s">
        <v>3307</v>
      </c>
      <c r="B540" s="85">
        <v>3</v>
      </c>
      <c r="C540" s="124">
        <v>0.006309029688208381</v>
      </c>
      <c r="D540" s="85" t="s">
        <v>2697</v>
      </c>
      <c r="E540" s="85" t="b">
        <v>0</v>
      </c>
      <c r="F540" s="85" t="b">
        <v>0</v>
      </c>
      <c r="G540" s="85" t="b">
        <v>0</v>
      </c>
    </row>
    <row r="541" spans="1:7" ht="15">
      <c r="A541" s="85" t="s">
        <v>2833</v>
      </c>
      <c r="B541" s="85">
        <v>3</v>
      </c>
      <c r="C541" s="124">
        <v>0.006309029688208381</v>
      </c>
      <c r="D541" s="85" t="s">
        <v>2697</v>
      </c>
      <c r="E541" s="85" t="b">
        <v>0</v>
      </c>
      <c r="F541" s="85" t="b">
        <v>0</v>
      </c>
      <c r="G541" s="85" t="b">
        <v>0</v>
      </c>
    </row>
    <row r="542" spans="1:7" ht="15">
      <c r="A542" s="85" t="s">
        <v>3397</v>
      </c>
      <c r="B542" s="85">
        <v>3</v>
      </c>
      <c r="C542" s="124">
        <v>0.006309029688208381</v>
      </c>
      <c r="D542" s="85" t="s">
        <v>2697</v>
      </c>
      <c r="E542" s="85" t="b">
        <v>0</v>
      </c>
      <c r="F542" s="85" t="b">
        <v>0</v>
      </c>
      <c r="G542" s="85" t="b">
        <v>0</v>
      </c>
    </row>
    <row r="543" spans="1:7" ht="15">
      <c r="A543" s="85" t="s">
        <v>3363</v>
      </c>
      <c r="B543" s="85">
        <v>3</v>
      </c>
      <c r="C543" s="124">
        <v>0.006309029688208381</v>
      </c>
      <c r="D543" s="85" t="s">
        <v>2697</v>
      </c>
      <c r="E543" s="85" t="b">
        <v>0</v>
      </c>
      <c r="F543" s="85" t="b">
        <v>1</v>
      </c>
      <c r="G543" s="85" t="b">
        <v>0</v>
      </c>
    </row>
    <row r="544" spans="1:7" ht="15">
      <c r="A544" s="85" t="s">
        <v>3405</v>
      </c>
      <c r="B544" s="85">
        <v>3</v>
      </c>
      <c r="C544" s="124">
        <v>0.006309029688208381</v>
      </c>
      <c r="D544" s="85" t="s">
        <v>2697</v>
      </c>
      <c r="E544" s="85" t="b">
        <v>0</v>
      </c>
      <c r="F544" s="85" t="b">
        <v>0</v>
      </c>
      <c r="G544" s="85" t="b">
        <v>0</v>
      </c>
    </row>
    <row r="545" spans="1:7" ht="15">
      <c r="A545" s="85" t="s">
        <v>3306</v>
      </c>
      <c r="B545" s="85">
        <v>3</v>
      </c>
      <c r="C545" s="124">
        <v>0.007218278874382295</v>
      </c>
      <c r="D545" s="85" t="s">
        <v>2697</v>
      </c>
      <c r="E545" s="85" t="b">
        <v>1</v>
      </c>
      <c r="F545" s="85" t="b">
        <v>0</v>
      </c>
      <c r="G545" s="85" t="b">
        <v>0</v>
      </c>
    </row>
    <row r="546" spans="1:7" ht="15">
      <c r="A546" s="85" t="s">
        <v>3332</v>
      </c>
      <c r="B546" s="85">
        <v>3</v>
      </c>
      <c r="C546" s="124">
        <v>0.006309029688208381</v>
      </c>
      <c r="D546" s="85" t="s">
        <v>2697</v>
      </c>
      <c r="E546" s="85" t="b">
        <v>1</v>
      </c>
      <c r="F546" s="85" t="b">
        <v>0</v>
      </c>
      <c r="G546" s="85" t="b">
        <v>0</v>
      </c>
    </row>
    <row r="547" spans="1:7" ht="15">
      <c r="A547" s="85" t="s">
        <v>3400</v>
      </c>
      <c r="B547" s="85">
        <v>3</v>
      </c>
      <c r="C547" s="124">
        <v>0.006309029688208381</v>
      </c>
      <c r="D547" s="85" t="s">
        <v>2697</v>
      </c>
      <c r="E547" s="85" t="b">
        <v>0</v>
      </c>
      <c r="F547" s="85" t="b">
        <v>0</v>
      </c>
      <c r="G547" s="85" t="b">
        <v>0</v>
      </c>
    </row>
    <row r="548" spans="1:7" ht="15">
      <c r="A548" s="85" t="s">
        <v>3401</v>
      </c>
      <c r="B548" s="85">
        <v>3</v>
      </c>
      <c r="C548" s="124">
        <v>0.006309029688208381</v>
      </c>
      <c r="D548" s="85" t="s">
        <v>2697</v>
      </c>
      <c r="E548" s="85" t="b">
        <v>0</v>
      </c>
      <c r="F548" s="85" t="b">
        <v>0</v>
      </c>
      <c r="G548" s="85" t="b">
        <v>0</v>
      </c>
    </row>
    <row r="549" spans="1:7" ht="15">
      <c r="A549" s="85" t="s">
        <v>3402</v>
      </c>
      <c r="B549" s="85">
        <v>3</v>
      </c>
      <c r="C549" s="124">
        <v>0.006309029688208381</v>
      </c>
      <c r="D549" s="85" t="s">
        <v>2697</v>
      </c>
      <c r="E549" s="85" t="b">
        <v>0</v>
      </c>
      <c r="F549" s="85" t="b">
        <v>0</v>
      </c>
      <c r="G549" s="85" t="b">
        <v>0</v>
      </c>
    </row>
    <row r="550" spans="1:7" ht="15">
      <c r="A550" s="85" t="s">
        <v>3403</v>
      </c>
      <c r="B550" s="85">
        <v>3</v>
      </c>
      <c r="C550" s="124">
        <v>0.006309029688208381</v>
      </c>
      <c r="D550" s="85" t="s">
        <v>2697</v>
      </c>
      <c r="E550" s="85" t="b">
        <v>0</v>
      </c>
      <c r="F550" s="85" t="b">
        <v>0</v>
      </c>
      <c r="G550" s="85" t="b">
        <v>0</v>
      </c>
    </row>
    <row r="551" spans="1:7" ht="15">
      <c r="A551" s="85" t="s">
        <v>3404</v>
      </c>
      <c r="B551" s="85">
        <v>3</v>
      </c>
      <c r="C551" s="124">
        <v>0.006309029688208381</v>
      </c>
      <c r="D551" s="85" t="s">
        <v>2697</v>
      </c>
      <c r="E551" s="85" t="b">
        <v>0</v>
      </c>
      <c r="F551" s="85" t="b">
        <v>0</v>
      </c>
      <c r="G551" s="85" t="b">
        <v>0</v>
      </c>
    </row>
    <row r="552" spans="1:7" ht="15">
      <c r="A552" s="85" t="s">
        <v>3318</v>
      </c>
      <c r="B552" s="85">
        <v>3</v>
      </c>
      <c r="C552" s="124">
        <v>0.006309029688208381</v>
      </c>
      <c r="D552" s="85" t="s">
        <v>2697</v>
      </c>
      <c r="E552" s="85" t="b">
        <v>0</v>
      </c>
      <c r="F552" s="85" t="b">
        <v>0</v>
      </c>
      <c r="G552" s="85" t="b">
        <v>0</v>
      </c>
    </row>
    <row r="553" spans="1:7" ht="15">
      <c r="A553" s="85" t="s">
        <v>3406</v>
      </c>
      <c r="B553" s="85">
        <v>3</v>
      </c>
      <c r="C553" s="124">
        <v>0.006309029688208381</v>
      </c>
      <c r="D553" s="85" t="s">
        <v>2697</v>
      </c>
      <c r="E553" s="85" t="b">
        <v>0</v>
      </c>
      <c r="F553" s="85" t="b">
        <v>0</v>
      </c>
      <c r="G553" s="85" t="b">
        <v>0</v>
      </c>
    </row>
    <row r="554" spans="1:7" ht="15">
      <c r="A554" s="85" t="s">
        <v>2820</v>
      </c>
      <c r="B554" s="85">
        <v>2</v>
      </c>
      <c r="C554" s="124">
        <v>0.004812185916254863</v>
      </c>
      <c r="D554" s="85" t="s">
        <v>2697</v>
      </c>
      <c r="E554" s="85" t="b">
        <v>1</v>
      </c>
      <c r="F554" s="85" t="b">
        <v>0</v>
      </c>
      <c r="G554" s="85" t="b">
        <v>0</v>
      </c>
    </row>
    <row r="555" spans="1:7" ht="15">
      <c r="A555" s="85" t="s">
        <v>2821</v>
      </c>
      <c r="B555" s="85">
        <v>2</v>
      </c>
      <c r="C555" s="124">
        <v>0.004812185916254863</v>
      </c>
      <c r="D555" s="85" t="s">
        <v>2697</v>
      </c>
      <c r="E555" s="85" t="b">
        <v>0</v>
      </c>
      <c r="F555" s="85" t="b">
        <v>0</v>
      </c>
      <c r="G555" s="85" t="b">
        <v>0</v>
      </c>
    </row>
    <row r="556" spans="1:7" ht="15">
      <c r="A556" s="85" t="s">
        <v>2823</v>
      </c>
      <c r="B556" s="85">
        <v>2</v>
      </c>
      <c r="C556" s="124">
        <v>0.004812185916254863</v>
      </c>
      <c r="D556" s="85" t="s">
        <v>2697</v>
      </c>
      <c r="E556" s="85" t="b">
        <v>1</v>
      </c>
      <c r="F556" s="85" t="b">
        <v>0</v>
      </c>
      <c r="G556" s="85" t="b">
        <v>0</v>
      </c>
    </row>
    <row r="557" spans="1:7" ht="15">
      <c r="A557" s="85" t="s">
        <v>2824</v>
      </c>
      <c r="B557" s="85">
        <v>2</v>
      </c>
      <c r="C557" s="124">
        <v>0.004812185916254863</v>
      </c>
      <c r="D557" s="85" t="s">
        <v>2697</v>
      </c>
      <c r="E557" s="85" t="b">
        <v>0</v>
      </c>
      <c r="F557" s="85" t="b">
        <v>0</v>
      </c>
      <c r="G557" s="85" t="b">
        <v>0</v>
      </c>
    </row>
    <row r="558" spans="1:7" ht="15">
      <c r="A558" s="85" t="s">
        <v>3301</v>
      </c>
      <c r="B558" s="85">
        <v>2</v>
      </c>
      <c r="C558" s="124">
        <v>0.004812185916254863</v>
      </c>
      <c r="D558" s="85" t="s">
        <v>2697</v>
      </c>
      <c r="E558" s="85" t="b">
        <v>0</v>
      </c>
      <c r="F558" s="85" t="b">
        <v>0</v>
      </c>
      <c r="G558" s="85" t="b">
        <v>0</v>
      </c>
    </row>
    <row r="559" spans="1:7" ht="15">
      <c r="A559" s="85" t="s">
        <v>3302</v>
      </c>
      <c r="B559" s="85">
        <v>2</v>
      </c>
      <c r="C559" s="124">
        <v>0.004812185916254863</v>
      </c>
      <c r="D559" s="85" t="s">
        <v>2697</v>
      </c>
      <c r="E559" s="85" t="b">
        <v>0</v>
      </c>
      <c r="F559" s="85" t="b">
        <v>0</v>
      </c>
      <c r="G559" s="85" t="b">
        <v>0</v>
      </c>
    </row>
    <row r="560" spans="1:7" ht="15">
      <c r="A560" s="85" t="s">
        <v>3304</v>
      </c>
      <c r="B560" s="85">
        <v>2</v>
      </c>
      <c r="C560" s="124">
        <v>0.004812185916254863</v>
      </c>
      <c r="D560" s="85" t="s">
        <v>2697</v>
      </c>
      <c r="E560" s="85" t="b">
        <v>0</v>
      </c>
      <c r="F560" s="85" t="b">
        <v>0</v>
      </c>
      <c r="G560" s="85" t="b">
        <v>0</v>
      </c>
    </row>
    <row r="561" spans="1:7" ht="15">
      <c r="A561" s="85" t="s">
        <v>3305</v>
      </c>
      <c r="B561" s="85">
        <v>2</v>
      </c>
      <c r="C561" s="124">
        <v>0.004812185916254863</v>
      </c>
      <c r="D561" s="85" t="s">
        <v>2697</v>
      </c>
      <c r="E561" s="85" t="b">
        <v>0</v>
      </c>
      <c r="F561" s="85" t="b">
        <v>0</v>
      </c>
      <c r="G561" s="85" t="b">
        <v>0</v>
      </c>
    </row>
    <row r="562" spans="1:7" ht="15">
      <c r="A562" s="85" t="s">
        <v>3444</v>
      </c>
      <c r="B562" s="85">
        <v>2</v>
      </c>
      <c r="C562" s="124">
        <v>0.004812185916254863</v>
      </c>
      <c r="D562" s="85" t="s">
        <v>2697</v>
      </c>
      <c r="E562" s="85" t="b">
        <v>0</v>
      </c>
      <c r="F562" s="85" t="b">
        <v>0</v>
      </c>
      <c r="G562" s="85" t="b">
        <v>0</v>
      </c>
    </row>
    <row r="563" spans="1:7" ht="15">
      <c r="A563" s="85" t="s">
        <v>3325</v>
      </c>
      <c r="B563" s="85">
        <v>2</v>
      </c>
      <c r="C563" s="124">
        <v>0.004812185916254863</v>
      </c>
      <c r="D563" s="85" t="s">
        <v>2697</v>
      </c>
      <c r="E563" s="85" t="b">
        <v>1</v>
      </c>
      <c r="F563" s="85" t="b">
        <v>0</v>
      </c>
      <c r="G563" s="85" t="b">
        <v>0</v>
      </c>
    </row>
    <row r="564" spans="1:7" ht="15">
      <c r="A564" s="85" t="s">
        <v>3445</v>
      </c>
      <c r="B564" s="85">
        <v>2</v>
      </c>
      <c r="C564" s="124">
        <v>0.004812185916254863</v>
      </c>
      <c r="D564" s="85" t="s">
        <v>2697</v>
      </c>
      <c r="E564" s="85" t="b">
        <v>0</v>
      </c>
      <c r="F564" s="85" t="b">
        <v>0</v>
      </c>
      <c r="G564" s="85" t="b">
        <v>0</v>
      </c>
    </row>
    <row r="565" spans="1:7" ht="15">
      <c r="A565" s="85" t="s">
        <v>3446</v>
      </c>
      <c r="B565" s="85">
        <v>2</v>
      </c>
      <c r="C565" s="124">
        <v>0.004812185916254863</v>
      </c>
      <c r="D565" s="85" t="s">
        <v>2697</v>
      </c>
      <c r="E565" s="85" t="b">
        <v>0</v>
      </c>
      <c r="F565" s="85" t="b">
        <v>1</v>
      </c>
      <c r="G565" s="85" t="b">
        <v>0</v>
      </c>
    </row>
    <row r="566" spans="1:7" ht="15">
      <c r="A566" s="85" t="s">
        <v>408</v>
      </c>
      <c r="B566" s="85">
        <v>2</v>
      </c>
      <c r="C566" s="124">
        <v>0.004812185916254863</v>
      </c>
      <c r="D566" s="85" t="s">
        <v>2697</v>
      </c>
      <c r="E566" s="85" t="b">
        <v>0</v>
      </c>
      <c r="F566" s="85" t="b">
        <v>0</v>
      </c>
      <c r="G566" s="85" t="b">
        <v>0</v>
      </c>
    </row>
    <row r="567" spans="1:7" ht="15">
      <c r="A567" s="85" t="s">
        <v>3474</v>
      </c>
      <c r="B567" s="85">
        <v>2</v>
      </c>
      <c r="C567" s="124">
        <v>0.004812185916254863</v>
      </c>
      <c r="D567" s="85" t="s">
        <v>2697</v>
      </c>
      <c r="E567" s="85" t="b">
        <v>0</v>
      </c>
      <c r="F567" s="85" t="b">
        <v>0</v>
      </c>
      <c r="G567" s="85" t="b">
        <v>0</v>
      </c>
    </row>
    <row r="568" spans="1:7" ht="15">
      <c r="A568" s="85" t="s">
        <v>3475</v>
      </c>
      <c r="B568" s="85">
        <v>2</v>
      </c>
      <c r="C568" s="124">
        <v>0.004812185916254863</v>
      </c>
      <c r="D568" s="85" t="s">
        <v>2697</v>
      </c>
      <c r="E568" s="85" t="b">
        <v>0</v>
      </c>
      <c r="F568" s="85" t="b">
        <v>0</v>
      </c>
      <c r="G568" s="85" t="b">
        <v>0</v>
      </c>
    </row>
    <row r="569" spans="1:7" ht="15">
      <c r="A569" s="85" t="s">
        <v>3476</v>
      </c>
      <c r="B569" s="85">
        <v>2</v>
      </c>
      <c r="C569" s="124">
        <v>0.004812185916254863</v>
      </c>
      <c r="D569" s="85" t="s">
        <v>2697</v>
      </c>
      <c r="E569" s="85" t="b">
        <v>0</v>
      </c>
      <c r="F569" s="85" t="b">
        <v>0</v>
      </c>
      <c r="G569" s="85" t="b">
        <v>0</v>
      </c>
    </row>
    <row r="570" spans="1:7" ht="15">
      <c r="A570" s="85" t="s">
        <v>3477</v>
      </c>
      <c r="B570" s="85">
        <v>2</v>
      </c>
      <c r="C570" s="124">
        <v>0.004812185916254863</v>
      </c>
      <c r="D570" s="85" t="s">
        <v>2697</v>
      </c>
      <c r="E570" s="85" t="b">
        <v>0</v>
      </c>
      <c r="F570" s="85" t="b">
        <v>0</v>
      </c>
      <c r="G570" s="85" t="b">
        <v>0</v>
      </c>
    </row>
    <row r="571" spans="1:7" ht="15">
      <c r="A571" s="85" t="s">
        <v>335</v>
      </c>
      <c r="B571" s="85">
        <v>2</v>
      </c>
      <c r="C571" s="124">
        <v>0.004812185916254863</v>
      </c>
      <c r="D571" s="85" t="s">
        <v>2697</v>
      </c>
      <c r="E571" s="85" t="b">
        <v>0</v>
      </c>
      <c r="F571" s="85" t="b">
        <v>0</v>
      </c>
      <c r="G571" s="85" t="b">
        <v>0</v>
      </c>
    </row>
    <row r="572" spans="1:7" ht="15">
      <c r="A572" s="85" t="s">
        <v>3369</v>
      </c>
      <c r="B572" s="85">
        <v>2</v>
      </c>
      <c r="C572" s="124">
        <v>0.005848433749865814</v>
      </c>
      <c r="D572" s="85" t="s">
        <v>2697</v>
      </c>
      <c r="E572" s="85" t="b">
        <v>1</v>
      </c>
      <c r="F572" s="85" t="b">
        <v>0</v>
      </c>
      <c r="G572" s="85" t="b">
        <v>0</v>
      </c>
    </row>
    <row r="573" spans="1:7" ht="15">
      <c r="A573" s="85" t="s">
        <v>3334</v>
      </c>
      <c r="B573" s="85">
        <v>2</v>
      </c>
      <c r="C573" s="124">
        <v>0.004812185916254863</v>
      </c>
      <c r="D573" s="85" t="s">
        <v>2697</v>
      </c>
      <c r="E573" s="85" t="b">
        <v>0</v>
      </c>
      <c r="F573" s="85" t="b">
        <v>0</v>
      </c>
      <c r="G573" s="85" t="b">
        <v>0</v>
      </c>
    </row>
    <row r="574" spans="1:7" ht="15">
      <c r="A574" s="85" t="s">
        <v>3336</v>
      </c>
      <c r="B574" s="85">
        <v>2</v>
      </c>
      <c r="C574" s="124">
        <v>0.004812185916254863</v>
      </c>
      <c r="D574" s="85" t="s">
        <v>2697</v>
      </c>
      <c r="E574" s="85" t="b">
        <v>0</v>
      </c>
      <c r="F574" s="85" t="b">
        <v>0</v>
      </c>
      <c r="G574" s="85" t="b">
        <v>0</v>
      </c>
    </row>
    <row r="575" spans="1:7" ht="15">
      <c r="A575" s="85" t="s">
        <v>3437</v>
      </c>
      <c r="B575" s="85">
        <v>2</v>
      </c>
      <c r="C575" s="124">
        <v>0.004812185916254863</v>
      </c>
      <c r="D575" s="85" t="s">
        <v>2697</v>
      </c>
      <c r="E575" s="85" t="b">
        <v>0</v>
      </c>
      <c r="F575" s="85" t="b">
        <v>0</v>
      </c>
      <c r="G575" s="85" t="b">
        <v>0</v>
      </c>
    </row>
    <row r="576" spans="1:7" ht="15">
      <c r="A576" s="85" t="s">
        <v>3438</v>
      </c>
      <c r="B576" s="85">
        <v>2</v>
      </c>
      <c r="C576" s="124">
        <v>0.004812185916254863</v>
      </c>
      <c r="D576" s="85" t="s">
        <v>2697</v>
      </c>
      <c r="E576" s="85" t="b">
        <v>1</v>
      </c>
      <c r="F576" s="85" t="b">
        <v>0</v>
      </c>
      <c r="G576" s="85" t="b">
        <v>0</v>
      </c>
    </row>
    <row r="577" spans="1:7" ht="15">
      <c r="A577" s="85" t="s">
        <v>3439</v>
      </c>
      <c r="B577" s="85">
        <v>2</v>
      </c>
      <c r="C577" s="124">
        <v>0.004812185916254863</v>
      </c>
      <c r="D577" s="85" t="s">
        <v>2697</v>
      </c>
      <c r="E577" s="85" t="b">
        <v>0</v>
      </c>
      <c r="F577" s="85" t="b">
        <v>0</v>
      </c>
      <c r="G577" s="85" t="b">
        <v>0</v>
      </c>
    </row>
    <row r="578" spans="1:7" ht="15">
      <c r="A578" s="85" t="s">
        <v>3399</v>
      </c>
      <c r="B578" s="85">
        <v>2</v>
      </c>
      <c r="C578" s="124">
        <v>0.004812185916254863</v>
      </c>
      <c r="D578" s="85" t="s">
        <v>2697</v>
      </c>
      <c r="E578" s="85" t="b">
        <v>0</v>
      </c>
      <c r="F578" s="85" t="b">
        <v>1</v>
      </c>
      <c r="G578" s="85" t="b">
        <v>0</v>
      </c>
    </row>
    <row r="579" spans="1:7" ht="15">
      <c r="A579" s="85" t="s">
        <v>3339</v>
      </c>
      <c r="B579" s="85">
        <v>2</v>
      </c>
      <c r="C579" s="124">
        <v>0.004812185916254863</v>
      </c>
      <c r="D579" s="85" t="s">
        <v>2697</v>
      </c>
      <c r="E579" s="85" t="b">
        <v>1</v>
      </c>
      <c r="F579" s="85" t="b">
        <v>0</v>
      </c>
      <c r="G579" s="85" t="b">
        <v>0</v>
      </c>
    </row>
    <row r="580" spans="1:7" ht="15">
      <c r="A580" s="85" t="s">
        <v>3434</v>
      </c>
      <c r="B580" s="85">
        <v>2</v>
      </c>
      <c r="C580" s="124">
        <v>0.004812185916254863</v>
      </c>
      <c r="D580" s="85" t="s">
        <v>2697</v>
      </c>
      <c r="E580" s="85" t="b">
        <v>0</v>
      </c>
      <c r="F580" s="85" t="b">
        <v>0</v>
      </c>
      <c r="G580" s="85" t="b">
        <v>0</v>
      </c>
    </row>
    <row r="581" spans="1:7" ht="15">
      <c r="A581" s="85" t="s">
        <v>379</v>
      </c>
      <c r="B581" s="85">
        <v>2</v>
      </c>
      <c r="C581" s="124">
        <v>0.004812185916254863</v>
      </c>
      <c r="D581" s="85" t="s">
        <v>2697</v>
      </c>
      <c r="E581" s="85" t="b">
        <v>0</v>
      </c>
      <c r="F581" s="85" t="b">
        <v>0</v>
      </c>
      <c r="G581" s="85" t="b">
        <v>0</v>
      </c>
    </row>
    <row r="582" spans="1:7" ht="15">
      <c r="A582" s="85" t="s">
        <v>229</v>
      </c>
      <c r="B582" s="85">
        <v>2</v>
      </c>
      <c r="C582" s="124">
        <v>0.004812185916254863</v>
      </c>
      <c r="D582" s="85" t="s">
        <v>2697</v>
      </c>
      <c r="E582" s="85" t="b">
        <v>0</v>
      </c>
      <c r="F582" s="85" t="b">
        <v>0</v>
      </c>
      <c r="G582" s="85" t="b">
        <v>0</v>
      </c>
    </row>
    <row r="583" spans="1:7" ht="15">
      <c r="A583" s="85" t="s">
        <v>3433</v>
      </c>
      <c r="B583" s="85">
        <v>2</v>
      </c>
      <c r="C583" s="124">
        <v>0.004812185916254863</v>
      </c>
      <c r="D583" s="85" t="s">
        <v>2697</v>
      </c>
      <c r="E583" s="85" t="b">
        <v>1</v>
      </c>
      <c r="F583" s="85" t="b">
        <v>0</v>
      </c>
      <c r="G583" s="85" t="b">
        <v>0</v>
      </c>
    </row>
    <row r="584" spans="1:7" ht="15">
      <c r="A584" s="85" t="s">
        <v>3359</v>
      </c>
      <c r="B584" s="85">
        <v>2</v>
      </c>
      <c r="C584" s="124">
        <v>0.004812185916254863</v>
      </c>
      <c r="D584" s="85" t="s">
        <v>2697</v>
      </c>
      <c r="E584" s="85" t="b">
        <v>0</v>
      </c>
      <c r="F584" s="85" t="b">
        <v>0</v>
      </c>
      <c r="G584" s="85" t="b">
        <v>0</v>
      </c>
    </row>
    <row r="585" spans="1:7" ht="15">
      <c r="A585" s="85" t="s">
        <v>418</v>
      </c>
      <c r="B585" s="85">
        <v>2</v>
      </c>
      <c r="C585" s="124">
        <v>0.004812185916254863</v>
      </c>
      <c r="D585" s="85" t="s">
        <v>2697</v>
      </c>
      <c r="E585" s="85" t="b">
        <v>0</v>
      </c>
      <c r="F585" s="85" t="b">
        <v>0</v>
      </c>
      <c r="G585" s="85" t="b">
        <v>0</v>
      </c>
    </row>
    <row r="586" spans="1:7" ht="15">
      <c r="A586" s="85" t="s">
        <v>419</v>
      </c>
      <c r="B586" s="85">
        <v>2</v>
      </c>
      <c r="C586" s="124">
        <v>0.004812185916254863</v>
      </c>
      <c r="D586" s="85" t="s">
        <v>2697</v>
      </c>
      <c r="E586" s="85" t="b">
        <v>0</v>
      </c>
      <c r="F586" s="85" t="b">
        <v>0</v>
      </c>
      <c r="G586" s="85" t="b">
        <v>0</v>
      </c>
    </row>
    <row r="587" spans="1:7" ht="15">
      <c r="A587" s="85" t="s">
        <v>2829</v>
      </c>
      <c r="B587" s="85">
        <v>2</v>
      </c>
      <c r="C587" s="124">
        <v>0.004812185916254863</v>
      </c>
      <c r="D587" s="85" t="s">
        <v>2697</v>
      </c>
      <c r="E587" s="85" t="b">
        <v>0</v>
      </c>
      <c r="F587" s="85" t="b">
        <v>0</v>
      </c>
      <c r="G587" s="85" t="b">
        <v>0</v>
      </c>
    </row>
    <row r="588" spans="1:7" ht="15">
      <c r="A588" s="85" t="s">
        <v>3329</v>
      </c>
      <c r="B588" s="85">
        <v>2</v>
      </c>
      <c r="C588" s="124">
        <v>0.004812185916254863</v>
      </c>
      <c r="D588" s="85" t="s">
        <v>2697</v>
      </c>
      <c r="E588" s="85" t="b">
        <v>0</v>
      </c>
      <c r="F588" s="85" t="b">
        <v>0</v>
      </c>
      <c r="G588" s="85" t="b">
        <v>0</v>
      </c>
    </row>
    <row r="589" spans="1:7" ht="15">
      <c r="A589" s="85" t="s">
        <v>399</v>
      </c>
      <c r="B589" s="85">
        <v>2</v>
      </c>
      <c r="C589" s="124">
        <v>0.004812185916254863</v>
      </c>
      <c r="D589" s="85" t="s">
        <v>2697</v>
      </c>
      <c r="E589" s="85" t="b">
        <v>0</v>
      </c>
      <c r="F589" s="85" t="b">
        <v>0</v>
      </c>
      <c r="G589" s="85" t="b">
        <v>0</v>
      </c>
    </row>
    <row r="590" spans="1:7" ht="15">
      <c r="A590" s="85" t="s">
        <v>3447</v>
      </c>
      <c r="B590" s="85">
        <v>2</v>
      </c>
      <c r="C590" s="124">
        <v>0.004812185916254863</v>
      </c>
      <c r="D590" s="85" t="s">
        <v>2697</v>
      </c>
      <c r="E590" s="85" t="b">
        <v>0</v>
      </c>
      <c r="F590" s="85" t="b">
        <v>1</v>
      </c>
      <c r="G590" s="85" t="b">
        <v>0</v>
      </c>
    </row>
    <row r="591" spans="1:7" ht="15">
      <c r="A591" s="85" t="s">
        <v>3448</v>
      </c>
      <c r="B591" s="85">
        <v>2</v>
      </c>
      <c r="C591" s="124">
        <v>0.004812185916254863</v>
      </c>
      <c r="D591" s="85" t="s">
        <v>2697</v>
      </c>
      <c r="E591" s="85" t="b">
        <v>0</v>
      </c>
      <c r="F591" s="85" t="b">
        <v>0</v>
      </c>
      <c r="G591" s="85" t="b">
        <v>0</v>
      </c>
    </row>
    <row r="592" spans="1:7" ht="15">
      <c r="A592" s="85" t="s">
        <v>3449</v>
      </c>
      <c r="B592" s="85">
        <v>2</v>
      </c>
      <c r="C592" s="124">
        <v>0.004812185916254863</v>
      </c>
      <c r="D592" s="85" t="s">
        <v>2697</v>
      </c>
      <c r="E592" s="85" t="b">
        <v>1</v>
      </c>
      <c r="F592" s="85" t="b">
        <v>0</v>
      </c>
      <c r="G592" s="85" t="b">
        <v>0</v>
      </c>
    </row>
    <row r="593" spans="1:7" ht="15">
      <c r="A593" s="85" t="s">
        <v>212</v>
      </c>
      <c r="B593" s="85">
        <v>2</v>
      </c>
      <c r="C593" s="124">
        <v>0.004812185916254863</v>
      </c>
      <c r="D593" s="85" t="s">
        <v>2697</v>
      </c>
      <c r="E593" s="85" t="b">
        <v>0</v>
      </c>
      <c r="F593" s="85" t="b">
        <v>0</v>
      </c>
      <c r="G593" s="85" t="b">
        <v>0</v>
      </c>
    </row>
    <row r="594" spans="1:7" ht="15">
      <c r="A594" s="85" t="s">
        <v>564</v>
      </c>
      <c r="B594" s="85">
        <v>22</v>
      </c>
      <c r="C594" s="124">
        <v>0.0022120490328047175</v>
      </c>
      <c r="D594" s="85" t="s">
        <v>2698</v>
      </c>
      <c r="E594" s="85" t="b">
        <v>0</v>
      </c>
      <c r="F594" s="85" t="b">
        <v>0</v>
      </c>
      <c r="G594" s="85" t="b">
        <v>0</v>
      </c>
    </row>
    <row r="595" spans="1:7" ht="15">
      <c r="A595" s="85" t="s">
        <v>567</v>
      </c>
      <c r="B595" s="85">
        <v>12</v>
      </c>
      <c r="C595" s="124">
        <v>0.017659161873123004</v>
      </c>
      <c r="D595" s="85" t="s">
        <v>2698</v>
      </c>
      <c r="E595" s="85" t="b">
        <v>0</v>
      </c>
      <c r="F595" s="85" t="b">
        <v>0</v>
      </c>
      <c r="G595" s="85" t="b">
        <v>0</v>
      </c>
    </row>
    <row r="596" spans="1:7" ht="15">
      <c r="A596" s="85" t="s">
        <v>325</v>
      </c>
      <c r="B596" s="85">
        <v>7</v>
      </c>
      <c r="C596" s="124">
        <v>0.018835461312621628</v>
      </c>
      <c r="D596" s="85" t="s">
        <v>2698</v>
      </c>
      <c r="E596" s="85" t="b">
        <v>0</v>
      </c>
      <c r="F596" s="85" t="b">
        <v>0</v>
      </c>
      <c r="G596" s="85" t="b">
        <v>0</v>
      </c>
    </row>
    <row r="597" spans="1:7" ht="15">
      <c r="A597" s="85" t="s">
        <v>2811</v>
      </c>
      <c r="B597" s="85">
        <v>6</v>
      </c>
      <c r="C597" s="124">
        <v>0.018236768301060916</v>
      </c>
      <c r="D597" s="85" t="s">
        <v>2698</v>
      </c>
      <c r="E597" s="85" t="b">
        <v>0</v>
      </c>
      <c r="F597" s="85" t="b">
        <v>0</v>
      </c>
      <c r="G597" s="85" t="b">
        <v>0</v>
      </c>
    </row>
    <row r="598" spans="1:7" ht="15">
      <c r="A598" s="85" t="s">
        <v>379</v>
      </c>
      <c r="B598" s="85">
        <v>6</v>
      </c>
      <c r="C598" s="124">
        <v>0.018236768301060916</v>
      </c>
      <c r="D598" s="85" t="s">
        <v>2698</v>
      </c>
      <c r="E598" s="85" t="b">
        <v>0</v>
      </c>
      <c r="F598" s="85" t="b">
        <v>0</v>
      </c>
      <c r="G598" s="85" t="b">
        <v>0</v>
      </c>
    </row>
    <row r="599" spans="1:7" ht="15">
      <c r="A599" s="85" t="s">
        <v>378</v>
      </c>
      <c r="B599" s="85">
        <v>6</v>
      </c>
      <c r="C599" s="124">
        <v>0.018236768301060916</v>
      </c>
      <c r="D599" s="85" t="s">
        <v>2698</v>
      </c>
      <c r="E599" s="85" t="b">
        <v>0</v>
      </c>
      <c r="F599" s="85" t="b">
        <v>0</v>
      </c>
      <c r="G599" s="85" t="b">
        <v>0</v>
      </c>
    </row>
    <row r="600" spans="1:7" ht="15">
      <c r="A600" s="85" t="s">
        <v>2770</v>
      </c>
      <c r="B600" s="85">
        <v>5</v>
      </c>
      <c r="C600" s="124">
        <v>0.017259318533374327</v>
      </c>
      <c r="D600" s="85" t="s">
        <v>2698</v>
      </c>
      <c r="E600" s="85" t="b">
        <v>0</v>
      </c>
      <c r="F600" s="85" t="b">
        <v>0</v>
      </c>
      <c r="G600" s="85" t="b">
        <v>0</v>
      </c>
    </row>
    <row r="601" spans="1:7" ht="15">
      <c r="A601" s="85" t="s">
        <v>2829</v>
      </c>
      <c r="B601" s="85">
        <v>4</v>
      </c>
      <c r="C601" s="124">
        <v>0.015826413431033966</v>
      </c>
      <c r="D601" s="85" t="s">
        <v>2698</v>
      </c>
      <c r="E601" s="85" t="b">
        <v>0</v>
      </c>
      <c r="F601" s="85" t="b">
        <v>0</v>
      </c>
      <c r="G601" s="85" t="b">
        <v>0</v>
      </c>
    </row>
    <row r="602" spans="1:7" ht="15">
      <c r="A602" s="85" t="s">
        <v>2772</v>
      </c>
      <c r="B602" s="85">
        <v>4</v>
      </c>
      <c r="C602" s="124">
        <v>0.015826413431033966</v>
      </c>
      <c r="D602" s="85" t="s">
        <v>2698</v>
      </c>
      <c r="E602" s="85" t="b">
        <v>0</v>
      </c>
      <c r="F602" s="85" t="b">
        <v>0</v>
      </c>
      <c r="G602" s="85" t="b">
        <v>0</v>
      </c>
    </row>
    <row r="603" spans="1:7" ht="15">
      <c r="A603" s="85" t="s">
        <v>2830</v>
      </c>
      <c r="B603" s="85">
        <v>4</v>
      </c>
      <c r="C603" s="124">
        <v>0.015826413431033966</v>
      </c>
      <c r="D603" s="85" t="s">
        <v>2698</v>
      </c>
      <c r="E603" s="85" t="b">
        <v>0</v>
      </c>
      <c r="F603" s="85" t="b">
        <v>0</v>
      </c>
      <c r="G603" s="85" t="b">
        <v>0</v>
      </c>
    </row>
    <row r="604" spans="1:7" ht="15">
      <c r="A604" s="85" t="s">
        <v>380</v>
      </c>
      <c r="B604" s="85">
        <v>3</v>
      </c>
      <c r="C604" s="124">
        <v>0.01657340375552518</v>
      </c>
      <c r="D604" s="85" t="s">
        <v>2698</v>
      </c>
      <c r="E604" s="85" t="b">
        <v>0</v>
      </c>
      <c r="F604" s="85" t="b">
        <v>0</v>
      </c>
      <c r="G604" s="85" t="b">
        <v>0</v>
      </c>
    </row>
    <row r="605" spans="1:7" ht="15">
      <c r="A605" s="85" t="s">
        <v>3382</v>
      </c>
      <c r="B605" s="85">
        <v>3</v>
      </c>
      <c r="C605" s="124">
        <v>0.013821977832780163</v>
      </c>
      <c r="D605" s="85" t="s">
        <v>2698</v>
      </c>
      <c r="E605" s="85" t="b">
        <v>0</v>
      </c>
      <c r="F605" s="85" t="b">
        <v>0</v>
      </c>
      <c r="G605" s="85" t="b">
        <v>0</v>
      </c>
    </row>
    <row r="606" spans="1:7" ht="15">
      <c r="A606" s="85" t="s">
        <v>3343</v>
      </c>
      <c r="B606" s="85">
        <v>3</v>
      </c>
      <c r="C606" s="124">
        <v>0.013821977832780163</v>
      </c>
      <c r="D606" s="85" t="s">
        <v>2698</v>
      </c>
      <c r="E606" s="85" t="b">
        <v>0</v>
      </c>
      <c r="F606" s="85" t="b">
        <v>0</v>
      </c>
      <c r="G606" s="85" t="b">
        <v>0</v>
      </c>
    </row>
    <row r="607" spans="1:7" ht="15">
      <c r="A607" s="85" t="s">
        <v>3344</v>
      </c>
      <c r="B607" s="85">
        <v>3</v>
      </c>
      <c r="C607" s="124">
        <v>0.013821977832780163</v>
      </c>
      <c r="D607" s="85" t="s">
        <v>2698</v>
      </c>
      <c r="E607" s="85" t="b">
        <v>0</v>
      </c>
      <c r="F607" s="85" t="b">
        <v>0</v>
      </c>
      <c r="G607" s="85" t="b">
        <v>0</v>
      </c>
    </row>
    <row r="608" spans="1:7" ht="15">
      <c r="A608" s="85" t="s">
        <v>398</v>
      </c>
      <c r="B608" s="85">
        <v>3</v>
      </c>
      <c r="C608" s="124">
        <v>0.013821977832780163</v>
      </c>
      <c r="D608" s="85" t="s">
        <v>2698</v>
      </c>
      <c r="E608" s="85" t="b">
        <v>0</v>
      </c>
      <c r="F608" s="85" t="b">
        <v>0</v>
      </c>
      <c r="G608" s="85" t="b">
        <v>0</v>
      </c>
    </row>
    <row r="609" spans="1:7" ht="15">
      <c r="A609" s="85" t="s">
        <v>3345</v>
      </c>
      <c r="B609" s="85">
        <v>3</v>
      </c>
      <c r="C609" s="124">
        <v>0.013821977832780163</v>
      </c>
      <c r="D609" s="85" t="s">
        <v>2698</v>
      </c>
      <c r="E609" s="85" t="b">
        <v>0</v>
      </c>
      <c r="F609" s="85" t="b">
        <v>0</v>
      </c>
      <c r="G609" s="85" t="b">
        <v>0</v>
      </c>
    </row>
    <row r="610" spans="1:7" ht="15">
      <c r="A610" s="85" t="s">
        <v>2832</v>
      </c>
      <c r="B610" s="85">
        <v>3</v>
      </c>
      <c r="C610" s="124">
        <v>0.013821977832780163</v>
      </c>
      <c r="D610" s="85" t="s">
        <v>2698</v>
      </c>
      <c r="E610" s="85" t="b">
        <v>1</v>
      </c>
      <c r="F610" s="85" t="b">
        <v>0</v>
      </c>
      <c r="G610" s="85" t="b">
        <v>0</v>
      </c>
    </row>
    <row r="611" spans="1:7" ht="15">
      <c r="A611" s="85" t="s">
        <v>402</v>
      </c>
      <c r="B611" s="85">
        <v>3</v>
      </c>
      <c r="C611" s="124">
        <v>0.013821977832780163</v>
      </c>
      <c r="D611" s="85" t="s">
        <v>2698</v>
      </c>
      <c r="E611" s="85" t="b">
        <v>0</v>
      </c>
      <c r="F611" s="85" t="b">
        <v>0</v>
      </c>
      <c r="G611" s="85" t="b">
        <v>0</v>
      </c>
    </row>
    <row r="612" spans="1:7" ht="15">
      <c r="A612" s="85" t="s">
        <v>376</v>
      </c>
      <c r="B612" s="85">
        <v>3</v>
      </c>
      <c r="C612" s="124">
        <v>0.013821977832780163</v>
      </c>
      <c r="D612" s="85" t="s">
        <v>2698</v>
      </c>
      <c r="E612" s="85" t="b">
        <v>0</v>
      </c>
      <c r="F612" s="85" t="b">
        <v>0</v>
      </c>
      <c r="G612" s="85" t="b">
        <v>0</v>
      </c>
    </row>
    <row r="613" spans="1:7" ht="15">
      <c r="A613" s="85" t="s">
        <v>3340</v>
      </c>
      <c r="B613" s="85">
        <v>2</v>
      </c>
      <c r="C613" s="124">
        <v>0.011048935837016787</v>
      </c>
      <c r="D613" s="85" t="s">
        <v>2698</v>
      </c>
      <c r="E613" s="85" t="b">
        <v>0</v>
      </c>
      <c r="F613" s="85" t="b">
        <v>0</v>
      </c>
      <c r="G613" s="85" t="b">
        <v>0</v>
      </c>
    </row>
    <row r="614" spans="1:7" ht="15">
      <c r="A614" s="85" t="s">
        <v>2780</v>
      </c>
      <c r="B614" s="85">
        <v>2</v>
      </c>
      <c r="C614" s="124">
        <v>0.011048935837016787</v>
      </c>
      <c r="D614" s="85" t="s">
        <v>2698</v>
      </c>
      <c r="E614" s="85" t="b">
        <v>0</v>
      </c>
      <c r="F614" s="85" t="b">
        <v>0</v>
      </c>
      <c r="G614" s="85" t="b">
        <v>0</v>
      </c>
    </row>
    <row r="615" spans="1:7" ht="15">
      <c r="A615" s="85" t="s">
        <v>373</v>
      </c>
      <c r="B615" s="85">
        <v>2</v>
      </c>
      <c r="C615" s="124">
        <v>0.011048935837016787</v>
      </c>
      <c r="D615" s="85" t="s">
        <v>2698</v>
      </c>
      <c r="E615" s="85" t="b">
        <v>0</v>
      </c>
      <c r="F615" s="85" t="b">
        <v>0</v>
      </c>
      <c r="G615" s="85" t="b">
        <v>0</v>
      </c>
    </row>
    <row r="616" spans="1:7" ht="15">
      <c r="A616" s="85" t="s">
        <v>3381</v>
      </c>
      <c r="B616" s="85">
        <v>2</v>
      </c>
      <c r="C616" s="124">
        <v>0.011048935837016787</v>
      </c>
      <c r="D616" s="85" t="s">
        <v>2698</v>
      </c>
      <c r="E616" s="85" t="b">
        <v>0</v>
      </c>
      <c r="F616" s="85" t="b">
        <v>0</v>
      </c>
      <c r="G616" s="85" t="b">
        <v>0</v>
      </c>
    </row>
    <row r="617" spans="1:7" ht="15">
      <c r="A617" s="85" t="s">
        <v>3306</v>
      </c>
      <c r="B617" s="85">
        <v>2</v>
      </c>
      <c r="C617" s="124">
        <v>0.011048935837016787</v>
      </c>
      <c r="D617" s="85" t="s">
        <v>2698</v>
      </c>
      <c r="E617" s="85" t="b">
        <v>1</v>
      </c>
      <c r="F617" s="85" t="b">
        <v>0</v>
      </c>
      <c r="G617" s="85" t="b">
        <v>0</v>
      </c>
    </row>
    <row r="618" spans="1:7" ht="15">
      <c r="A618" s="85" t="s">
        <v>2834</v>
      </c>
      <c r="B618" s="85">
        <v>2</v>
      </c>
      <c r="C618" s="124">
        <v>0.011048935837016787</v>
      </c>
      <c r="D618" s="85" t="s">
        <v>2698</v>
      </c>
      <c r="E618" s="85" t="b">
        <v>0</v>
      </c>
      <c r="F618" s="85" t="b">
        <v>0</v>
      </c>
      <c r="G618" s="85" t="b">
        <v>0</v>
      </c>
    </row>
    <row r="619" spans="1:7" ht="15">
      <c r="A619" s="85" t="s">
        <v>2835</v>
      </c>
      <c r="B619" s="85">
        <v>2</v>
      </c>
      <c r="C619" s="124">
        <v>0.011048935837016787</v>
      </c>
      <c r="D619" s="85" t="s">
        <v>2698</v>
      </c>
      <c r="E619" s="85" t="b">
        <v>0</v>
      </c>
      <c r="F619" s="85" t="b">
        <v>0</v>
      </c>
      <c r="G619" s="85" t="b">
        <v>0</v>
      </c>
    </row>
    <row r="620" spans="1:7" ht="15">
      <c r="A620" s="85" t="s">
        <v>3380</v>
      </c>
      <c r="B620" s="85">
        <v>2</v>
      </c>
      <c r="C620" s="124">
        <v>0.011048935837016787</v>
      </c>
      <c r="D620" s="85" t="s">
        <v>2698</v>
      </c>
      <c r="E620" s="85" t="b">
        <v>0</v>
      </c>
      <c r="F620" s="85" t="b">
        <v>0</v>
      </c>
      <c r="G620" s="85" t="b">
        <v>0</v>
      </c>
    </row>
    <row r="621" spans="1:7" ht="15">
      <c r="A621" s="85" t="s">
        <v>212</v>
      </c>
      <c r="B621" s="85">
        <v>2</v>
      </c>
      <c r="C621" s="124">
        <v>0.011048935837016787</v>
      </c>
      <c r="D621" s="85" t="s">
        <v>2698</v>
      </c>
      <c r="E621" s="85" t="b">
        <v>0</v>
      </c>
      <c r="F621" s="85" t="b">
        <v>0</v>
      </c>
      <c r="G621" s="85" t="b">
        <v>0</v>
      </c>
    </row>
    <row r="622" spans="1:7" ht="15">
      <c r="A622" s="85" t="s">
        <v>2783</v>
      </c>
      <c r="B622" s="85">
        <v>2</v>
      </c>
      <c r="C622" s="124">
        <v>0.011048935837016787</v>
      </c>
      <c r="D622" s="85" t="s">
        <v>2698</v>
      </c>
      <c r="E622" s="85" t="b">
        <v>0</v>
      </c>
      <c r="F622" s="85" t="b">
        <v>0</v>
      </c>
      <c r="G622" s="85" t="b">
        <v>0</v>
      </c>
    </row>
    <row r="623" spans="1:7" ht="15">
      <c r="A623" s="85" t="s">
        <v>2784</v>
      </c>
      <c r="B623" s="85">
        <v>2</v>
      </c>
      <c r="C623" s="124">
        <v>0.011048935837016787</v>
      </c>
      <c r="D623" s="85" t="s">
        <v>2698</v>
      </c>
      <c r="E623" s="85" t="b">
        <v>0</v>
      </c>
      <c r="F623" s="85" t="b">
        <v>0</v>
      </c>
      <c r="G623" s="85" t="b">
        <v>0</v>
      </c>
    </row>
    <row r="624" spans="1:7" ht="15">
      <c r="A624" s="85" t="s">
        <v>2769</v>
      </c>
      <c r="B624" s="85">
        <v>2</v>
      </c>
      <c r="C624" s="124">
        <v>0.011048935837016787</v>
      </c>
      <c r="D624" s="85" t="s">
        <v>2698</v>
      </c>
      <c r="E624" s="85" t="b">
        <v>0</v>
      </c>
      <c r="F624" s="85" t="b">
        <v>0</v>
      </c>
      <c r="G624" s="85" t="b">
        <v>0</v>
      </c>
    </row>
    <row r="625" spans="1:7" ht="15">
      <c r="A625" s="85" t="s">
        <v>3419</v>
      </c>
      <c r="B625" s="85">
        <v>2</v>
      </c>
      <c r="C625" s="124">
        <v>0.011048935837016787</v>
      </c>
      <c r="D625" s="85" t="s">
        <v>2698</v>
      </c>
      <c r="E625" s="85" t="b">
        <v>0</v>
      </c>
      <c r="F625" s="85" t="b">
        <v>0</v>
      </c>
      <c r="G625" s="85" t="b">
        <v>0</v>
      </c>
    </row>
    <row r="626" spans="1:7" ht="15">
      <c r="A626" s="85" t="s">
        <v>3420</v>
      </c>
      <c r="B626" s="85">
        <v>2</v>
      </c>
      <c r="C626" s="124">
        <v>0.011048935837016787</v>
      </c>
      <c r="D626" s="85" t="s">
        <v>2698</v>
      </c>
      <c r="E626" s="85" t="b">
        <v>0</v>
      </c>
      <c r="F626" s="85" t="b">
        <v>0</v>
      </c>
      <c r="G626" s="85" t="b">
        <v>0</v>
      </c>
    </row>
    <row r="627" spans="1:7" ht="15">
      <c r="A627" s="85" t="s">
        <v>3421</v>
      </c>
      <c r="B627" s="85">
        <v>2</v>
      </c>
      <c r="C627" s="124">
        <v>0.011048935837016787</v>
      </c>
      <c r="D627" s="85" t="s">
        <v>2698</v>
      </c>
      <c r="E627" s="85" t="b">
        <v>0</v>
      </c>
      <c r="F627" s="85" t="b">
        <v>0</v>
      </c>
      <c r="G627" s="85" t="b">
        <v>0</v>
      </c>
    </row>
    <row r="628" spans="1:7" ht="15">
      <c r="A628" s="85" t="s">
        <v>3422</v>
      </c>
      <c r="B628" s="85">
        <v>2</v>
      </c>
      <c r="C628" s="124">
        <v>0.011048935837016787</v>
      </c>
      <c r="D628" s="85" t="s">
        <v>2698</v>
      </c>
      <c r="E628" s="85" t="b">
        <v>0</v>
      </c>
      <c r="F628" s="85" t="b">
        <v>0</v>
      </c>
      <c r="G628" s="85" t="b">
        <v>0</v>
      </c>
    </row>
    <row r="629" spans="1:7" ht="15">
      <c r="A629" s="85" t="s">
        <v>3423</v>
      </c>
      <c r="B629" s="85">
        <v>2</v>
      </c>
      <c r="C629" s="124">
        <v>0.011048935837016787</v>
      </c>
      <c r="D629" s="85" t="s">
        <v>2698</v>
      </c>
      <c r="E629" s="85" t="b">
        <v>0</v>
      </c>
      <c r="F629" s="85" t="b">
        <v>0</v>
      </c>
      <c r="G629" s="85" t="b">
        <v>0</v>
      </c>
    </row>
    <row r="630" spans="1:7" ht="15">
      <c r="A630" s="85" t="s">
        <v>3418</v>
      </c>
      <c r="B630" s="85">
        <v>2</v>
      </c>
      <c r="C630" s="124">
        <v>0.011048935837016787</v>
      </c>
      <c r="D630" s="85" t="s">
        <v>2698</v>
      </c>
      <c r="E630" s="85" t="b">
        <v>0</v>
      </c>
      <c r="F630" s="85" t="b">
        <v>0</v>
      </c>
      <c r="G630" s="85" t="b">
        <v>0</v>
      </c>
    </row>
    <row r="631" spans="1:7" ht="15">
      <c r="A631" s="85" t="s">
        <v>421</v>
      </c>
      <c r="B631" s="85">
        <v>2</v>
      </c>
      <c r="C631" s="124">
        <v>0.011048935837016787</v>
      </c>
      <c r="D631" s="85" t="s">
        <v>2698</v>
      </c>
      <c r="E631" s="85" t="b">
        <v>0</v>
      </c>
      <c r="F631" s="85" t="b">
        <v>0</v>
      </c>
      <c r="G631" s="85" t="b">
        <v>0</v>
      </c>
    </row>
    <row r="632" spans="1:7" ht="15">
      <c r="A632" s="85" t="s">
        <v>3341</v>
      </c>
      <c r="B632" s="85">
        <v>2</v>
      </c>
      <c r="C632" s="124">
        <v>0.011048935837016787</v>
      </c>
      <c r="D632" s="85" t="s">
        <v>2698</v>
      </c>
      <c r="E632" s="85" t="b">
        <v>1</v>
      </c>
      <c r="F632" s="85" t="b">
        <v>0</v>
      </c>
      <c r="G632" s="85" t="b">
        <v>0</v>
      </c>
    </row>
    <row r="633" spans="1:7" ht="15">
      <c r="A633" s="85" t="s">
        <v>3416</v>
      </c>
      <c r="B633" s="85">
        <v>2</v>
      </c>
      <c r="C633" s="124">
        <v>0.011048935837016787</v>
      </c>
      <c r="D633" s="85" t="s">
        <v>2698</v>
      </c>
      <c r="E633" s="85" t="b">
        <v>0</v>
      </c>
      <c r="F633" s="85" t="b">
        <v>0</v>
      </c>
      <c r="G633" s="85" t="b">
        <v>0</v>
      </c>
    </row>
    <row r="634" spans="1:7" ht="15">
      <c r="A634" s="85" t="s">
        <v>3417</v>
      </c>
      <c r="B634" s="85">
        <v>2</v>
      </c>
      <c r="C634" s="124">
        <v>0.011048935837016787</v>
      </c>
      <c r="D634" s="85" t="s">
        <v>2698</v>
      </c>
      <c r="E634" s="85" t="b">
        <v>0</v>
      </c>
      <c r="F634" s="85" t="b">
        <v>0</v>
      </c>
      <c r="G634" s="85" t="b">
        <v>0</v>
      </c>
    </row>
    <row r="635" spans="1:7" ht="15">
      <c r="A635" s="85" t="s">
        <v>419</v>
      </c>
      <c r="B635" s="85">
        <v>2</v>
      </c>
      <c r="C635" s="124">
        <v>0.011048935837016787</v>
      </c>
      <c r="D635" s="85" t="s">
        <v>2698</v>
      </c>
      <c r="E635" s="85" t="b">
        <v>0</v>
      </c>
      <c r="F635" s="85" t="b">
        <v>0</v>
      </c>
      <c r="G635" s="85" t="b">
        <v>0</v>
      </c>
    </row>
    <row r="636" spans="1:7" ht="15">
      <c r="A636" s="85" t="s">
        <v>3342</v>
      </c>
      <c r="B636" s="85">
        <v>2</v>
      </c>
      <c r="C636" s="124">
        <v>0.011048935837016787</v>
      </c>
      <c r="D636" s="85" t="s">
        <v>2698</v>
      </c>
      <c r="E636" s="85" t="b">
        <v>1</v>
      </c>
      <c r="F636" s="85" t="b">
        <v>0</v>
      </c>
      <c r="G636" s="85" t="b">
        <v>0</v>
      </c>
    </row>
    <row r="637" spans="1:7" ht="15">
      <c r="A637" s="85" t="s">
        <v>2785</v>
      </c>
      <c r="B637" s="85">
        <v>2</v>
      </c>
      <c r="C637" s="124">
        <v>0.011048935837016787</v>
      </c>
      <c r="D637" s="85" t="s">
        <v>2698</v>
      </c>
      <c r="E637" s="85" t="b">
        <v>0</v>
      </c>
      <c r="F637" s="85" t="b">
        <v>0</v>
      </c>
      <c r="G637" s="85" t="b">
        <v>0</v>
      </c>
    </row>
    <row r="638" spans="1:7" ht="15">
      <c r="A638" s="85" t="s">
        <v>3391</v>
      </c>
      <c r="B638" s="85">
        <v>2</v>
      </c>
      <c r="C638" s="124">
        <v>0.011048935837016787</v>
      </c>
      <c r="D638" s="85" t="s">
        <v>2698</v>
      </c>
      <c r="E638" s="85" t="b">
        <v>0</v>
      </c>
      <c r="F638" s="85" t="b">
        <v>0</v>
      </c>
      <c r="G638" s="85" t="b">
        <v>0</v>
      </c>
    </row>
    <row r="639" spans="1:7" ht="15">
      <c r="A639" s="85" t="s">
        <v>3315</v>
      </c>
      <c r="B639" s="85">
        <v>2</v>
      </c>
      <c r="C639" s="124">
        <v>0.011048935837016787</v>
      </c>
      <c r="D639" s="85" t="s">
        <v>2698</v>
      </c>
      <c r="E639" s="85" t="b">
        <v>0</v>
      </c>
      <c r="F639" s="85" t="b">
        <v>0</v>
      </c>
      <c r="G639" s="85" t="b">
        <v>0</v>
      </c>
    </row>
    <row r="640" spans="1:7" ht="15">
      <c r="A640" s="85" t="s">
        <v>3392</v>
      </c>
      <c r="B640" s="85">
        <v>2</v>
      </c>
      <c r="C640" s="124">
        <v>0.011048935837016787</v>
      </c>
      <c r="D640" s="85" t="s">
        <v>2698</v>
      </c>
      <c r="E640" s="85" t="b">
        <v>0</v>
      </c>
      <c r="F640" s="85" t="b">
        <v>0</v>
      </c>
      <c r="G640" s="85" t="b">
        <v>0</v>
      </c>
    </row>
    <row r="641" spans="1:7" ht="15">
      <c r="A641" s="85" t="s">
        <v>3393</v>
      </c>
      <c r="B641" s="85">
        <v>2</v>
      </c>
      <c r="C641" s="124">
        <v>0.011048935837016787</v>
      </c>
      <c r="D641" s="85" t="s">
        <v>2698</v>
      </c>
      <c r="E641" s="85" t="b">
        <v>0</v>
      </c>
      <c r="F641" s="85" t="b">
        <v>0</v>
      </c>
      <c r="G641" s="85" t="b">
        <v>0</v>
      </c>
    </row>
    <row r="642" spans="1:7" ht="15">
      <c r="A642" s="85" t="s">
        <v>3394</v>
      </c>
      <c r="B642" s="85">
        <v>2</v>
      </c>
      <c r="C642" s="124">
        <v>0.011048935837016787</v>
      </c>
      <c r="D642" s="85" t="s">
        <v>2698</v>
      </c>
      <c r="E642" s="85" t="b">
        <v>0</v>
      </c>
      <c r="F642" s="85" t="b">
        <v>0</v>
      </c>
      <c r="G642" s="85" t="b">
        <v>0</v>
      </c>
    </row>
    <row r="643" spans="1:7" ht="15">
      <c r="A643" s="85" t="s">
        <v>3395</v>
      </c>
      <c r="B643" s="85">
        <v>2</v>
      </c>
      <c r="C643" s="124">
        <v>0.011048935837016787</v>
      </c>
      <c r="D643" s="85" t="s">
        <v>2698</v>
      </c>
      <c r="E643" s="85" t="b">
        <v>0</v>
      </c>
      <c r="F643" s="85" t="b">
        <v>0</v>
      </c>
      <c r="G643" s="85" t="b">
        <v>0</v>
      </c>
    </row>
    <row r="644" spans="1:7" ht="15">
      <c r="A644" s="85" t="s">
        <v>564</v>
      </c>
      <c r="B644" s="85">
        <v>7</v>
      </c>
      <c r="C644" s="124">
        <v>0.008961270412398366</v>
      </c>
      <c r="D644" s="85" t="s">
        <v>2699</v>
      </c>
      <c r="E644" s="85" t="b">
        <v>0</v>
      </c>
      <c r="F644" s="85" t="b">
        <v>0</v>
      </c>
      <c r="G644" s="85" t="b">
        <v>0</v>
      </c>
    </row>
    <row r="645" spans="1:7" ht="15">
      <c r="A645" s="85" t="s">
        <v>325</v>
      </c>
      <c r="B645" s="85">
        <v>6</v>
      </c>
      <c r="C645" s="124">
        <v>0.011000764443786268</v>
      </c>
      <c r="D645" s="85" t="s">
        <v>2699</v>
      </c>
      <c r="E645" s="85" t="b">
        <v>0</v>
      </c>
      <c r="F645" s="85" t="b">
        <v>0</v>
      </c>
      <c r="G645" s="85" t="b">
        <v>0</v>
      </c>
    </row>
    <row r="646" spans="1:7" ht="15">
      <c r="A646" s="85" t="s">
        <v>2832</v>
      </c>
      <c r="B646" s="85">
        <v>6</v>
      </c>
      <c r="C646" s="124">
        <v>0.019732562413489467</v>
      </c>
      <c r="D646" s="85" t="s">
        <v>2699</v>
      </c>
      <c r="E646" s="85" t="b">
        <v>1</v>
      </c>
      <c r="F646" s="85" t="b">
        <v>0</v>
      </c>
      <c r="G646" s="85" t="b">
        <v>0</v>
      </c>
    </row>
    <row r="647" spans="1:7" ht="15">
      <c r="A647" s="85" t="s">
        <v>2833</v>
      </c>
      <c r="B647" s="85">
        <v>5</v>
      </c>
      <c r="C647" s="124">
        <v>0.012439256019172777</v>
      </c>
      <c r="D647" s="85" t="s">
        <v>2699</v>
      </c>
      <c r="E647" s="85" t="b">
        <v>0</v>
      </c>
      <c r="F647" s="85" t="b">
        <v>0</v>
      </c>
      <c r="G647" s="85" t="b">
        <v>0</v>
      </c>
    </row>
    <row r="648" spans="1:7" ht="15">
      <c r="A648" s="85" t="s">
        <v>235</v>
      </c>
      <c r="B648" s="85">
        <v>4</v>
      </c>
      <c r="C648" s="124">
        <v>0.013155041608992979</v>
      </c>
      <c r="D648" s="85" t="s">
        <v>2699</v>
      </c>
      <c r="E648" s="85" t="b">
        <v>0</v>
      </c>
      <c r="F648" s="85" t="b">
        <v>0</v>
      </c>
      <c r="G648" s="85" t="b">
        <v>0</v>
      </c>
    </row>
    <row r="649" spans="1:7" ht="15">
      <c r="A649" s="85" t="s">
        <v>402</v>
      </c>
      <c r="B649" s="85">
        <v>4</v>
      </c>
      <c r="C649" s="124">
        <v>0.013155041608992979</v>
      </c>
      <c r="D649" s="85" t="s">
        <v>2699</v>
      </c>
      <c r="E649" s="85" t="b">
        <v>0</v>
      </c>
      <c r="F649" s="85" t="b">
        <v>0</v>
      </c>
      <c r="G649" s="85" t="b">
        <v>0</v>
      </c>
    </row>
    <row r="650" spans="1:7" ht="15">
      <c r="A650" s="85" t="s">
        <v>2810</v>
      </c>
      <c r="B650" s="85">
        <v>4</v>
      </c>
      <c r="C650" s="124">
        <v>0.0172852477778624</v>
      </c>
      <c r="D650" s="85" t="s">
        <v>2699</v>
      </c>
      <c r="E650" s="85" t="b">
        <v>0</v>
      </c>
      <c r="F650" s="85" t="b">
        <v>0</v>
      </c>
      <c r="G650" s="85" t="b">
        <v>0</v>
      </c>
    </row>
    <row r="651" spans="1:7" ht="15">
      <c r="A651" s="85" t="s">
        <v>2834</v>
      </c>
      <c r="B651" s="85">
        <v>3</v>
      </c>
      <c r="C651" s="124">
        <v>0.0129639358333968</v>
      </c>
      <c r="D651" s="85" t="s">
        <v>2699</v>
      </c>
      <c r="E651" s="85" t="b">
        <v>0</v>
      </c>
      <c r="F651" s="85" t="b">
        <v>0</v>
      </c>
      <c r="G651" s="85" t="b">
        <v>0</v>
      </c>
    </row>
    <row r="652" spans="1:7" ht="15">
      <c r="A652" s="85" t="s">
        <v>2835</v>
      </c>
      <c r="B652" s="85">
        <v>3</v>
      </c>
      <c r="C652" s="124">
        <v>0.0129639358333968</v>
      </c>
      <c r="D652" s="85" t="s">
        <v>2699</v>
      </c>
      <c r="E652" s="85" t="b">
        <v>0</v>
      </c>
      <c r="F652" s="85" t="b">
        <v>0</v>
      </c>
      <c r="G652" s="85" t="b">
        <v>0</v>
      </c>
    </row>
    <row r="653" spans="1:7" ht="15">
      <c r="A653" s="85" t="s">
        <v>2836</v>
      </c>
      <c r="B653" s="85">
        <v>3</v>
      </c>
      <c r="C653" s="124">
        <v>0.0129639358333968</v>
      </c>
      <c r="D653" s="85" t="s">
        <v>2699</v>
      </c>
      <c r="E653" s="85" t="b">
        <v>0</v>
      </c>
      <c r="F653" s="85" t="b">
        <v>0</v>
      </c>
      <c r="G653" s="85" t="b">
        <v>0</v>
      </c>
    </row>
    <row r="654" spans="1:7" ht="15">
      <c r="A654" s="85" t="s">
        <v>3356</v>
      </c>
      <c r="B654" s="85">
        <v>3</v>
      </c>
      <c r="C654" s="124">
        <v>0.0129639358333968</v>
      </c>
      <c r="D654" s="85" t="s">
        <v>2699</v>
      </c>
      <c r="E654" s="85" t="b">
        <v>0</v>
      </c>
      <c r="F654" s="85" t="b">
        <v>0</v>
      </c>
      <c r="G654" s="85" t="b">
        <v>0</v>
      </c>
    </row>
    <row r="655" spans="1:7" ht="15">
      <c r="A655" s="85" t="s">
        <v>413</v>
      </c>
      <c r="B655" s="85">
        <v>3</v>
      </c>
      <c r="C655" s="124">
        <v>0.0129639358333968</v>
      </c>
      <c r="D655" s="85" t="s">
        <v>2699</v>
      </c>
      <c r="E655" s="85" t="b">
        <v>0</v>
      </c>
      <c r="F655" s="85" t="b">
        <v>0</v>
      </c>
      <c r="G655" s="85" t="b">
        <v>0</v>
      </c>
    </row>
    <row r="656" spans="1:7" ht="15">
      <c r="A656" s="85" t="s">
        <v>3325</v>
      </c>
      <c r="B656" s="85">
        <v>3</v>
      </c>
      <c r="C656" s="124">
        <v>0.0129639358333968</v>
      </c>
      <c r="D656" s="85" t="s">
        <v>2699</v>
      </c>
      <c r="E656" s="85" t="b">
        <v>1</v>
      </c>
      <c r="F656" s="85" t="b">
        <v>0</v>
      </c>
      <c r="G656" s="85" t="b">
        <v>0</v>
      </c>
    </row>
    <row r="657" spans="1:7" ht="15">
      <c r="A657" s="85" t="s">
        <v>3357</v>
      </c>
      <c r="B657" s="85">
        <v>3</v>
      </c>
      <c r="C657" s="124">
        <v>0.0129639358333968</v>
      </c>
      <c r="D657" s="85" t="s">
        <v>2699</v>
      </c>
      <c r="E657" s="85" t="b">
        <v>0</v>
      </c>
      <c r="F657" s="85" t="b">
        <v>0</v>
      </c>
      <c r="G657" s="85" t="b">
        <v>0</v>
      </c>
    </row>
    <row r="658" spans="1:7" ht="15">
      <c r="A658" s="85" t="s">
        <v>3315</v>
      </c>
      <c r="B658" s="85">
        <v>3</v>
      </c>
      <c r="C658" s="124">
        <v>0.0129639358333968</v>
      </c>
      <c r="D658" s="85" t="s">
        <v>2699</v>
      </c>
      <c r="E658" s="85" t="b">
        <v>0</v>
      </c>
      <c r="F658" s="85" t="b">
        <v>0</v>
      </c>
      <c r="G658" s="85" t="b">
        <v>0</v>
      </c>
    </row>
    <row r="659" spans="1:7" ht="15">
      <c r="A659" s="85" t="s">
        <v>3358</v>
      </c>
      <c r="B659" s="85">
        <v>3</v>
      </c>
      <c r="C659" s="124">
        <v>0.0129639358333968</v>
      </c>
      <c r="D659" s="85" t="s">
        <v>2699</v>
      </c>
      <c r="E659" s="85" t="b">
        <v>0</v>
      </c>
      <c r="F659" s="85" t="b">
        <v>0</v>
      </c>
      <c r="G659" s="85" t="b">
        <v>0</v>
      </c>
    </row>
    <row r="660" spans="1:7" ht="15">
      <c r="A660" s="85" t="s">
        <v>3326</v>
      </c>
      <c r="B660" s="85">
        <v>3</v>
      </c>
      <c r="C660" s="124">
        <v>0.0129639358333968</v>
      </c>
      <c r="D660" s="85" t="s">
        <v>2699</v>
      </c>
      <c r="E660" s="85" t="b">
        <v>0</v>
      </c>
      <c r="F660" s="85" t="b">
        <v>0</v>
      </c>
      <c r="G660" s="85" t="b">
        <v>0</v>
      </c>
    </row>
    <row r="661" spans="1:7" ht="15">
      <c r="A661" s="85" t="s">
        <v>2811</v>
      </c>
      <c r="B661" s="85">
        <v>3</v>
      </c>
      <c r="C661" s="124">
        <v>0.0129639358333968</v>
      </c>
      <c r="D661" s="85" t="s">
        <v>2699</v>
      </c>
      <c r="E661" s="85" t="b">
        <v>0</v>
      </c>
      <c r="F661" s="85" t="b">
        <v>0</v>
      </c>
      <c r="G661" s="85" t="b">
        <v>0</v>
      </c>
    </row>
    <row r="662" spans="1:7" ht="15">
      <c r="A662" s="85" t="s">
        <v>3328</v>
      </c>
      <c r="B662" s="85">
        <v>3</v>
      </c>
      <c r="C662" s="124">
        <v>0.017329834818248402</v>
      </c>
      <c r="D662" s="85" t="s">
        <v>2699</v>
      </c>
      <c r="E662" s="85" t="b">
        <v>0</v>
      </c>
      <c r="F662" s="85" t="b">
        <v>0</v>
      </c>
      <c r="G662" s="85" t="b">
        <v>0</v>
      </c>
    </row>
    <row r="663" spans="1:7" ht="15">
      <c r="A663" s="85" t="s">
        <v>3329</v>
      </c>
      <c r="B663" s="85">
        <v>2</v>
      </c>
      <c r="C663" s="124">
        <v>0.0115532232121656</v>
      </c>
      <c r="D663" s="85" t="s">
        <v>2699</v>
      </c>
      <c r="E663" s="85" t="b">
        <v>0</v>
      </c>
      <c r="F663" s="85" t="b">
        <v>0</v>
      </c>
      <c r="G663" s="85" t="b">
        <v>0</v>
      </c>
    </row>
    <row r="664" spans="1:7" ht="15">
      <c r="A664" s="85" t="s">
        <v>3468</v>
      </c>
      <c r="B664" s="85">
        <v>2</v>
      </c>
      <c r="C664" s="124">
        <v>0.0115532232121656</v>
      </c>
      <c r="D664" s="85" t="s">
        <v>2699</v>
      </c>
      <c r="E664" s="85" t="b">
        <v>0</v>
      </c>
      <c r="F664" s="85" t="b">
        <v>0</v>
      </c>
      <c r="G664" s="85" t="b">
        <v>0</v>
      </c>
    </row>
    <row r="665" spans="1:7" ht="15">
      <c r="A665" s="85" t="s">
        <v>3469</v>
      </c>
      <c r="B665" s="85">
        <v>2</v>
      </c>
      <c r="C665" s="124">
        <v>0.0115532232121656</v>
      </c>
      <c r="D665" s="85" t="s">
        <v>2699</v>
      </c>
      <c r="E665" s="85" t="b">
        <v>0</v>
      </c>
      <c r="F665" s="85" t="b">
        <v>0</v>
      </c>
      <c r="G665" s="85" t="b">
        <v>0</v>
      </c>
    </row>
    <row r="666" spans="1:7" ht="15">
      <c r="A666" s="85" t="s">
        <v>3374</v>
      </c>
      <c r="B666" s="85">
        <v>2</v>
      </c>
      <c r="C666" s="124">
        <v>0.0115532232121656</v>
      </c>
      <c r="D666" s="85" t="s">
        <v>2699</v>
      </c>
      <c r="E666" s="85" t="b">
        <v>0</v>
      </c>
      <c r="F666" s="85" t="b">
        <v>0</v>
      </c>
      <c r="G666" s="85" t="b">
        <v>0</v>
      </c>
    </row>
    <row r="667" spans="1:7" ht="15">
      <c r="A667" s="85" t="s">
        <v>2815</v>
      </c>
      <c r="B667" s="85">
        <v>2</v>
      </c>
      <c r="C667" s="124">
        <v>0.0115532232121656</v>
      </c>
      <c r="D667" s="85" t="s">
        <v>2699</v>
      </c>
      <c r="E667" s="85" t="b">
        <v>0</v>
      </c>
      <c r="F667" s="85" t="b">
        <v>0</v>
      </c>
      <c r="G667" s="85" t="b">
        <v>0</v>
      </c>
    </row>
    <row r="668" spans="1:7" ht="15">
      <c r="A668" s="85" t="s">
        <v>3484</v>
      </c>
      <c r="B668" s="85">
        <v>2</v>
      </c>
      <c r="C668" s="124">
        <v>0.0115532232121656</v>
      </c>
      <c r="D668" s="85" t="s">
        <v>2699</v>
      </c>
      <c r="E668" s="85" t="b">
        <v>0</v>
      </c>
      <c r="F668" s="85" t="b">
        <v>0</v>
      </c>
      <c r="G668" s="85" t="b">
        <v>0</v>
      </c>
    </row>
    <row r="669" spans="1:7" ht="15">
      <c r="A669" s="85" t="s">
        <v>401</v>
      </c>
      <c r="B669" s="85">
        <v>2</v>
      </c>
      <c r="C669" s="124">
        <v>0.0115532232121656</v>
      </c>
      <c r="D669" s="85" t="s">
        <v>2699</v>
      </c>
      <c r="E669" s="85" t="b">
        <v>0</v>
      </c>
      <c r="F669" s="85" t="b">
        <v>0</v>
      </c>
      <c r="G669" s="85" t="b">
        <v>0</v>
      </c>
    </row>
    <row r="670" spans="1:7" ht="15">
      <c r="A670" s="85" t="s">
        <v>3306</v>
      </c>
      <c r="B670" s="85">
        <v>2</v>
      </c>
      <c r="C670" s="124">
        <v>0.0115532232121656</v>
      </c>
      <c r="D670" s="85" t="s">
        <v>2699</v>
      </c>
      <c r="E670" s="85" t="b">
        <v>1</v>
      </c>
      <c r="F670" s="85" t="b">
        <v>0</v>
      </c>
      <c r="G670" s="85" t="b">
        <v>0</v>
      </c>
    </row>
    <row r="671" spans="1:7" ht="15">
      <c r="A671" s="85" t="s">
        <v>3371</v>
      </c>
      <c r="B671" s="85">
        <v>2</v>
      </c>
      <c r="C671" s="124">
        <v>0.0115532232121656</v>
      </c>
      <c r="D671" s="85" t="s">
        <v>2699</v>
      </c>
      <c r="E671" s="85" t="b">
        <v>0</v>
      </c>
      <c r="F671" s="85" t="b">
        <v>0</v>
      </c>
      <c r="G671" s="85" t="b">
        <v>0</v>
      </c>
    </row>
    <row r="672" spans="1:7" ht="15">
      <c r="A672" s="85" t="s">
        <v>3485</v>
      </c>
      <c r="B672" s="85">
        <v>2</v>
      </c>
      <c r="C672" s="124">
        <v>0.0115532232121656</v>
      </c>
      <c r="D672" s="85" t="s">
        <v>2699</v>
      </c>
      <c r="E672" s="85" t="b">
        <v>0</v>
      </c>
      <c r="F672" s="85" t="b">
        <v>0</v>
      </c>
      <c r="G672" s="85" t="b">
        <v>0</v>
      </c>
    </row>
    <row r="673" spans="1:7" ht="15">
      <c r="A673" s="85" t="s">
        <v>3486</v>
      </c>
      <c r="B673" s="85">
        <v>2</v>
      </c>
      <c r="C673" s="124">
        <v>0.0115532232121656</v>
      </c>
      <c r="D673" s="85" t="s">
        <v>2699</v>
      </c>
      <c r="E673" s="85" t="b">
        <v>0</v>
      </c>
      <c r="F673" s="85" t="b">
        <v>0</v>
      </c>
      <c r="G673" s="85" t="b">
        <v>0</v>
      </c>
    </row>
    <row r="674" spans="1:7" ht="15">
      <c r="A674" s="85" t="s">
        <v>3487</v>
      </c>
      <c r="B674" s="85">
        <v>2</v>
      </c>
      <c r="C674" s="124">
        <v>0.0115532232121656</v>
      </c>
      <c r="D674" s="85" t="s">
        <v>2699</v>
      </c>
      <c r="E674" s="85" t="b">
        <v>0</v>
      </c>
      <c r="F674" s="85" t="b">
        <v>1</v>
      </c>
      <c r="G674" s="85" t="b">
        <v>0</v>
      </c>
    </row>
    <row r="675" spans="1:7" ht="15">
      <c r="A675" s="85" t="s">
        <v>2787</v>
      </c>
      <c r="B675" s="85">
        <v>2</v>
      </c>
      <c r="C675" s="124">
        <v>0.0115532232121656</v>
      </c>
      <c r="D675" s="85" t="s">
        <v>2699</v>
      </c>
      <c r="E675" s="85" t="b">
        <v>0</v>
      </c>
      <c r="F675" s="85" t="b">
        <v>0</v>
      </c>
      <c r="G675" s="85" t="b">
        <v>0</v>
      </c>
    </row>
    <row r="676" spans="1:7" ht="15">
      <c r="A676" s="85" t="s">
        <v>2769</v>
      </c>
      <c r="B676" s="85">
        <v>2</v>
      </c>
      <c r="C676" s="124">
        <v>0.0115532232121656</v>
      </c>
      <c r="D676" s="85" t="s">
        <v>2699</v>
      </c>
      <c r="E676" s="85" t="b">
        <v>0</v>
      </c>
      <c r="F676" s="85" t="b">
        <v>0</v>
      </c>
      <c r="G676" s="85" t="b">
        <v>0</v>
      </c>
    </row>
    <row r="677" spans="1:7" ht="15">
      <c r="A677" s="85" t="s">
        <v>406</v>
      </c>
      <c r="B677" s="85">
        <v>3</v>
      </c>
      <c r="C677" s="124">
        <v>0</v>
      </c>
      <c r="D677" s="85" t="s">
        <v>2700</v>
      </c>
      <c r="E677" s="85" t="b">
        <v>0</v>
      </c>
      <c r="F677" s="85" t="b">
        <v>0</v>
      </c>
      <c r="G677" s="85" t="b">
        <v>0</v>
      </c>
    </row>
    <row r="678" spans="1:7" ht="15">
      <c r="A678" s="85" t="s">
        <v>2838</v>
      </c>
      <c r="B678" s="85">
        <v>3</v>
      </c>
      <c r="C678" s="124">
        <v>0</v>
      </c>
      <c r="D678" s="85" t="s">
        <v>2700</v>
      </c>
      <c r="E678" s="85" t="b">
        <v>0</v>
      </c>
      <c r="F678" s="85" t="b">
        <v>1</v>
      </c>
      <c r="G678" s="85" t="b">
        <v>0</v>
      </c>
    </row>
    <row r="679" spans="1:7" ht="15">
      <c r="A679" s="85" t="s">
        <v>2839</v>
      </c>
      <c r="B679" s="85">
        <v>3</v>
      </c>
      <c r="C679" s="124">
        <v>0</v>
      </c>
      <c r="D679" s="85" t="s">
        <v>2700</v>
      </c>
      <c r="E679" s="85" t="b">
        <v>0</v>
      </c>
      <c r="F679" s="85" t="b">
        <v>0</v>
      </c>
      <c r="G679" s="85" t="b">
        <v>0</v>
      </c>
    </row>
    <row r="680" spans="1:7" ht="15">
      <c r="A680" s="85" t="s">
        <v>2811</v>
      </c>
      <c r="B680" s="85">
        <v>3</v>
      </c>
      <c r="C680" s="124">
        <v>0</v>
      </c>
      <c r="D680" s="85" t="s">
        <v>2700</v>
      </c>
      <c r="E680" s="85" t="b">
        <v>0</v>
      </c>
      <c r="F680" s="85" t="b">
        <v>0</v>
      </c>
      <c r="G680" s="85" t="b">
        <v>0</v>
      </c>
    </row>
    <row r="681" spans="1:7" ht="15">
      <c r="A681" s="85" t="s">
        <v>2840</v>
      </c>
      <c r="B681" s="85">
        <v>3</v>
      </c>
      <c r="C681" s="124">
        <v>0</v>
      </c>
      <c r="D681" s="85" t="s">
        <v>2700</v>
      </c>
      <c r="E681" s="85" t="b">
        <v>0</v>
      </c>
      <c r="F681" s="85" t="b">
        <v>0</v>
      </c>
      <c r="G681" s="85" t="b">
        <v>0</v>
      </c>
    </row>
    <row r="682" spans="1:7" ht="15">
      <c r="A682" s="85" t="s">
        <v>2841</v>
      </c>
      <c r="B682" s="85">
        <v>3</v>
      </c>
      <c r="C682" s="124">
        <v>0</v>
      </c>
      <c r="D682" s="85" t="s">
        <v>2700</v>
      </c>
      <c r="E682" s="85" t="b">
        <v>0</v>
      </c>
      <c r="F682" s="85" t="b">
        <v>0</v>
      </c>
      <c r="G682" s="85" t="b">
        <v>0</v>
      </c>
    </row>
    <row r="683" spans="1:7" ht="15">
      <c r="A683" s="85" t="s">
        <v>2842</v>
      </c>
      <c r="B683" s="85">
        <v>3</v>
      </c>
      <c r="C683" s="124">
        <v>0</v>
      </c>
      <c r="D683" s="85" t="s">
        <v>2700</v>
      </c>
      <c r="E683" s="85" t="b">
        <v>0</v>
      </c>
      <c r="F683" s="85" t="b">
        <v>0</v>
      </c>
      <c r="G683" s="85" t="b">
        <v>0</v>
      </c>
    </row>
    <row r="684" spans="1:7" ht="15">
      <c r="A684" s="85" t="s">
        <v>569</v>
      </c>
      <c r="B684" s="85">
        <v>3</v>
      </c>
      <c r="C684" s="124">
        <v>0</v>
      </c>
      <c r="D684" s="85" t="s">
        <v>2700</v>
      </c>
      <c r="E684" s="85" t="b">
        <v>0</v>
      </c>
      <c r="F684" s="85" t="b">
        <v>0</v>
      </c>
      <c r="G684" s="85" t="b">
        <v>0</v>
      </c>
    </row>
    <row r="685" spans="1:7" ht="15">
      <c r="A685" s="85" t="s">
        <v>405</v>
      </c>
      <c r="B685" s="85">
        <v>3</v>
      </c>
      <c r="C685" s="124">
        <v>0</v>
      </c>
      <c r="D685" s="85" t="s">
        <v>2700</v>
      </c>
      <c r="E685" s="85" t="b">
        <v>0</v>
      </c>
      <c r="F685" s="85" t="b">
        <v>0</v>
      </c>
      <c r="G685" s="85" t="b">
        <v>0</v>
      </c>
    </row>
    <row r="686" spans="1:7" ht="15">
      <c r="A686" s="85" t="s">
        <v>2843</v>
      </c>
      <c r="B686" s="85">
        <v>3</v>
      </c>
      <c r="C686" s="124">
        <v>0</v>
      </c>
      <c r="D686" s="85" t="s">
        <v>2700</v>
      </c>
      <c r="E686" s="85" t="b">
        <v>0</v>
      </c>
      <c r="F686" s="85" t="b">
        <v>0</v>
      </c>
      <c r="G686" s="85" t="b">
        <v>0</v>
      </c>
    </row>
    <row r="687" spans="1:7" ht="15">
      <c r="A687" s="85" t="s">
        <v>404</v>
      </c>
      <c r="B687" s="85">
        <v>3</v>
      </c>
      <c r="C687" s="124">
        <v>0</v>
      </c>
      <c r="D687" s="85" t="s">
        <v>2700</v>
      </c>
      <c r="E687" s="85" t="b">
        <v>0</v>
      </c>
      <c r="F687" s="85" t="b">
        <v>0</v>
      </c>
      <c r="G687" s="85" t="b">
        <v>0</v>
      </c>
    </row>
    <row r="688" spans="1:7" ht="15">
      <c r="A688" s="85" t="s">
        <v>384</v>
      </c>
      <c r="B688" s="85">
        <v>2</v>
      </c>
      <c r="C688" s="124">
        <v>0.008004148138894602</v>
      </c>
      <c r="D688" s="85" t="s">
        <v>2700</v>
      </c>
      <c r="E688" s="85" t="b">
        <v>0</v>
      </c>
      <c r="F688" s="85" t="b">
        <v>0</v>
      </c>
      <c r="G688" s="85" t="b">
        <v>0</v>
      </c>
    </row>
    <row r="689" spans="1:7" ht="15">
      <c r="A689" s="85" t="s">
        <v>2845</v>
      </c>
      <c r="B689" s="85">
        <v>3</v>
      </c>
      <c r="C689" s="124">
        <v>0</v>
      </c>
      <c r="D689" s="85" t="s">
        <v>2701</v>
      </c>
      <c r="E689" s="85" t="b">
        <v>0</v>
      </c>
      <c r="F689" s="85" t="b">
        <v>1</v>
      </c>
      <c r="G689" s="85" t="b">
        <v>0</v>
      </c>
    </row>
    <row r="690" spans="1:7" ht="15">
      <c r="A690" s="85" t="s">
        <v>2846</v>
      </c>
      <c r="B690" s="85">
        <v>3</v>
      </c>
      <c r="C690" s="124">
        <v>0</v>
      </c>
      <c r="D690" s="85" t="s">
        <v>2701</v>
      </c>
      <c r="E690" s="85" t="b">
        <v>0</v>
      </c>
      <c r="F690" s="85" t="b">
        <v>0</v>
      </c>
      <c r="G690" s="85" t="b">
        <v>0</v>
      </c>
    </row>
    <row r="691" spans="1:7" ht="15">
      <c r="A691" s="85" t="s">
        <v>422</v>
      </c>
      <c r="B691" s="85">
        <v>3</v>
      </c>
      <c r="C691" s="124">
        <v>0</v>
      </c>
      <c r="D691" s="85" t="s">
        <v>2701</v>
      </c>
      <c r="E691" s="85" t="b">
        <v>0</v>
      </c>
      <c r="F691" s="85" t="b">
        <v>0</v>
      </c>
      <c r="G691" s="85" t="b">
        <v>0</v>
      </c>
    </row>
    <row r="692" spans="1:7" ht="15">
      <c r="A692" s="85" t="s">
        <v>2847</v>
      </c>
      <c r="B692" s="85">
        <v>3</v>
      </c>
      <c r="C692" s="124">
        <v>0</v>
      </c>
      <c r="D692" s="85" t="s">
        <v>2701</v>
      </c>
      <c r="E692" s="85" t="b">
        <v>0</v>
      </c>
      <c r="F692" s="85" t="b">
        <v>0</v>
      </c>
      <c r="G692" s="85" t="b">
        <v>0</v>
      </c>
    </row>
    <row r="693" spans="1:7" ht="15">
      <c r="A693" s="85" t="s">
        <v>564</v>
      </c>
      <c r="B693" s="85">
        <v>3</v>
      </c>
      <c r="C693" s="124">
        <v>0</v>
      </c>
      <c r="D693" s="85" t="s">
        <v>2701</v>
      </c>
      <c r="E693" s="85" t="b">
        <v>0</v>
      </c>
      <c r="F693" s="85" t="b">
        <v>0</v>
      </c>
      <c r="G693" s="85" t="b">
        <v>0</v>
      </c>
    </row>
    <row r="694" spans="1:7" ht="15">
      <c r="A694" s="85" t="s">
        <v>2815</v>
      </c>
      <c r="B694" s="85">
        <v>3</v>
      </c>
      <c r="C694" s="124">
        <v>0</v>
      </c>
      <c r="D694" s="85" t="s">
        <v>2701</v>
      </c>
      <c r="E694" s="85" t="b">
        <v>0</v>
      </c>
      <c r="F694" s="85" t="b">
        <v>0</v>
      </c>
      <c r="G694" s="85" t="b">
        <v>0</v>
      </c>
    </row>
    <row r="695" spans="1:7" ht="15">
      <c r="A695" s="85" t="s">
        <v>2848</v>
      </c>
      <c r="B695" s="85">
        <v>3</v>
      </c>
      <c r="C695" s="124">
        <v>0</v>
      </c>
      <c r="D695" s="85" t="s">
        <v>2701</v>
      </c>
      <c r="E695" s="85" t="b">
        <v>0</v>
      </c>
      <c r="F695" s="85" t="b">
        <v>0</v>
      </c>
      <c r="G695" s="85" t="b">
        <v>0</v>
      </c>
    </row>
    <row r="696" spans="1:7" ht="15">
      <c r="A696" s="85" t="s">
        <v>2780</v>
      </c>
      <c r="B696" s="85">
        <v>3</v>
      </c>
      <c r="C696" s="124">
        <v>0</v>
      </c>
      <c r="D696" s="85" t="s">
        <v>2701</v>
      </c>
      <c r="E696" s="85" t="b">
        <v>0</v>
      </c>
      <c r="F696" s="85" t="b">
        <v>0</v>
      </c>
      <c r="G696" s="85" t="b">
        <v>0</v>
      </c>
    </row>
    <row r="697" spans="1:7" ht="15">
      <c r="A697" s="85" t="s">
        <v>2849</v>
      </c>
      <c r="B697" s="85">
        <v>3</v>
      </c>
      <c r="C697" s="124">
        <v>0</v>
      </c>
      <c r="D697" s="85" t="s">
        <v>2701</v>
      </c>
      <c r="E697" s="85" t="b">
        <v>0</v>
      </c>
      <c r="F697" s="85" t="b">
        <v>0</v>
      </c>
      <c r="G697" s="85" t="b">
        <v>0</v>
      </c>
    </row>
    <row r="698" spans="1:7" ht="15">
      <c r="A698" s="85" t="s">
        <v>2850</v>
      </c>
      <c r="B698" s="85">
        <v>3</v>
      </c>
      <c r="C698" s="124">
        <v>0</v>
      </c>
      <c r="D698" s="85" t="s">
        <v>2701</v>
      </c>
      <c r="E698" s="85" t="b">
        <v>0</v>
      </c>
      <c r="F698" s="85" t="b">
        <v>0</v>
      </c>
      <c r="G698" s="85" t="b">
        <v>0</v>
      </c>
    </row>
    <row r="699" spans="1:7" ht="15">
      <c r="A699" s="85" t="s">
        <v>3316</v>
      </c>
      <c r="B699" s="85">
        <v>3</v>
      </c>
      <c r="C699" s="124">
        <v>0</v>
      </c>
      <c r="D699" s="85" t="s">
        <v>2701</v>
      </c>
      <c r="E699" s="85" t="b">
        <v>0</v>
      </c>
      <c r="F699" s="85" t="b">
        <v>0</v>
      </c>
      <c r="G699" s="85" t="b">
        <v>0</v>
      </c>
    </row>
    <row r="700" spans="1:7" ht="15">
      <c r="A700" s="85" t="s">
        <v>362</v>
      </c>
      <c r="B700" s="85">
        <v>2</v>
      </c>
      <c r="C700" s="124">
        <v>0.008190291118868894</v>
      </c>
      <c r="D700" s="85" t="s">
        <v>2701</v>
      </c>
      <c r="E700" s="85" t="b">
        <v>0</v>
      </c>
      <c r="F700" s="85" t="b">
        <v>0</v>
      </c>
      <c r="G700" s="85" t="b">
        <v>0</v>
      </c>
    </row>
    <row r="701" spans="1:7" ht="15">
      <c r="A701" s="85" t="s">
        <v>2852</v>
      </c>
      <c r="B701" s="85">
        <v>4</v>
      </c>
      <c r="C701" s="124">
        <v>0.008695864644724998</v>
      </c>
      <c r="D701" s="85" t="s">
        <v>2702</v>
      </c>
      <c r="E701" s="85" t="b">
        <v>0</v>
      </c>
      <c r="F701" s="85" t="b">
        <v>0</v>
      </c>
      <c r="G701" s="85" t="b">
        <v>0</v>
      </c>
    </row>
    <row r="702" spans="1:7" ht="15">
      <c r="A702" s="85" t="s">
        <v>2853</v>
      </c>
      <c r="B702" s="85">
        <v>4</v>
      </c>
      <c r="C702" s="124">
        <v>0.008695864644724998</v>
      </c>
      <c r="D702" s="85" t="s">
        <v>2702</v>
      </c>
      <c r="E702" s="85" t="b">
        <v>0</v>
      </c>
      <c r="F702" s="85" t="b">
        <v>0</v>
      </c>
      <c r="G702" s="85" t="b">
        <v>0</v>
      </c>
    </row>
    <row r="703" spans="1:7" ht="15">
      <c r="A703" s="85" t="s">
        <v>2854</v>
      </c>
      <c r="B703" s="85">
        <v>4</v>
      </c>
      <c r="C703" s="124">
        <v>0.008695864644724998</v>
      </c>
      <c r="D703" s="85" t="s">
        <v>2702</v>
      </c>
      <c r="E703" s="85" t="b">
        <v>0</v>
      </c>
      <c r="F703" s="85" t="b">
        <v>0</v>
      </c>
      <c r="G703" s="85" t="b">
        <v>0</v>
      </c>
    </row>
    <row r="704" spans="1:7" ht="15">
      <c r="A704" s="85" t="s">
        <v>2855</v>
      </c>
      <c r="B704" s="85">
        <v>4</v>
      </c>
      <c r="C704" s="124">
        <v>0.008695864644724998</v>
      </c>
      <c r="D704" s="85" t="s">
        <v>2702</v>
      </c>
      <c r="E704" s="85" t="b">
        <v>0</v>
      </c>
      <c r="F704" s="85" t="b">
        <v>0</v>
      </c>
      <c r="G704" s="85" t="b">
        <v>0</v>
      </c>
    </row>
    <row r="705" spans="1:7" ht="15">
      <c r="A705" s="85" t="s">
        <v>2856</v>
      </c>
      <c r="B705" s="85">
        <v>4</v>
      </c>
      <c r="C705" s="124">
        <v>0.008695864644724998</v>
      </c>
      <c r="D705" s="85" t="s">
        <v>2702</v>
      </c>
      <c r="E705" s="85" t="b">
        <v>0</v>
      </c>
      <c r="F705" s="85" t="b">
        <v>0</v>
      </c>
      <c r="G705" s="85" t="b">
        <v>0</v>
      </c>
    </row>
    <row r="706" spans="1:7" ht="15">
      <c r="A706" s="85" t="s">
        <v>2857</v>
      </c>
      <c r="B706" s="85">
        <v>4</v>
      </c>
      <c r="C706" s="124">
        <v>0.008695864644724998</v>
      </c>
      <c r="D706" s="85" t="s">
        <v>2702</v>
      </c>
      <c r="E706" s="85" t="b">
        <v>0</v>
      </c>
      <c r="F706" s="85" t="b">
        <v>1</v>
      </c>
      <c r="G706" s="85" t="b">
        <v>0</v>
      </c>
    </row>
    <row r="707" spans="1:7" ht="15">
      <c r="A707" s="85" t="s">
        <v>2858</v>
      </c>
      <c r="B707" s="85">
        <v>4</v>
      </c>
      <c r="C707" s="124">
        <v>0.008695864644724998</v>
      </c>
      <c r="D707" s="85" t="s">
        <v>2702</v>
      </c>
      <c r="E707" s="85" t="b">
        <v>0</v>
      </c>
      <c r="F707" s="85" t="b">
        <v>1</v>
      </c>
      <c r="G707" s="85" t="b">
        <v>0</v>
      </c>
    </row>
    <row r="708" spans="1:7" ht="15">
      <c r="A708" s="85" t="s">
        <v>2859</v>
      </c>
      <c r="B708" s="85">
        <v>4</v>
      </c>
      <c r="C708" s="124">
        <v>0.008695864644724998</v>
      </c>
      <c r="D708" s="85" t="s">
        <v>2702</v>
      </c>
      <c r="E708" s="85" t="b">
        <v>0</v>
      </c>
      <c r="F708" s="85" t="b">
        <v>0</v>
      </c>
      <c r="G708" s="85" t="b">
        <v>0</v>
      </c>
    </row>
    <row r="709" spans="1:7" ht="15">
      <c r="A709" s="85" t="s">
        <v>2860</v>
      </c>
      <c r="B709" s="85">
        <v>4</v>
      </c>
      <c r="C709" s="124">
        <v>0.008695864644724998</v>
      </c>
      <c r="D709" s="85" t="s">
        <v>2702</v>
      </c>
      <c r="E709" s="85" t="b">
        <v>0</v>
      </c>
      <c r="F709" s="85" t="b">
        <v>0</v>
      </c>
      <c r="G709" s="85" t="b">
        <v>0</v>
      </c>
    </row>
    <row r="710" spans="1:7" ht="15">
      <c r="A710" s="85" t="s">
        <v>2861</v>
      </c>
      <c r="B710" s="85">
        <v>4</v>
      </c>
      <c r="C710" s="124">
        <v>0.008695864644724998</v>
      </c>
      <c r="D710" s="85" t="s">
        <v>2702</v>
      </c>
      <c r="E710" s="85" t="b">
        <v>0</v>
      </c>
      <c r="F710" s="85" t="b">
        <v>0</v>
      </c>
      <c r="G710" s="85" t="b">
        <v>0</v>
      </c>
    </row>
    <row r="711" spans="1:7" ht="15">
      <c r="A711" s="85" t="s">
        <v>364</v>
      </c>
      <c r="B711" s="85">
        <v>3</v>
      </c>
      <c r="C711" s="124">
        <v>0.01114925909866597</v>
      </c>
      <c r="D711" s="85" t="s">
        <v>2702</v>
      </c>
      <c r="E711" s="85" t="b">
        <v>0</v>
      </c>
      <c r="F711" s="85" t="b">
        <v>0</v>
      </c>
      <c r="G711" s="85" t="b">
        <v>0</v>
      </c>
    </row>
    <row r="712" spans="1:7" ht="15">
      <c r="A712" s="85" t="s">
        <v>3389</v>
      </c>
      <c r="B712" s="85">
        <v>3</v>
      </c>
      <c r="C712" s="124">
        <v>0.01114925909866597</v>
      </c>
      <c r="D712" s="85" t="s">
        <v>2702</v>
      </c>
      <c r="E712" s="85" t="b">
        <v>0</v>
      </c>
      <c r="F712" s="85" t="b">
        <v>0</v>
      </c>
      <c r="G712" s="85" t="b">
        <v>0</v>
      </c>
    </row>
    <row r="713" spans="1:7" ht="15">
      <c r="A713" s="85" t="s">
        <v>3390</v>
      </c>
      <c r="B713" s="85">
        <v>3</v>
      </c>
      <c r="C713" s="124">
        <v>0.01114925909866597</v>
      </c>
      <c r="D713" s="85" t="s">
        <v>2702</v>
      </c>
      <c r="E713" s="85" t="b">
        <v>0</v>
      </c>
      <c r="F713" s="85" t="b">
        <v>0</v>
      </c>
      <c r="G713" s="85" t="b">
        <v>0</v>
      </c>
    </row>
    <row r="714" spans="1:7" ht="15">
      <c r="A714" s="85" t="s">
        <v>564</v>
      </c>
      <c r="B714" s="85">
        <v>2</v>
      </c>
      <c r="C714" s="124">
        <v>0.011780771721473146</v>
      </c>
      <c r="D714" s="85" t="s">
        <v>2702</v>
      </c>
      <c r="E714" s="85" t="b">
        <v>0</v>
      </c>
      <c r="F714" s="85" t="b">
        <v>0</v>
      </c>
      <c r="G714" s="85" t="b">
        <v>0</v>
      </c>
    </row>
    <row r="715" spans="1:7" ht="15">
      <c r="A715" s="85" t="s">
        <v>3426</v>
      </c>
      <c r="B715" s="85">
        <v>2</v>
      </c>
      <c r="C715" s="124">
        <v>0.011780771721473146</v>
      </c>
      <c r="D715" s="85" t="s">
        <v>2702</v>
      </c>
      <c r="E715" s="85" t="b">
        <v>1</v>
      </c>
      <c r="F715" s="85" t="b">
        <v>0</v>
      </c>
      <c r="G715" s="85" t="b">
        <v>0</v>
      </c>
    </row>
    <row r="716" spans="1:7" ht="15">
      <c r="A716" s="85" t="s">
        <v>3427</v>
      </c>
      <c r="B716" s="85">
        <v>2</v>
      </c>
      <c r="C716" s="124">
        <v>0.011780771721473146</v>
      </c>
      <c r="D716" s="85" t="s">
        <v>2702</v>
      </c>
      <c r="E716" s="85" t="b">
        <v>0</v>
      </c>
      <c r="F716" s="85" t="b">
        <v>0</v>
      </c>
      <c r="G716" s="85" t="b">
        <v>0</v>
      </c>
    </row>
    <row r="717" spans="1:7" ht="15">
      <c r="A717" s="85" t="s">
        <v>3428</v>
      </c>
      <c r="B717" s="85">
        <v>2</v>
      </c>
      <c r="C717" s="124">
        <v>0.011780771721473146</v>
      </c>
      <c r="D717" s="85" t="s">
        <v>2702</v>
      </c>
      <c r="E717" s="85" t="b">
        <v>0</v>
      </c>
      <c r="F717" s="85" t="b">
        <v>0</v>
      </c>
      <c r="G717" s="85" t="b">
        <v>0</v>
      </c>
    </row>
    <row r="718" spans="1:7" ht="15">
      <c r="A718" s="85" t="s">
        <v>3348</v>
      </c>
      <c r="B718" s="85">
        <v>2</v>
      </c>
      <c r="C718" s="124">
        <v>0.011780771721473146</v>
      </c>
      <c r="D718" s="85" t="s">
        <v>2702</v>
      </c>
      <c r="E718" s="85" t="b">
        <v>0</v>
      </c>
      <c r="F718" s="85" t="b">
        <v>0</v>
      </c>
      <c r="G718" s="85" t="b">
        <v>0</v>
      </c>
    </row>
    <row r="719" spans="1:7" ht="15">
      <c r="A719" s="85" t="s">
        <v>3429</v>
      </c>
      <c r="B719" s="85">
        <v>2</v>
      </c>
      <c r="C719" s="124">
        <v>0.011780771721473146</v>
      </c>
      <c r="D719" s="85" t="s">
        <v>2702</v>
      </c>
      <c r="E719" s="85" t="b">
        <v>0</v>
      </c>
      <c r="F719" s="85" t="b">
        <v>0</v>
      </c>
      <c r="G719" s="85" t="b">
        <v>0</v>
      </c>
    </row>
    <row r="720" spans="1:7" ht="15">
      <c r="A720" s="85" t="s">
        <v>3430</v>
      </c>
      <c r="B720" s="85">
        <v>2</v>
      </c>
      <c r="C720" s="124">
        <v>0.011780771721473146</v>
      </c>
      <c r="D720" s="85" t="s">
        <v>2702</v>
      </c>
      <c r="E720" s="85" t="b">
        <v>0</v>
      </c>
      <c r="F720" s="85" t="b">
        <v>0</v>
      </c>
      <c r="G720" s="85" t="b">
        <v>0</v>
      </c>
    </row>
    <row r="721" spans="1:7" ht="15">
      <c r="A721" s="85" t="s">
        <v>3431</v>
      </c>
      <c r="B721" s="85">
        <v>2</v>
      </c>
      <c r="C721" s="124">
        <v>0.011780771721473146</v>
      </c>
      <c r="D721" s="85" t="s">
        <v>2702</v>
      </c>
      <c r="E721" s="85" t="b">
        <v>0</v>
      </c>
      <c r="F721" s="85" t="b">
        <v>0</v>
      </c>
      <c r="G721" s="85" t="b">
        <v>0</v>
      </c>
    </row>
    <row r="722" spans="1:7" ht="15">
      <c r="A722" s="85" t="s">
        <v>2834</v>
      </c>
      <c r="B722" s="85">
        <v>2</v>
      </c>
      <c r="C722" s="124">
        <v>0.011780771721473146</v>
      </c>
      <c r="D722" s="85" t="s">
        <v>2702</v>
      </c>
      <c r="E722" s="85" t="b">
        <v>0</v>
      </c>
      <c r="F722" s="85" t="b">
        <v>0</v>
      </c>
      <c r="G722" s="85" t="b">
        <v>0</v>
      </c>
    </row>
    <row r="723" spans="1:7" ht="15">
      <c r="A723" s="85" t="s">
        <v>596</v>
      </c>
      <c r="B723" s="85">
        <v>2</v>
      </c>
      <c r="C723" s="124">
        <v>0.011780771721473146</v>
      </c>
      <c r="D723" s="85" t="s">
        <v>2702</v>
      </c>
      <c r="E723" s="85" t="b">
        <v>0</v>
      </c>
      <c r="F723" s="85" t="b">
        <v>0</v>
      </c>
      <c r="G723" s="85" t="b">
        <v>0</v>
      </c>
    </row>
    <row r="724" spans="1:7" ht="15">
      <c r="A724" s="85" t="s">
        <v>3432</v>
      </c>
      <c r="B724" s="85">
        <v>2</v>
      </c>
      <c r="C724" s="124">
        <v>0.011780771721473146</v>
      </c>
      <c r="D724" s="85" t="s">
        <v>2702</v>
      </c>
      <c r="E724" s="85" t="b">
        <v>0</v>
      </c>
      <c r="F724" s="85" t="b">
        <v>0</v>
      </c>
      <c r="G724" s="85" t="b">
        <v>0</v>
      </c>
    </row>
    <row r="725" spans="1:7" ht="15">
      <c r="A725" s="85" t="s">
        <v>564</v>
      </c>
      <c r="B725" s="85">
        <v>5</v>
      </c>
      <c r="C725" s="124">
        <v>0.01015144180097754</v>
      </c>
      <c r="D725" s="85" t="s">
        <v>2703</v>
      </c>
      <c r="E725" s="85" t="b">
        <v>0</v>
      </c>
      <c r="F725" s="85" t="b">
        <v>0</v>
      </c>
      <c r="G725" s="85" t="b">
        <v>0</v>
      </c>
    </row>
    <row r="726" spans="1:7" ht="15">
      <c r="A726" s="85" t="s">
        <v>410</v>
      </c>
      <c r="B726" s="85">
        <v>2</v>
      </c>
      <c r="C726" s="124">
        <v>0.02446775665229038</v>
      </c>
      <c r="D726" s="85" t="s">
        <v>2703</v>
      </c>
      <c r="E726" s="85" t="b">
        <v>0</v>
      </c>
      <c r="F726" s="85" t="b">
        <v>0</v>
      </c>
      <c r="G726" s="85" t="b">
        <v>0</v>
      </c>
    </row>
    <row r="727" spans="1:7" ht="15">
      <c r="A727" s="85" t="s">
        <v>2863</v>
      </c>
      <c r="B727" s="85">
        <v>2</v>
      </c>
      <c r="C727" s="124">
        <v>0.02446775665229038</v>
      </c>
      <c r="D727" s="85" t="s">
        <v>2703</v>
      </c>
      <c r="E727" s="85" t="b">
        <v>1</v>
      </c>
      <c r="F727" s="85" t="b">
        <v>0</v>
      </c>
      <c r="G727" s="85" t="b">
        <v>0</v>
      </c>
    </row>
    <row r="728" spans="1:7" ht="15">
      <c r="A728" s="85" t="s">
        <v>2864</v>
      </c>
      <c r="B728" s="85">
        <v>2</v>
      </c>
      <c r="C728" s="124">
        <v>0.02446775665229038</v>
      </c>
      <c r="D728" s="85" t="s">
        <v>2703</v>
      </c>
      <c r="E728" s="85" t="b">
        <v>0</v>
      </c>
      <c r="F728" s="85" t="b">
        <v>0</v>
      </c>
      <c r="G728" s="85" t="b">
        <v>0</v>
      </c>
    </row>
    <row r="729" spans="1:7" ht="15">
      <c r="A729" s="85" t="s">
        <v>2865</v>
      </c>
      <c r="B729" s="85">
        <v>2</v>
      </c>
      <c r="C729" s="124">
        <v>0.02446775665229038</v>
      </c>
      <c r="D729" s="85" t="s">
        <v>2703</v>
      </c>
      <c r="E729" s="85" t="b">
        <v>0</v>
      </c>
      <c r="F729" s="85" t="b">
        <v>0</v>
      </c>
      <c r="G729" s="85" t="b">
        <v>0</v>
      </c>
    </row>
    <row r="730" spans="1:7" ht="15">
      <c r="A730" s="85" t="s">
        <v>2866</v>
      </c>
      <c r="B730" s="85">
        <v>2</v>
      </c>
      <c r="C730" s="124">
        <v>0.02446775665229038</v>
      </c>
      <c r="D730" s="85" t="s">
        <v>2703</v>
      </c>
      <c r="E730" s="85" t="b">
        <v>0</v>
      </c>
      <c r="F730" s="85" t="b">
        <v>0</v>
      </c>
      <c r="G730" s="85" t="b">
        <v>0</v>
      </c>
    </row>
    <row r="731" spans="1:7" ht="15">
      <c r="A731" s="85" t="s">
        <v>2850</v>
      </c>
      <c r="B731" s="85">
        <v>2</v>
      </c>
      <c r="C731" s="124">
        <v>0.02446775665229038</v>
      </c>
      <c r="D731" s="85" t="s">
        <v>2703</v>
      </c>
      <c r="E731" s="85" t="b">
        <v>0</v>
      </c>
      <c r="F731" s="85" t="b">
        <v>0</v>
      </c>
      <c r="G731" s="85" t="b">
        <v>0</v>
      </c>
    </row>
    <row r="732" spans="1:7" ht="15">
      <c r="A732" s="85" t="s">
        <v>2815</v>
      </c>
      <c r="B732" s="85">
        <v>2</v>
      </c>
      <c r="C732" s="124">
        <v>0.02446775665229038</v>
      </c>
      <c r="D732" s="85" t="s">
        <v>2703</v>
      </c>
      <c r="E732" s="85" t="b">
        <v>0</v>
      </c>
      <c r="F732" s="85" t="b">
        <v>0</v>
      </c>
      <c r="G732" s="85" t="b">
        <v>0</v>
      </c>
    </row>
    <row r="733" spans="1:7" ht="15">
      <c r="A733" s="85" t="s">
        <v>1749</v>
      </c>
      <c r="B733" s="85">
        <v>2</v>
      </c>
      <c r="C733" s="124">
        <v>0.02446775665229038</v>
      </c>
      <c r="D733" s="85" t="s">
        <v>2703</v>
      </c>
      <c r="E733" s="85" t="b">
        <v>0</v>
      </c>
      <c r="F733" s="85" t="b">
        <v>0</v>
      </c>
      <c r="G733" s="85" t="b">
        <v>0</v>
      </c>
    </row>
    <row r="734" spans="1:7" ht="15">
      <c r="A734" s="85" t="s">
        <v>567</v>
      </c>
      <c r="B734" s="85">
        <v>2</v>
      </c>
      <c r="C734" s="124">
        <v>0.02446775665229038</v>
      </c>
      <c r="D734" s="85" t="s">
        <v>2703</v>
      </c>
      <c r="E734" s="85" t="b">
        <v>0</v>
      </c>
      <c r="F734" s="85" t="b">
        <v>0</v>
      </c>
      <c r="G734" s="85" t="b">
        <v>0</v>
      </c>
    </row>
    <row r="735" spans="1:7" ht="15">
      <c r="A735" s="85" t="s">
        <v>3370</v>
      </c>
      <c r="B735" s="85">
        <v>2</v>
      </c>
      <c r="C735" s="124">
        <v>0.02446775665229038</v>
      </c>
      <c r="D735" s="85" t="s">
        <v>2703</v>
      </c>
      <c r="E735" s="85" t="b">
        <v>0</v>
      </c>
      <c r="F735" s="85" t="b">
        <v>0</v>
      </c>
      <c r="G735" s="85" t="b">
        <v>0</v>
      </c>
    </row>
    <row r="736" spans="1:7" ht="15">
      <c r="A736" s="85" t="s">
        <v>3310</v>
      </c>
      <c r="B736" s="85">
        <v>2</v>
      </c>
      <c r="C736" s="124">
        <v>0.02446775665229038</v>
      </c>
      <c r="D736" s="85" t="s">
        <v>2703</v>
      </c>
      <c r="E736" s="85" t="b">
        <v>0</v>
      </c>
      <c r="F736" s="85" t="b">
        <v>0</v>
      </c>
      <c r="G736" s="85" t="b">
        <v>0</v>
      </c>
    </row>
    <row r="737" spans="1:7" ht="15">
      <c r="A737" s="85" t="s">
        <v>2811</v>
      </c>
      <c r="B737" s="85">
        <v>2</v>
      </c>
      <c r="C737" s="124">
        <v>0.02446775665229038</v>
      </c>
      <c r="D737" s="85" t="s">
        <v>2703</v>
      </c>
      <c r="E737" s="85" t="b">
        <v>0</v>
      </c>
      <c r="F737" s="85" t="b">
        <v>0</v>
      </c>
      <c r="G737" s="85" t="b">
        <v>0</v>
      </c>
    </row>
    <row r="738" spans="1:7" ht="15">
      <c r="A738" s="85" t="s">
        <v>2810</v>
      </c>
      <c r="B738" s="85">
        <v>2</v>
      </c>
      <c r="C738" s="124">
        <v>0.02446775665229038</v>
      </c>
      <c r="D738" s="85" t="s">
        <v>2703</v>
      </c>
      <c r="E738" s="85" t="b">
        <v>0</v>
      </c>
      <c r="F738" s="85" t="b">
        <v>0</v>
      </c>
      <c r="G738" s="85" t="b">
        <v>0</v>
      </c>
    </row>
    <row r="739" spans="1:7" ht="15">
      <c r="A739" s="85" t="s">
        <v>3458</v>
      </c>
      <c r="B739" s="85">
        <v>2</v>
      </c>
      <c r="C739" s="124">
        <v>0.02446775665229038</v>
      </c>
      <c r="D739" s="85" t="s">
        <v>2703</v>
      </c>
      <c r="E739" s="85" t="b">
        <v>0</v>
      </c>
      <c r="F739" s="85" t="b">
        <v>0</v>
      </c>
      <c r="G739" s="85" t="b">
        <v>0</v>
      </c>
    </row>
    <row r="740" spans="1:7" ht="15">
      <c r="A740" s="85" t="s">
        <v>325</v>
      </c>
      <c r="B740" s="85">
        <v>2</v>
      </c>
      <c r="C740" s="124">
        <v>0.02446775665229038</v>
      </c>
      <c r="D740" s="85" t="s">
        <v>2703</v>
      </c>
      <c r="E740" s="85" t="b">
        <v>0</v>
      </c>
      <c r="F740" s="85" t="b">
        <v>0</v>
      </c>
      <c r="G740" s="85" t="b">
        <v>0</v>
      </c>
    </row>
    <row r="741" spans="1:7" ht="15">
      <c r="A741" s="85" t="s">
        <v>2829</v>
      </c>
      <c r="B741" s="85">
        <v>4</v>
      </c>
      <c r="C741" s="124">
        <v>0.02457387719705969</v>
      </c>
      <c r="D741" s="85" t="s">
        <v>2704</v>
      </c>
      <c r="E741" s="85" t="b">
        <v>0</v>
      </c>
      <c r="F741" s="85" t="b">
        <v>0</v>
      </c>
      <c r="G741" s="85" t="b">
        <v>0</v>
      </c>
    </row>
    <row r="742" spans="1:7" ht="15">
      <c r="A742" s="85" t="s">
        <v>3375</v>
      </c>
      <c r="B742" s="85">
        <v>4</v>
      </c>
      <c r="C742" s="124">
        <v>0.02457387719705969</v>
      </c>
      <c r="D742" s="85" t="s">
        <v>2704</v>
      </c>
      <c r="E742" s="85" t="b">
        <v>0</v>
      </c>
      <c r="F742" s="85" t="b">
        <v>0</v>
      </c>
      <c r="G742" s="85" t="b">
        <v>0</v>
      </c>
    </row>
    <row r="743" spans="1:7" ht="15">
      <c r="A743" s="85" t="s">
        <v>567</v>
      </c>
      <c r="B743" s="85">
        <v>3</v>
      </c>
      <c r="C743" s="124">
        <v>0.007649310404589792</v>
      </c>
      <c r="D743" s="85" t="s">
        <v>2704</v>
      </c>
      <c r="E743" s="85" t="b">
        <v>0</v>
      </c>
      <c r="F743" s="85" t="b">
        <v>0</v>
      </c>
      <c r="G743" s="85" t="b">
        <v>0</v>
      </c>
    </row>
    <row r="744" spans="1:7" ht="15">
      <c r="A744" s="85" t="s">
        <v>298</v>
      </c>
      <c r="B744" s="85">
        <v>2</v>
      </c>
      <c r="C744" s="124">
        <v>0.012286938598529844</v>
      </c>
      <c r="D744" s="85" t="s">
        <v>2704</v>
      </c>
      <c r="E744" s="85" t="b">
        <v>0</v>
      </c>
      <c r="F744" s="85" t="b">
        <v>0</v>
      </c>
      <c r="G744" s="85" t="b">
        <v>0</v>
      </c>
    </row>
    <row r="745" spans="1:7" ht="15">
      <c r="A745" s="85" t="s">
        <v>3328</v>
      </c>
      <c r="B745" s="85">
        <v>2</v>
      </c>
      <c r="C745" s="124">
        <v>0.012286938598529844</v>
      </c>
      <c r="D745" s="85" t="s">
        <v>2704</v>
      </c>
      <c r="E745" s="85" t="b">
        <v>0</v>
      </c>
      <c r="F745" s="85" t="b">
        <v>0</v>
      </c>
      <c r="G745" s="85" t="b">
        <v>0</v>
      </c>
    </row>
    <row r="746" spans="1:7" ht="15">
      <c r="A746" s="85" t="s">
        <v>3459</v>
      </c>
      <c r="B746" s="85">
        <v>2</v>
      </c>
      <c r="C746" s="124">
        <v>0.012286938598529844</v>
      </c>
      <c r="D746" s="85" t="s">
        <v>2704</v>
      </c>
      <c r="E746" s="85" t="b">
        <v>0</v>
      </c>
      <c r="F746" s="85" t="b">
        <v>0</v>
      </c>
      <c r="G746" s="85" t="b">
        <v>0</v>
      </c>
    </row>
    <row r="747" spans="1:7" ht="15">
      <c r="A747" s="85" t="s">
        <v>412</v>
      </c>
      <c r="B747" s="85">
        <v>2</v>
      </c>
      <c r="C747" s="124">
        <v>0.012286938598529844</v>
      </c>
      <c r="D747" s="85" t="s">
        <v>2704</v>
      </c>
      <c r="E747" s="85" t="b">
        <v>0</v>
      </c>
      <c r="F747" s="85" t="b">
        <v>0</v>
      </c>
      <c r="G747" s="85" t="b">
        <v>0</v>
      </c>
    </row>
    <row r="748" spans="1:7" ht="15">
      <c r="A748" s="85" t="s">
        <v>3396</v>
      </c>
      <c r="B748" s="85">
        <v>2</v>
      </c>
      <c r="C748" s="124">
        <v>0.012286938598529844</v>
      </c>
      <c r="D748" s="85" t="s">
        <v>2704</v>
      </c>
      <c r="E748" s="85" t="b">
        <v>0</v>
      </c>
      <c r="F748" s="85" t="b">
        <v>0</v>
      </c>
      <c r="G748" s="85" t="b">
        <v>0</v>
      </c>
    </row>
    <row r="749" spans="1:7" ht="15">
      <c r="A749" s="85" t="s">
        <v>3410</v>
      </c>
      <c r="B749" s="85">
        <v>2</v>
      </c>
      <c r="C749" s="124">
        <v>0.012286938598529844</v>
      </c>
      <c r="D749" s="85" t="s">
        <v>2704</v>
      </c>
      <c r="E749" s="85" t="b">
        <v>0</v>
      </c>
      <c r="F749" s="85" t="b">
        <v>0</v>
      </c>
      <c r="G749" s="85" t="b">
        <v>0</v>
      </c>
    </row>
    <row r="750" spans="1:7" ht="15">
      <c r="A750" s="85" t="s">
        <v>3309</v>
      </c>
      <c r="B750" s="85">
        <v>2</v>
      </c>
      <c r="C750" s="124">
        <v>0.012286938598529844</v>
      </c>
      <c r="D750" s="85" t="s">
        <v>2704</v>
      </c>
      <c r="E750" s="85" t="b">
        <v>1</v>
      </c>
      <c r="F750" s="85" t="b">
        <v>0</v>
      </c>
      <c r="G750" s="85" t="b">
        <v>0</v>
      </c>
    </row>
    <row r="751" spans="1:7" ht="15">
      <c r="A751" s="85" t="s">
        <v>3342</v>
      </c>
      <c r="B751" s="85">
        <v>2</v>
      </c>
      <c r="C751" s="124">
        <v>0.012286938598529844</v>
      </c>
      <c r="D751" s="85" t="s">
        <v>2704</v>
      </c>
      <c r="E751" s="85" t="b">
        <v>1</v>
      </c>
      <c r="F751" s="85" t="b">
        <v>0</v>
      </c>
      <c r="G751" s="85" t="b">
        <v>0</v>
      </c>
    </row>
    <row r="752" spans="1:7" ht="15">
      <c r="A752" s="85" t="s">
        <v>299</v>
      </c>
      <c r="B752" s="85">
        <v>2</v>
      </c>
      <c r="C752" s="124">
        <v>0.012286938598529844</v>
      </c>
      <c r="D752" s="85" t="s">
        <v>2704</v>
      </c>
      <c r="E752" s="85" t="b">
        <v>0</v>
      </c>
      <c r="F752" s="85" t="b">
        <v>0</v>
      </c>
      <c r="G752" s="85" t="b">
        <v>0</v>
      </c>
    </row>
    <row r="753" spans="1:7" ht="15">
      <c r="A753" s="85" t="s">
        <v>2769</v>
      </c>
      <c r="B753" s="85">
        <v>2</v>
      </c>
      <c r="C753" s="124">
        <v>0.012286938598529844</v>
      </c>
      <c r="D753" s="85" t="s">
        <v>2704</v>
      </c>
      <c r="E753" s="85" t="b">
        <v>0</v>
      </c>
      <c r="F753" s="85" t="b">
        <v>0</v>
      </c>
      <c r="G753" s="85" t="b">
        <v>0</v>
      </c>
    </row>
    <row r="754" spans="1:7" ht="15">
      <c r="A754" s="85" t="s">
        <v>564</v>
      </c>
      <c r="B754" s="85">
        <v>2</v>
      </c>
      <c r="C754" s="124">
        <v>0.012286938598529844</v>
      </c>
      <c r="D754" s="85" t="s">
        <v>2704</v>
      </c>
      <c r="E754" s="85" t="b">
        <v>0</v>
      </c>
      <c r="F754" s="85" t="b">
        <v>0</v>
      </c>
      <c r="G754" s="85" t="b">
        <v>0</v>
      </c>
    </row>
    <row r="755" spans="1:7" ht="15">
      <c r="A755" s="85" t="s">
        <v>3359</v>
      </c>
      <c r="B755" s="85">
        <v>2</v>
      </c>
      <c r="C755" s="124">
        <v>0.012286938598529844</v>
      </c>
      <c r="D755" s="85" t="s">
        <v>2704</v>
      </c>
      <c r="E755" s="85" t="b">
        <v>0</v>
      </c>
      <c r="F755" s="85" t="b">
        <v>0</v>
      </c>
      <c r="G755" s="85" t="b">
        <v>0</v>
      </c>
    </row>
    <row r="756" spans="1:7" ht="15">
      <c r="A756" s="85" t="s">
        <v>3478</v>
      </c>
      <c r="B756" s="85">
        <v>2</v>
      </c>
      <c r="C756" s="124">
        <v>0.012286938598529844</v>
      </c>
      <c r="D756" s="85" t="s">
        <v>2704</v>
      </c>
      <c r="E756" s="85" t="b">
        <v>0</v>
      </c>
      <c r="F756" s="85" t="b">
        <v>0</v>
      </c>
      <c r="G756" s="85" t="b">
        <v>0</v>
      </c>
    </row>
    <row r="757" spans="1:7" ht="15">
      <c r="A757" s="85" t="s">
        <v>3479</v>
      </c>
      <c r="B757" s="85">
        <v>2</v>
      </c>
      <c r="C757" s="124">
        <v>0.012286938598529844</v>
      </c>
      <c r="D757" s="85" t="s">
        <v>2704</v>
      </c>
      <c r="E757" s="85" t="b">
        <v>0</v>
      </c>
      <c r="F757" s="85" t="b">
        <v>0</v>
      </c>
      <c r="G757" s="85" t="b">
        <v>0</v>
      </c>
    </row>
    <row r="758" spans="1:7" ht="15">
      <c r="A758" s="85" t="s">
        <v>3480</v>
      </c>
      <c r="B758" s="85">
        <v>2</v>
      </c>
      <c r="C758" s="124">
        <v>0.012286938598529844</v>
      </c>
      <c r="D758" s="85" t="s">
        <v>2704</v>
      </c>
      <c r="E758" s="85" t="b">
        <v>0</v>
      </c>
      <c r="F758" s="85" t="b">
        <v>0</v>
      </c>
      <c r="G758" s="85" t="b">
        <v>0</v>
      </c>
    </row>
    <row r="759" spans="1:7" ht="15">
      <c r="A759" s="85" t="s">
        <v>402</v>
      </c>
      <c r="B759" s="85">
        <v>2</v>
      </c>
      <c r="C759" s="124">
        <v>0.012286938598529844</v>
      </c>
      <c r="D759" s="85" t="s">
        <v>2704</v>
      </c>
      <c r="E759" s="85" t="b">
        <v>0</v>
      </c>
      <c r="F759" s="85" t="b">
        <v>0</v>
      </c>
      <c r="G759" s="85" t="b">
        <v>0</v>
      </c>
    </row>
    <row r="760" spans="1:7" ht="15">
      <c r="A760" s="85" t="s">
        <v>3481</v>
      </c>
      <c r="B760" s="85">
        <v>2</v>
      </c>
      <c r="C760" s="124">
        <v>0.012286938598529844</v>
      </c>
      <c r="D760" s="85" t="s">
        <v>2704</v>
      </c>
      <c r="E760" s="85" t="b">
        <v>0</v>
      </c>
      <c r="F760" s="85" t="b">
        <v>0</v>
      </c>
      <c r="G760" s="85" t="b">
        <v>0</v>
      </c>
    </row>
    <row r="761" spans="1:7" ht="15">
      <c r="A761" s="85" t="s">
        <v>3482</v>
      </c>
      <c r="B761" s="85">
        <v>2</v>
      </c>
      <c r="C761" s="124">
        <v>0.012286938598529844</v>
      </c>
      <c r="D761" s="85" t="s">
        <v>2704</v>
      </c>
      <c r="E761" s="85" t="b">
        <v>0</v>
      </c>
      <c r="F761" s="85" t="b">
        <v>0</v>
      </c>
      <c r="G761" s="85" t="b">
        <v>0</v>
      </c>
    </row>
    <row r="762" spans="1:7" ht="15">
      <c r="A762" s="85" t="s">
        <v>564</v>
      </c>
      <c r="B762" s="85">
        <v>3</v>
      </c>
      <c r="C762" s="124">
        <v>0</v>
      </c>
      <c r="D762" s="85" t="s">
        <v>2705</v>
      </c>
      <c r="E762" s="85" t="b">
        <v>0</v>
      </c>
      <c r="F762" s="85" t="b">
        <v>0</v>
      </c>
      <c r="G762" s="85" t="b">
        <v>0</v>
      </c>
    </row>
    <row r="763" spans="1:7" ht="15">
      <c r="A763" s="85" t="s">
        <v>3378</v>
      </c>
      <c r="B763" s="85">
        <v>3</v>
      </c>
      <c r="C763" s="124">
        <v>0.043374659519969314</v>
      </c>
      <c r="D763" s="85" t="s">
        <v>2705</v>
      </c>
      <c r="E763" s="85" t="b">
        <v>0</v>
      </c>
      <c r="F763" s="85" t="b">
        <v>0</v>
      </c>
      <c r="G763" s="85" t="b">
        <v>0</v>
      </c>
    </row>
    <row r="764" spans="1:7" ht="15">
      <c r="A764" s="85" t="s">
        <v>567</v>
      </c>
      <c r="B764" s="85">
        <v>2</v>
      </c>
      <c r="C764" s="124">
        <v>0.010672197518526137</v>
      </c>
      <c r="D764" s="85" t="s">
        <v>2705</v>
      </c>
      <c r="E764" s="85" t="b">
        <v>0</v>
      </c>
      <c r="F764" s="85" t="b">
        <v>0</v>
      </c>
      <c r="G764" s="85" t="b">
        <v>0</v>
      </c>
    </row>
    <row r="765" spans="1:7" ht="15">
      <c r="A765" s="85" t="s">
        <v>2829</v>
      </c>
      <c r="B765" s="85">
        <v>2</v>
      </c>
      <c r="C765" s="124">
        <v>0.028916439679979544</v>
      </c>
      <c r="D765" s="85" t="s">
        <v>2705</v>
      </c>
      <c r="E765" s="85" t="b">
        <v>0</v>
      </c>
      <c r="F765" s="85" t="b">
        <v>0</v>
      </c>
      <c r="G765" s="85" t="b">
        <v>0</v>
      </c>
    </row>
    <row r="766" spans="1:7" ht="15">
      <c r="A766" s="85" t="s">
        <v>3316</v>
      </c>
      <c r="B766" s="85">
        <v>2</v>
      </c>
      <c r="C766" s="124">
        <v>0.028916439679979544</v>
      </c>
      <c r="D766" s="85" t="s">
        <v>2705</v>
      </c>
      <c r="E766" s="85" t="b">
        <v>0</v>
      </c>
      <c r="F766" s="85" t="b">
        <v>0</v>
      </c>
      <c r="G766" s="85" t="b">
        <v>0</v>
      </c>
    </row>
    <row r="767" spans="1:7" ht="15">
      <c r="A767" s="85" t="s">
        <v>3330</v>
      </c>
      <c r="B767" s="85">
        <v>2</v>
      </c>
      <c r="C767" s="124">
        <v>0.028916439679979544</v>
      </c>
      <c r="D767" s="85" t="s">
        <v>2705</v>
      </c>
      <c r="E767" s="85" t="b">
        <v>0</v>
      </c>
      <c r="F767" s="85" t="b">
        <v>0</v>
      </c>
      <c r="G767"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3494</v>
      </c>
      <c r="B1" s="13" t="s">
        <v>3495</v>
      </c>
      <c r="C1" s="13" t="s">
        <v>3488</v>
      </c>
      <c r="D1" s="13" t="s">
        <v>3489</v>
      </c>
      <c r="E1" s="13" t="s">
        <v>3496</v>
      </c>
      <c r="F1" s="13" t="s">
        <v>144</v>
      </c>
      <c r="G1" s="13" t="s">
        <v>3497</v>
      </c>
      <c r="H1" s="13" t="s">
        <v>3498</v>
      </c>
      <c r="I1" s="13" t="s">
        <v>3499</v>
      </c>
      <c r="J1" s="13" t="s">
        <v>3500</v>
      </c>
      <c r="K1" s="13" t="s">
        <v>3501</v>
      </c>
      <c r="L1" s="13" t="s">
        <v>3502</v>
      </c>
    </row>
    <row r="2" spans="1:12" ht="15">
      <c r="A2" s="85" t="s">
        <v>402</v>
      </c>
      <c r="B2" s="85" t="s">
        <v>2810</v>
      </c>
      <c r="C2" s="85">
        <v>98</v>
      </c>
      <c r="D2" s="124">
        <v>0.02293453015919611</v>
      </c>
      <c r="E2" s="124">
        <v>1.2333301573910884</v>
      </c>
      <c r="F2" s="85" t="s">
        <v>3490</v>
      </c>
      <c r="G2" s="85" t="b">
        <v>0</v>
      </c>
      <c r="H2" s="85" t="b">
        <v>0</v>
      </c>
      <c r="I2" s="85" t="b">
        <v>0</v>
      </c>
      <c r="J2" s="85" t="b">
        <v>0</v>
      </c>
      <c r="K2" s="85" t="b">
        <v>0</v>
      </c>
      <c r="L2" s="85" t="b">
        <v>0</v>
      </c>
    </row>
    <row r="3" spans="1:12" ht="15">
      <c r="A3" s="85" t="s">
        <v>564</v>
      </c>
      <c r="B3" s="85" t="s">
        <v>567</v>
      </c>
      <c r="C3" s="85">
        <v>61</v>
      </c>
      <c r="D3" s="124">
        <v>0.012366012850285423</v>
      </c>
      <c r="E3" s="124">
        <v>1.0980149909950678</v>
      </c>
      <c r="F3" s="85" t="s">
        <v>3490</v>
      </c>
      <c r="G3" s="85" t="b">
        <v>0</v>
      </c>
      <c r="H3" s="85" t="b">
        <v>0</v>
      </c>
      <c r="I3" s="85" t="b">
        <v>0</v>
      </c>
      <c r="J3" s="85" t="b">
        <v>0</v>
      </c>
      <c r="K3" s="85" t="b">
        <v>0</v>
      </c>
      <c r="L3" s="85" t="b">
        <v>0</v>
      </c>
    </row>
    <row r="4" spans="1:12" ht="15">
      <c r="A4" s="85" t="s">
        <v>2769</v>
      </c>
      <c r="B4" s="85" t="s">
        <v>564</v>
      </c>
      <c r="C4" s="85">
        <v>55</v>
      </c>
      <c r="D4" s="124">
        <v>0.01196350175083959</v>
      </c>
      <c r="E4" s="124">
        <v>1.1335757421614416</v>
      </c>
      <c r="F4" s="85" t="s">
        <v>3490</v>
      </c>
      <c r="G4" s="85" t="b">
        <v>0</v>
      </c>
      <c r="H4" s="85" t="b">
        <v>0</v>
      </c>
      <c r="I4" s="85" t="b">
        <v>0</v>
      </c>
      <c r="J4" s="85" t="b">
        <v>0</v>
      </c>
      <c r="K4" s="85" t="b">
        <v>0</v>
      </c>
      <c r="L4" s="85" t="b">
        <v>0</v>
      </c>
    </row>
    <row r="5" spans="1:12" ht="15">
      <c r="A5" s="85" t="s">
        <v>2815</v>
      </c>
      <c r="B5" s="85" t="s">
        <v>1749</v>
      </c>
      <c r="C5" s="85">
        <v>51</v>
      </c>
      <c r="D5" s="124">
        <v>0.01164374748235077</v>
      </c>
      <c r="E5" s="124">
        <v>1.527600569407773</v>
      </c>
      <c r="F5" s="85" t="s">
        <v>3490</v>
      </c>
      <c r="G5" s="85" t="b">
        <v>0</v>
      </c>
      <c r="H5" s="85" t="b">
        <v>0</v>
      </c>
      <c r="I5" s="85" t="b">
        <v>0</v>
      </c>
      <c r="J5" s="85" t="b">
        <v>0</v>
      </c>
      <c r="K5" s="85" t="b">
        <v>0</v>
      </c>
      <c r="L5" s="85" t="b">
        <v>0</v>
      </c>
    </row>
    <row r="6" spans="1:12" ht="15">
      <c r="A6" s="85" t="s">
        <v>3301</v>
      </c>
      <c r="B6" s="85" t="s">
        <v>3299</v>
      </c>
      <c r="C6" s="85">
        <v>51</v>
      </c>
      <c r="D6" s="124">
        <v>0.01164374748235077</v>
      </c>
      <c r="E6" s="124">
        <v>1.720861099112515</v>
      </c>
      <c r="F6" s="85" t="s">
        <v>3490</v>
      </c>
      <c r="G6" s="85" t="b">
        <v>0</v>
      </c>
      <c r="H6" s="85" t="b">
        <v>0</v>
      </c>
      <c r="I6" s="85" t="b">
        <v>0</v>
      </c>
      <c r="J6" s="85" t="b">
        <v>0</v>
      </c>
      <c r="K6" s="85" t="b">
        <v>0</v>
      </c>
      <c r="L6" s="85" t="b">
        <v>0</v>
      </c>
    </row>
    <row r="7" spans="1:12" ht="15">
      <c r="A7" s="85" t="s">
        <v>3299</v>
      </c>
      <c r="B7" s="85" t="s">
        <v>3302</v>
      </c>
      <c r="C7" s="85">
        <v>51</v>
      </c>
      <c r="D7" s="124">
        <v>0.01164374748235077</v>
      </c>
      <c r="E7" s="124">
        <v>1.720861099112515</v>
      </c>
      <c r="F7" s="85" t="s">
        <v>3490</v>
      </c>
      <c r="G7" s="85" t="b">
        <v>0</v>
      </c>
      <c r="H7" s="85" t="b">
        <v>0</v>
      </c>
      <c r="I7" s="85" t="b">
        <v>0</v>
      </c>
      <c r="J7" s="85" t="b">
        <v>0</v>
      </c>
      <c r="K7" s="85" t="b">
        <v>0</v>
      </c>
      <c r="L7" s="85" t="b">
        <v>0</v>
      </c>
    </row>
    <row r="8" spans="1:12" ht="15">
      <c r="A8" s="85" t="s">
        <v>2820</v>
      </c>
      <c r="B8" s="85" t="s">
        <v>2821</v>
      </c>
      <c r="C8" s="85">
        <v>49</v>
      </c>
      <c r="D8" s="124">
        <v>0.011467265079598055</v>
      </c>
      <c r="E8" s="124">
        <v>1.7549408886847906</v>
      </c>
      <c r="F8" s="85" t="s">
        <v>3490</v>
      </c>
      <c r="G8" s="85" t="b">
        <v>1</v>
      </c>
      <c r="H8" s="85" t="b">
        <v>0</v>
      </c>
      <c r="I8" s="85" t="b">
        <v>0</v>
      </c>
      <c r="J8" s="85" t="b">
        <v>0</v>
      </c>
      <c r="K8" s="85" t="b">
        <v>0</v>
      </c>
      <c r="L8" s="85" t="b">
        <v>0</v>
      </c>
    </row>
    <row r="9" spans="1:12" ht="15">
      <c r="A9" s="85" t="s">
        <v>2821</v>
      </c>
      <c r="B9" s="85" t="s">
        <v>402</v>
      </c>
      <c r="C9" s="85">
        <v>49</v>
      </c>
      <c r="D9" s="124">
        <v>0.011467265079598055</v>
      </c>
      <c r="E9" s="124">
        <v>1.3212853277462184</v>
      </c>
      <c r="F9" s="85" t="s">
        <v>3490</v>
      </c>
      <c r="G9" s="85" t="b">
        <v>0</v>
      </c>
      <c r="H9" s="85" t="b">
        <v>0</v>
      </c>
      <c r="I9" s="85" t="b">
        <v>0</v>
      </c>
      <c r="J9" s="85" t="b">
        <v>0</v>
      </c>
      <c r="K9" s="85" t="b">
        <v>0</v>
      </c>
      <c r="L9" s="85" t="b">
        <v>0</v>
      </c>
    </row>
    <row r="10" spans="1:12" ht="15">
      <c r="A10" s="85" t="s">
        <v>2810</v>
      </c>
      <c r="B10" s="85" t="s">
        <v>2815</v>
      </c>
      <c r="C10" s="85">
        <v>49</v>
      </c>
      <c r="D10" s="124">
        <v>0.011467265079598055</v>
      </c>
      <c r="E10" s="124">
        <v>1.1717340861445764</v>
      </c>
      <c r="F10" s="85" t="s">
        <v>3490</v>
      </c>
      <c r="G10" s="85" t="b">
        <v>0</v>
      </c>
      <c r="H10" s="85" t="b">
        <v>0</v>
      </c>
      <c r="I10" s="85" t="b">
        <v>0</v>
      </c>
      <c r="J10" s="85" t="b">
        <v>0</v>
      </c>
      <c r="K10" s="85" t="b">
        <v>0</v>
      </c>
      <c r="L10" s="85" t="b">
        <v>0</v>
      </c>
    </row>
    <row r="11" spans="1:12" ht="15">
      <c r="A11" s="85" t="s">
        <v>1749</v>
      </c>
      <c r="B11" s="85" t="s">
        <v>2811</v>
      </c>
      <c r="C11" s="85">
        <v>49</v>
      </c>
      <c r="D11" s="124">
        <v>0.011467265079598055</v>
      </c>
      <c r="E11" s="124">
        <v>1.3719050551788805</v>
      </c>
      <c r="F11" s="85" t="s">
        <v>3490</v>
      </c>
      <c r="G11" s="85" t="b">
        <v>0</v>
      </c>
      <c r="H11" s="85" t="b">
        <v>0</v>
      </c>
      <c r="I11" s="85" t="b">
        <v>0</v>
      </c>
      <c r="J11" s="85" t="b">
        <v>0</v>
      </c>
      <c r="K11" s="85" t="b">
        <v>0</v>
      </c>
      <c r="L11" s="85" t="b">
        <v>0</v>
      </c>
    </row>
    <row r="12" spans="1:12" ht="15">
      <c r="A12" s="85" t="s">
        <v>2811</v>
      </c>
      <c r="B12" s="85" t="s">
        <v>2822</v>
      </c>
      <c r="C12" s="85">
        <v>49</v>
      </c>
      <c r="D12" s="124">
        <v>0.011467265079598055</v>
      </c>
      <c r="E12" s="124">
        <v>1.423441498861239</v>
      </c>
      <c r="F12" s="85" t="s">
        <v>3490</v>
      </c>
      <c r="G12" s="85" t="b">
        <v>0</v>
      </c>
      <c r="H12" s="85" t="b">
        <v>0</v>
      </c>
      <c r="I12" s="85" t="b">
        <v>0</v>
      </c>
      <c r="J12" s="85" t="b">
        <v>0</v>
      </c>
      <c r="K12" s="85" t="b">
        <v>0</v>
      </c>
      <c r="L12" s="85" t="b">
        <v>0</v>
      </c>
    </row>
    <row r="13" spans="1:12" ht="15">
      <c r="A13" s="85" t="s">
        <v>2822</v>
      </c>
      <c r="B13" s="85" t="s">
        <v>2823</v>
      </c>
      <c r="C13" s="85">
        <v>49</v>
      </c>
      <c r="D13" s="124">
        <v>0.011467265079598055</v>
      </c>
      <c r="E13" s="124">
        <v>1.729133625078505</v>
      </c>
      <c r="F13" s="85" t="s">
        <v>3490</v>
      </c>
      <c r="G13" s="85" t="b">
        <v>0</v>
      </c>
      <c r="H13" s="85" t="b">
        <v>0</v>
      </c>
      <c r="I13" s="85" t="b">
        <v>0</v>
      </c>
      <c r="J13" s="85" t="b">
        <v>1</v>
      </c>
      <c r="K13" s="85" t="b">
        <v>0</v>
      </c>
      <c r="L13" s="85" t="b">
        <v>0</v>
      </c>
    </row>
    <row r="14" spans="1:12" ht="15">
      <c r="A14" s="85" t="s">
        <v>2823</v>
      </c>
      <c r="B14" s="85" t="s">
        <v>2824</v>
      </c>
      <c r="C14" s="85">
        <v>49</v>
      </c>
      <c r="D14" s="124">
        <v>0.011467265079598055</v>
      </c>
      <c r="E14" s="124">
        <v>1.7549408886847906</v>
      </c>
      <c r="F14" s="85" t="s">
        <v>3490</v>
      </c>
      <c r="G14" s="85" t="b">
        <v>1</v>
      </c>
      <c r="H14" s="85" t="b">
        <v>0</v>
      </c>
      <c r="I14" s="85" t="b">
        <v>0</v>
      </c>
      <c r="J14" s="85" t="b">
        <v>0</v>
      </c>
      <c r="K14" s="85" t="b">
        <v>0</v>
      </c>
      <c r="L14" s="85" t="b">
        <v>0</v>
      </c>
    </row>
    <row r="15" spans="1:12" ht="15">
      <c r="A15" s="85" t="s">
        <v>2824</v>
      </c>
      <c r="B15" s="85" t="s">
        <v>3300</v>
      </c>
      <c r="C15" s="85">
        <v>49</v>
      </c>
      <c r="D15" s="124">
        <v>0.011467265079598055</v>
      </c>
      <c r="E15" s="124">
        <v>1.7375667926153677</v>
      </c>
      <c r="F15" s="85" t="s">
        <v>3490</v>
      </c>
      <c r="G15" s="85" t="b">
        <v>0</v>
      </c>
      <c r="H15" s="85" t="b">
        <v>0</v>
      </c>
      <c r="I15" s="85" t="b">
        <v>0</v>
      </c>
      <c r="J15" s="85" t="b">
        <v>0</v>
      </c>
      <c r="K15" s="85" t="b">
        <v>0</v>
      </c>
      <c r="L15" s="85" t="b">
        <v>0</v>
      </c>
    </row>
    <row r="16" spans="1:12" ht="15">
      <c r="A16" s="85" t="s">
        <v>3300</v>
      </c>
      <c r="B16" s="85" t="s">
        <v>3301</v>
      </c>
      <c r="C16" s="85">
        <v>49</v>
      </c>
      <c r="D16" s="124">
        <v>0.011467265079598055</v>
      </c>
      <c r="E16" s="124">
        <v>1.720192696545945</v>
      </c>
      <c r="F16" s="85" t="s">
        <v>3490</v>
      </c>
      <c r="G16" s="85" t="b">
        <v>0</v>
      </c>
      <c r="H16" s="85" t="b">
        <v>0</v>
      </c>
      <c r="I16" s="85" t="b">
        <v>0</v>
      </c>
      <c r="J16" s="85" t="b">
        <v>0</v>
      </c>
      <c r="K16" s="85" t="b">
        <v>0</v>
      </c>
      <c r="L16" s="85" t="b">
        <v>0</v>
      </c>
    </row>
    <row r="17" spans="1:12" ht="15">
      <c r="A17" s="85" t="s">
        <v>3302</v>
      </c>
      <c r="B17" s="85" t="s">
        <v>3303</v>
      </c>
      <c r="C17" s="85">
        <v>49</v>
      </c>
      <c r="D17" s="124">
        <v>0.011467265079598055</v>
      </c>
      <c r="E17" s="124">
        <v>1.720192696545945</v>
      </c>
      <c r="F17" s="85" t="s">
        <v>3490</v>
      </c>
      <c r="G17" s="85" t="b">
        <v>0</v>
      </c>
      <c r="H17" s="85" t="b">
        <v>0</v>
      </c>
      <c r="I17" s="85" t="b">
        <v>0</v>
      </c>
      <c r="J17" s="85" t="b">
        <v>0</v>
      </c>
      <c r="K17" s="85" t="b">
        <v>0</v>
      </c>
      <c r="L17" s="85" t="b">
        <v>0</v>
      </c>
    </row>
    <row r="18" spans="1:12" ht="15">
      <c r="A18" s="85" t="s">
        <v>3303</v>
      </c>
      <c r="B18" s="85" t="s">
        <v>3304</v>
      </c>
      <c r="C18" s="85">
        <v>49</v>
      </c>
      <c r="D18" s="124">
        <v>0.011467265079598055</v>
      </c>
      <c r="E18" s="124">
        <v>1.7375667926153677</v>
      </c>
      <c r="F18" s="85" t="s">
        <v>3490</v>
      </c>
      <c r="G18" s="85" t="b">
        <v>0</v>
      </c>
      <c r="H18" s="85" t="b">
        <v>0</v>
      </c>
      <c r="I18" s="85" t="b">
        <v>0</v>
      </c>
      <c r="J18" s="85" t="b">
        <v>0</v>
      </c>
      <c r="K18" s="85" t="b">
        <v>0</v>
      </c>
      <c r="L18" s="85" t="b">
        <v>0</v>
      </c>
    </row>
    <row r="19" spans="1:12" ht="15">
      <c r="A19" s="85" t="s">
        <v>3304</v>
      </c>
      <c r="B19" s="85" t="s">
        <v>402</v>
      </c>
      <c r="C19" s="85">
        <v>49</v>
      </c>
      <c r="D19" s="124">
        <v>0.011467265079598055</v>
      </c>
      <c r="E19" s="124">
        <v>1.3212853277462184</v>
      </c>
      <c r="F19" s="85" t="s">
        <v>3490</v>
      </c>
      <c r="G19" s="85" t="b">
        <v>0</v>
      </c>
      <c r="H19" s="85" t="b">
        <v>0</v>
      </c>
      <c r="I19" s="85" t="b">
        <v>0</v>
      </c>
      <c r="J19" s="85" t="b">
        <v>0</v>
      </c>
      <c r="K19" s="85" t="b">
        <v>0</v>
      </c>
      <c r="L19" s="85" t="b">
        <v>0</v>
      </c>
    </row>
    <row r="20" spans="1:12" ht="15">
      <c r="A20" s="85" t="s">
        <v>392</v>
      </c>
      <c r="B20" s="85" t="s">
        <v>2820</v>
      </c>
      <c r="C20" s="85">
        <v>48</v>
      </c>
      <c r="D20" s="124">
        <v>0.011374678039975626</v>
      </c>
      <c r="E20" s="124">
        <v>1.7461669643772852</v>
      </c>
      <c r="F20" s="85" t="s">
        <v>3490</v>
      </c>
      <c r="G20" s="85" t="b">
        <v>0</v>
      </c>
      <c r="H20" s="85" t="b">
        <v>0</v>
      </c>
      <c r="I20" s="85" t="b">
        <v>0</v>
      </c>
      <c r="J20" s="85" t="b">
        <v>1</v>
      </c>
      <c r="K20" s="85" t="b">
        <v>0</v>
      </c>
      <c r="L20" s="85" t="b">
        <v>0</v>
      </c>
    </row>
    <row r="21" spans="1:12" ht="15">
      <c r="A21" s="85" t="s">
        <v>2810</v>
      </c>
      <c r="B21" s="85" t="s">
        <v>3305</v>
      </c>
      <c r="C21" s="85">
        <v>48</v>
      </c>
      <c r="D21" s="124">
        <v>0.011374678039975626</v>
      </c>
      <c r="E21" s="124">
        <v>1.3623515983968542</v>
      </c>
      <c r="F21" s="85" t="s">
        <v>3490</v>
      </c>
      <c r="G21" s="85" t="b">
        <v>0</v>
      </c>
      <c r="H21" s="85" t="b">
        <v>0</v>
      </c>
      <c r="I21" s="85" t="b">
        <v>0</v>
      </c>
      <c r="J21" s="85" t="b">
        <v>0</v>
      </c>
      <c r="K21" s="85" t="b">
        <v>0</v>
      </c>
      <c r="L21" s="85" t="b">
        <v>0</v>
      </c>
    </row>
    <row r="22" spans="1:12" ht="15">
      <c r="A22" s="85" t="s">
        <v>2817</v>
      </c>
      <c r="B22" s="85" t="s">
        <v>2818</v>
      </c>
      <c r="C22" s="85">
        <v>45</v>
      </c>
      <c r="D22" s="124">
        <v>0.011078796056360321</v>
      </c>
      <c r="E22" s="124">
        <v>1.7730391107775867</v>
      </c>
      <c r="F22" s="85" t="s">
        <v>3490</v>
      </c>
      <c r="G22" s="85" t="b">
        <v>0</v>
      </c>
      <c r="H22" s="85" t="b">
        <v>0</v>
      </c>
      <c r="I22" s="85" t="b">
        <v>0</v>
      </c>
      <c r="J22" s="85" t="b">
        <v>0</v>
      </c>
      <c r="K22" s="85" t="b">
        <v>0</v>
      </c>
      <c r="L22" s="85" t="b">
        <v>0</v>
      </c>
    </row>
    <row r="23" spans="1:12" ht="15">
      <c r="A23" s="85" t="s">
        <v>2818</v>
      </c>
      <c r="B23" s="85" t="s">
        <v>2769</v>
      </c>
      <c r="C23" s="85">
        <v>45</v>
      </c>
      <c r="D23" s="124">
        <v>0.011078796056360321</v>
      </c>
      <c r="E23" s="124">
        <v>1.6000389286990473</v>
      </c>
      <c r="F23" s="85" t="s">
        <v>3490</v>
      </c>
      <c r="G23" s="85" t="b">
        <v>0</v>
      </c>
      <c r="H23" s="85" t="b">
        <v>0</v>
      </c>
      <c r="I23" s="85" t="b">
        <v>0</v>
      </c>
      <c r="J23" s="85" t="b">
        <v>0</v>
      </c>
      <c r="K23" s="85" t="b">
        <v>0</v>
      </c>
      <c r="L23" s="85" t="b">
        <v>0</v>
      </c>
    </row>
    <row r="24" spans="1:12" ht="15">
      <c r="A24" s="85" t="s">
        <v>387</v>
      </c>
      <c r="B24" s="85" t="s">
        <v>2817</v>
      </c>
      <c r="C24" s="85">
        <v>44</v>
      </c>
      <c r="D24" s="124">
        <v>0.010973907873970285</v>
      </c>
      <c r="E24" s="124">
        <v>1.7823791370317301</v>
      </c>
      <c r="F24" s="85" t="s">
        <v>3490</v>
      </c>
      <c r="G24" s="85" t="b">
        <v>0</v>
      </c>
      <c r="H24" s="85" t="b">
        <v>0</v>
      </c>
      <c r="I24" s="85" t="b">
        <v>0</v>
      </c>
      <c r="J24" s="85" t="b">
        <v>0</v>
      </c>
      <c r="K24" s="85" t="b">
        <v>0</v>
      </c>
      <c r="L24" s="85" t="b">
        <v>0</v>
      </c>
    </row>
    <row r="25" spans="1:12" ht="15">
      <c r="A25" s="85" t="s">
        <v>2811</v>
      </c>
      <c r="B25" s="85" t="s">
        <v>2810</v>
      </c>
      <c r="C25" s="85">
        <v>20</v>
      </c>
      <c r="D25" s="124">
        <v>0.007241662027756255</v>
      </c>
      <c r="E25" s="124">
        <v>0.662664344547018</v>
      </c>
      <c r="F25" s="85" t="s">
        <v>3490</v>
      </c>
      <c r="G25" s="85" t="b">
        <v>0</v>
      </c>
      <c r="H25" s="85" t="b">
        <v>0</v>
      </c>
      <c r="I25" s="85" t="b">
        <v>0</v>
      </c>
      <c r="J25" s="85" t="b">
        <v>0</v>
      </c>
      <c r="K25" s="85" t="b">
        <v>0</v>
      </c>
      <c r="L25" s="85" t="b">
        <v>0</v>
      </c>
    </row>
    <row r="26" spans="1:12" ht="15">
      <c r="A26" s="85" t="s">
        <v>2810</v>
      </c>
      <c r="B26" s="85" t="s">
        <v>325</v>
      </c>
      <c r="C26" s="85">
        <v>16</v>
      </c>
      <c r="D26" s="124">
        <v>0.006303550157949954</v>
      </c>
      <c r="E26" s="124">
        <v>0.6473934886767051</v>
      </c>
      <c r="F26" s="85" t="s">
        <v>3490</v>
      </c>
      <c r="G26" s="85" t="b">
        <v>0</v>
      </c>
      <c r="H26" s="85" t="b">
        <v>0</v>
      </c>
      <c r="I26" s="85" t="b">
        <v>0</v>
      </c>
      <c r="J26" s="85" t="b">
        <v>0</v>
      </c>
      <c r="K26" s="85" t="b">
        <v>0</v>
      </c>
      <c r="L26" s="85" t="b">
        <v>0</v>
      </c>
    </row>
    <row r="27" spans="1:12" ht="15">
      <c r="A27" s="85" t="s">
        <v>564</v>
      </c>
      <c r="B27" s="85" t="s">
        <v>2815</v>
      </c>
      <c r="C27" s="85">
        <v>15</v>
      </c>
      <c r="D27" s="124">
        <v>0.006047923404372472</v>
      </c>
      <c r="E27" s="124">
        <v>0.6165629945211083</v>
      </c>
      <c r="F27" s="85" t="s">
        <v>3490</v>
      </c>
      <c r="G27" s="85" t="b">
        <v>0</v>
      </c>
      <c r="H27" s="85" t="b">
        <v>0</v>
      </c>
      <c r="I27" s="85" t="b">
        <v>0</v>
      </c>
      <c r="J27" s="85" t="b">
        <v>0</v>
      </c>
      <c r="K27" s="85" t="b">
        <v>0</v>
      </c>
      <c r="L27" s="85" t="b">
        <v>0</v>
      </c>
    </row>
    <row r="28" spans="1:12" ht="15">
      <c r="A28" s="85" t="s">
        <v>325</v>
      </c>
      <c r="B28" s="85" t="s">
        <v>564</v>
      </c>
      <c r="C28" s="85">
        <v>13</v>
      </c>
      <c r="D28" s="124">
        <v>0.005507385143195522</v>
      </c>
      <c r="E28" s="124">
        <v>0.4714408527074999</v>
      </c>
      <c r="F28" s="85" t="s">
        <v>3490</v>
      </c>
      <c r="G28" s="85" t="b">
        <v>0</v>
      </c>
      <c r="H28" s="85" t="b">
        <v>0</v>
      </c>
      <c r="I28" s="85" t="b">
        <v>0</v>
      </c>
      <c r="J28" s="85" t="b">
        <v>0</v>
      </c>
      <c r="K28" s="85" t="b">
        <v>0</v>
      </c>
      <c r="L28" s="85" t="b">
        <v>0</v>
      </c>
    </row>
    <row r="29" spans="1:12" ht="15">
      <c r="A29" s="85" t="s">
        <v>2811</v>
      </c>
      <c r="B29" s="85" t="s">
        <v>564</v>
      </c>
      <c r="C29" s="85">
        <v>12</v>
      </c>
      <c r="D29" s="124">
        <v>0.00522100412530669</v>
      </c>
      <c r="E29" s="124">
        <v>0.3131709649464367</v>
      </c>
      <c r="F29" s="85" t="s">
        <v>3490</v>
      </c>
      <c r="G29" s="85" t="b">
        <v>0</v>
      </c>
      <c r="H29" s="85" t="b">
        <v>0</v>
      </c>
      <c r="I29" s="85" t="b">
        <v>0</v>
      </c>
      <c r="J29" s="85" t="b">
        <v>0</v>
      </c>
      <c r="K29" s="85" t="b">
        <v>0</v>
      </c>
      <c r="L29" s="85" t="b">
        <v>0</v>
      </c>
    </row>
    <row r="30" spans="1:12" ht="15">
      <c r="A30" s="85" t="s">
        <v>567</v>
      </c>
      <c r="B30" s="85" t="s">
        <v>564</v>
      </c>
      <c r="C30" s="85">
        <v>11</v>
      </c>
      <c r="D30" s="124">
        <v>0.004922700365862623</v>
      </c>
      <c r="E30" s="124">
        <v>0.6264912640643359</v>
      </c>
      <c r="F30" s="85" t="s">
        <v>3490</v>
      </c>
      <c r="G30" s="85" t="b">
        <v>0</v>
      </c>
      <c r="H30" s="85" t="b">
        <v>0</v>
      </c>
      <c r="I30" s="85" t="b">
        <v>0</v>
      </c>
      <c r="J30" s="85" t="b">
        <v>0</v>
      </c>
      <c r="K30" s="85" t="b">
        <v>0</v>
      </c>
      <c r="L30" s="85" t="b">
        <v>0</v>
      </c>
    </row>
    <row r="31" spans="1:12" ht="15">
      <c r="A31" s="85" t="s">
        <v>3309</v>
      </c>
      <c r="B31" s="85" t="s">
        <v>3313</v>
      </c>
      <c r="C31" s="85">
        <v>10</v>
      </c>
      <c r="D31" s="124">
        <v>0.004611387103591788</v>
      </c>
      <c r="E31" s="124">
        <v>2.3659557226656793</v>
      </c>
      <c r="F31" s="85" t="s">
        <v>3490</v>
      </c>
      <c r="G31" s="85" t="b">
        <v>1</v>
      </c>
      <c r="H31" s="85" t="b">
        <v>0</v>
      </c>
      <c r="I31" s="85" t="b">
        <v>0</v>
      </c>
      <c r="J31" s="85" t="b">
        <v>1</v>
      </c>
      <c r="K31" s="85" t="b">
        <v>0</v>
      </c>
      <c r="L31" s="85" t="b">
        <v>0</v>
      </c>
    </row>
    <row r="32" spans="1:12" ht="15">
      <c r="A32" s="85" t="s">
        <v>3313</v>
      </c>
      <c r="B32" s="85" t="s">
        <v>3310</v>
      </c>
      <c r="C32" s="85">
        <v>10</v>
      </c>
      <c r="D32" s="124">
        <v>0.004611387103591788</v>
      </c>
      <c r="E32" s="124">
        <v>2.3659557226656793</v>
      </c>
      <c r="F32" s="85" t="s">
        <v>3490</v>
      </c>
      <c r="G32" s="85" t="b">
        <v>1</v>
      </c>
      <c r="H32" s="85" t="b">
        <v>0</v>
      </c>
      <c r="I32" s="85" t="b">
        <v>0</v>
      </c>
      <c r="J32" s="85" t="b">
        <v>0</v>
      </c>
      <c r="K32" s="85" t="b">
        <v>0</v>
      </c>
      <c r="L32" s="85" t="b">
        <v>0</v>
      </c>
    </row>
    <row r="33" spans="1:12" ht="15">
      <c r="A33" s="85" t="s">
        <v>3310</v>
      </c>
      <c r="B33" s="85" t="s">
        <v>3307</v>
      </c>
      <c r="C33" s="85">
        <v>10</v>
      </c>
      <c r="D33" s="124">
        <v>0.004611387103591788</v>
      </c>
      <c r="E33" s="124">
        <v>2.252012370358843</v>
      </c>
      <c r="F33" s="85" t="s">
        <v>3490</v>
      </c>
      <c r="G33" s="85" t="b">
        <v>0</v>
      </c>
      <c r="H33" s="85" t="b">
        <v>0</v>
      </c>
      <c r="I33" s="85" t="b">
        <v>0</v>
      </c>
      <c r="J33" s="85" t="b">
        <v>0</v>
      </c>
      <c r="K33" s="85" t="b">
        <v>0</v>
      </c>
      <c r="L33" s="85" t="b">
        <v>0</v>
      </c>
    </row>
    <row r="34" spans="1:12" ht="15">
      <c r="A34" s="85" t="s">
        <v>3307</v>
      </c>
      <c r="B34" s="85" t="s">
        <v>2813</v>
      </c>
      <c r="C34" s="85">
        <v>10</v>
      </c>
      <c r="D34" s="124">
        <v>0.004611387103591788</v>
      </c>
      <c r="E34" s="124">
        <v>2.1007446950281934</v>
      </c>
      <c r="F34" s="85" t="s">
        <v>3490</v>
      </c>
      <c r="G34" s="85" t="b">
        <v>0</v>
      </c>
      <c r="H34" s="85" t="b">
        <v>0</v>
      </c>
      <c r="I34" s="85" t="b">
        <v>0</v>
      </c>
      <c r="J34" s="85" t="b">
        <v>0</v>
      </c>
      <c r="K34" s="85" t="b">
        <v>0</v>
      </c>
      <c r="L34" s="85" t="b">
        <v>0</v>
      </c>
    </row>
    <row r="35" spans="1:12" ht="15">
      <c r="A35" s="85" t="s">
        <v>2813</v>
      </c>
      <c r="B35" s="85" t="s">
        <v>2811</v>
      </c>
      <c r="C35" s="85">
        <v>10</v>
      </c>
      <c r="D35" s="124">
        <v>0.004611387103591788</v>
      </c>
      <c r="E35" s="124">
        <v>1.21468804733503</v>
      </c>
      <c r="F35" s="85" t="s">
        <v>3490</v>
      </c>
      <c r="G35" s="85" t="b">
        <v>0</v>
      </c>
      <c r="H35" s="85" t="b">
        <v>0</v>
      </c>
      <c r="I35" s="85" t="b">
        <v>0</v>
      </c>
      <c r="J35" s="85" t="b">
        <v>0</v>
      </c>
      <c r="K35" s="85" t="b">
        <v>0</v>
      </c>
      <c r="L35" s="85" t="b">
        <v>0</v>
      </c>
    </row>
    <row r="36" spans="1:12" ht="15">
      <c r="A36" s="85" t="s">
        <v>325</v>
      </c>
      <c r="B36" s="85" t="s">
        <v>3314</v>
      </c>
      <c r="C36" s="85">
        <v>10</v>
      </c>
      <c r="D36" s="124">
        <v>0.004611387103591788</v>
      </c>
      <c r="E36" s="124">
        <v>1.5643233764325128</v>
      </c>
      <c r="F36" s="85" t="s">
        <v>3490</v>
      </c>
      <c r="G36" s="85" t="b">
        <v>0</v>
      </c>
      <c r="H36" s="85" t="b">
        <v>0</v>
      </c>
      <c r="I36" s="85" t="b">
        <v>0</v>
      </c>
      <c r="J36" s="85" t="b">
        <v>0</v>
      </c>
      <c r="K36" s="85" t="b">
        <v>0</v>
      </c>
      <c r="L36" s="85" t="b">
        <v>0</v>
      </c>
    </row>
    <row r="37" spans="1:12" ht="15">
      <c r="A37" s="85" t="s">
        <v>3314</v>
      </c>
      <c r="B37" s="85" t="s">
        <v>2814</v>
      </c>
      <c r="C37" s="85">
        <v>10</v>
      </c>
      <c r="D37" s="124">
        <v>0.004611387103591788</v>
      </c>
      <c r="E37" s="124">
        <v>2.3659557226656793</v>
      </c>
      <c r="F37" s="85" t="s">
        <v>3490</v>
      </c>
      <c r="G37" s="85" t="b">
        <v>0</v>
      </c>
      <c r="H37" s="85" t="b">
        <v>0</v>
      </c>
      <c r="I37" s="85" t="b">
        <v>0</v>
      </c>
      <c r="J37" s="85" t="b">
        <v>0</v>
      </c>
      <c r="K37" s="85" t="b">
        <v>0</v>
      </c>
      <c r="L37" s="85" t="b">
        <v>0</v>
      </c>
    </row>
    <row r="38" spans="1:12" ht="15">
      <c r="A38" s="85" t="s">
        <v>2814</v>
      </c>
      <c r="B38" s="85" t="s">
        <v>3311</v>
      </c>
      <c r="C38" s="85">
        <v>10</v>
      </c>
      <c r="D38" s="124">
        <v>0.004611387103591788</v>
      </c>
      <c r="E38" s="124">
        <v>2.2867744766180547</v>
      </c>
      <c r="F38" s="85" t="s">
        <v>3490</v>
      </c>
      <c r="G38" s="85" t="b">
        <v>0</v>
      </c>
      <c r="H38" s="85" t="b">
        <v>0</v>
      </c>
      <c r="I38" s="85" t="b">
        <v>0</v>
      </c>
      <c r="J38" s="85" t="b">
        <v>0</v>
      </c>
      <c r="K38" s="85" t="b">
        <v>0</v>
      </c>
      <c r="L38" s="85" t="b">
        <v>0</v>
      </c>
    </row>
    <row r="39" spans="1:12" ht="15">
      <c r="A39" s="85" t="s">
        <v>3311</v>
      </c>
      <c r="B39" s="85" t="s">
        <v>567</v>
      </c>
      <c r="C39" s="85">
        <v>10</v>
      </c>
      <c r="D39" s="124">
        <v>0.004611387103591788</v>
      </c>
      <c r="E39" s="124">
        <v>1.3573555509037618</v>
      </c>
      <c r="F39" s="85" t="s">
        <v>3490</v>
      </c>
      <c r="G39" s="85" t="b">
        <v>0</v>
      </c>
      <c r="H39" s="85" t="b">
        <v>0</v>
      </c>
      <c r="I39" s="85" t="b">
        <v>0</v>
      </c>
      <c r="J39" s="85" t="b">
        <v>0</v>
      </c>
      <c r="K39" s="85" t="b">
        <v>0</v>
      </c>
      <c r="L39" s="85" t="b">
        <v>0</v>
      </c>
    </row>
    <row r="40" spans="1:12" ht="15">
      <c r="A40" s="85" t="s">
        <v>394</v>
      </c>
      <c r="B40" s="85" t="s">
        <v>3309</v>
      </c>
      <c r="C40" s="85">
        <v>9</v>
      </c>
      <c r="D40" s="124">
        <v>0.0042857592241131864</v>
      </c>
      <c r="E40" s="124">
        <v>2.403744283555079</v>
      </c>
      <c r="F40" s="85" t="s">
        <v>3490</v>
      </c>
      <c r="G40" s="85" t="b">
        <v>0</v>
      </c>
      <c r="H40" s="85" t="b">
        <v>0</v>
      </c>
      <c r="I40" s="85" t="b">
        <v>0</v>
      </c>
      <c r="J40" s="85" t="b">
        <v>1</v>
      </c>
      <c r="K40" s="85" t="b">
        <v>0</v>
      </c>
      <c r="L40" s="85" t="b">
        <v>0</v>
      </c>
    </row>
    <row r="41" spans="1:12" ht="15">
      <c r="A41" s="85" t="s">
        <v>567</v>
      </c>
      <c r="B41" s="85" t="s">
        <v>3317</v>
      </c>
      <c r="C41" s="85">
        <v>9</v>
      </c>
      <c r="D41" s="124">
        <v>0.0042857592241131864</v>
      </c>
      <c r="E41" s="124">
        <v>1.7919244549379605</v>
      </c>
      <c r="F41" s="85" t="s">
        <v>3490</v>
      </c>
      <c r="G41" s="85" t="b">
        <v>0</v>
      </c>
      <c r="H41" s="85" t="b">
        <v>0</v>
      </c>
      <c r="I41" s="85" t="b">
        <v>0</v>
      </c>
      <c r="J41" s="85" t="b">
        <v>0</v>
      </c>
      <c r="K41" s="85" t="b">
        <v>0</v>
      </c>
      <c r="L41" s="85" t="b">
        <v>0</v>
      </c>
    </row>
    <row r="42" spans="1:12" ht="15">
      <c r="A42" s="85" t="s">
        <v>564</v>
      </c>
      <c r="B42" s="85" t="s">
        <v>2770</v>
      </c>
      <c r="C42" s="85">
        <v>9</v>
      </c>
      <c r="D42" s="124">
        <v>0.0042857592241131864</v>
      </c>
      <c r="E42" s="124">
        <v>0.9331051563633371</v>
      </c>
      <c r="F42" s="85" t="s">
        <v>3490</v>
      </c>
      <c r="G42" s="85" t="b">
        <v>0</v>
      </c>
      <c r="H42" s="85" t="b">
        <v>0</v>
      </c>
      <c r="I42" s="85" t="b">
        <v>0</v>
      </c>
      <c r="J42" s="85" t="b">
        <v>0</v>
      </c>
      <c r="K42" s="85" t="b">
        <v>0</v>
      </c>
      <c r="L42" s="85" t="b">
        <v>0</v>
      </c>
    </row>
    <row r="43" spans="1:12" ht="15">
      <c r="A43" s="85" t="s">
        <v>2815</v>
      </c>
      <c r="B43" s="85" t="s">
        <v>2811</v>
      </c>
      <c r="C43" s="85">
        <v>9</v>
      </c>
      <c r="D43" s="124">
        <v>0.0042857592241131864</v>
      </c>
      <c r="E43" s="124">
        <v>0.530147758421653</v>
      </c>
      <c r="F43" s="85" t="s">
        <v>3490</v>
      </c>
      <c r="G43" s="85" t="b">
        <v>0</v>
      </c>
      <c r="H43" s="85" t="b">
        <v>0</v>
      </c>
      <c r="I43" s="85" t="b">
        <v>0</v>
      </c>
      <c r="J43" s="85" t="b">
        <v>0</v>
      </c>
      <c r="K43" s="85" t="b">
        <v>0</v>
      </c>
      <c r="L43" s="85" t="b">
        <v>0</v>
      </c>
    </row>
    <row r="44" spans="1:12" ht="15">
      <c r="A44" s="85" t="s">
        <v>567</v>
      </c>
      <c r="B44" s="85" t="s">
        <v>2769</v>
      </c>
      <c r="C44" s="85">
        <v>9</v>
      </c>
      <c r="D44" s="124">
        <v>0.0042857592241131864</v>
      </c>
      <c r="E44" s="124">
        <v>0.9010689243630287</v>
      </c>
      <c r="F44" s="85" t="s">
        <v>3490</v>
      </c>
      <c r="G44" s="85" t="b">
        <v>0</v>
      </c>
      <c r="H44" s="85" t="b">
        <v>0</v>
      </c>
      <c r="I44" s="85" t="b">
        <v>0</v>
      </c>
      <c r="J44" s="85" t="b">
        <v>0</v>
      </c>
      <c r="K44" s="85" t="b">
        <v>0</v>
      </c>
      <c r="L44" s="85" t="b">
        <v>0</v>
      </c>
    </row>
    <row r="45" spans="1:12" ht="15">
      <c r="A45" s="85" t="s">
        <v>325</v>
      </c>
      <c r="B45" s="85" t="s">
        <v>2811</v>
      </c>
      <c r="C45" s="85">
        <v>8</v>
      </c>
      <c r="D45" s="124">
        <v>0.003944219950745904</v>
      </c>
      <c r="E45" s="124">
        <v>0.4674133634244564</v>
      </c>
      <c r="F45" s="85" t="s">
        <v>3490</v>
      </c>
      <c r="G45" s="85" t="b">
        <v>0</v>
      </c>
      <c r="H45" s="85" t="b">
        <v>0</v>
      </c>
      <c r="I45" s="85" t="b">
        <v>0</v>
      </c>
      <c r="J45" s="85" t="b">
        <v>0</v>
      </c>
      <c r="K45" s="85" t="b">
        <v>0</v>
      </c>
      <c r="L45" s="85" t="b">
        <v>0</v>
      </c>
    </row>
    <row r="46" spans="1:12" ht="15">
      <c r="A46" s="85" t="s">
        <v>2770</v>
      </c>
      <c r="B46" s="85" t="s">
        <v>564</v>
      </c>
      <c r="C46" s="85">
        <v>7</v>
      </c>
      <c r="D46" s="124">
        <v>0.0035847704854791084</v>
      </c>
      <c r="E46" s="124">
        <v>0.8529602113174374</v>
      </c>
      <c r="F46" s="85" t="s">
        <v>3490</v>
      </c>
      <c r="G46" s="85" t="b">
        <v>0</v>
      </c>
      <c r="H46" s="85" t="b">
        <v>0</v>
      </c>
      <c r="I46" s="85" t="b">
        <v>0</v>
      </c>
      <c r="J46" s="85" t="b">
        <v>0</v>
      </c>
      <c r="K46" s="85" t="b">
        <v>0</v>
      </c>
      <c r="L46" s="85" t="b">
        <v>0</v>
      </c>
    </row>
    <row r="47" spans="1:12" ht="15">
      <c r="A47" s="85" t="s">
        <v>3312</v>
      </c>
      <c r="B47" s="85" t="s">
        <v>2827</v>
      </c>
      <c r="C47" s="85">
        <v>7</v>
      </c>
      <c r="D47" s="124">
        <v>0.0035847704854791084</v>
      </c>
      <c r="E47" s="124">
        <v>2.102714287891098</v>
      </c>
      <c r="F47" s="85" t="s">
        <v>3490</v>
      </c>
      <c r="G47" s="85" t="b">
        <v>0</v>
      </c>
      <c r="H47" s="85" t="b">
        <v>0</v>
      </c>
      <c r="I47" s="85" t="b">
        <v>0</v>
      </c>
      <c r="J47" s="85" t="b">
        <v>1</v>
      </c>
      <c r="K47" s="85" t="b">
        <v>0</v>
      </c>
      <c r="L47" s="85" t="b">
        <v>0</v>
      </c>
    </row>
    <row r="48" spans="1:12" ht="15">
      <c r="A48" s="85" t="s">
        <v>3321</v>
      </c>
      <c r="B48" s="85" t="s">
        <v>3322</v>
      </c>
      <c r="C48" s="85">
        <v>7</v>
      </c>
      <c r="D48" s="124">
        <v>0.0035847704854791084</v>
      </c>
      <c r="E48" s="124">
        <v>2.6000389286990475</v>
      </c>
      <c r="F48" s="85" t="s">
        <v>3490</v>
      </c>
      <c r="G48" s="85" t="b">
        <v>0</v>
      </c>
      <c r="H48" s="85" t="b">
        <v>0</v>
      </c>
      <c r="I48" s="85" t="b">
        <v>0</v>
      </c>
      <c r="J48" s="85" t="b">
        <v>0</v>
      </c>
      <c r="K48" s="85" t="b">
        <v>0</v>
      </c>
      <c r="L48" s="85" t="b">
        <v>0</v>
      </c>
    </row>
    <row r="49" spans="1:12" ht="15">
      <c r="A49" s="85" t="s">
        <v>3322</v>
      </c>
      <c r="B49" s="85" t="s">
        <v>2826</v>
      </c>
      <c r="C49" s="85">
        <v>7</v>
      </c>
      <c r="D49" s="124">
        <v>0.0035847704854791084</v>
      </c>
      <c r="E49" s="124">
        <v>2.2990089330350663</v>
      </c>
      <c r="F49" s="85" t="s">
        <v>3490</v>
      </c>
      <c r="G49" s="85" t="b">
        <v>0</v>
      </c>
      <c r="H49" s="85" t="b">
        <v>0</v>
      </c>
      <c r="I49" s="85" t="b">
        <v>0</v>
      </c>
      <c r="J49" s="85" t="b">
        <v>0</v>
      </c>
      <c r="K49" s="85" t="b">
        <v>0</v>
      </c>
      <c r="L49" s="85" t="b">
        <v>0</v>
      </c>
    </row>
    <row r="50" spans="1:12" ht="15">
      <c r="A50" s="85" t="s">
        <v>2826</v>
      </c>
      <c r="B50" s="85" t="s">
        <v>564</v>
      </c>
      <c r="C50" s="85">
        <v>7</v>
      </c>
      <c r="D50" s="124">
        <v>0.0035847704854791084</v>
      </c>
      <c r="E50" s="124">
        <v>0.9372810970174733</v>
      </c>
      <c r="F50" s="85" t="s">
        <v>3490</v>
      </c>
      <c r="G50" s="85" t="b">
        <v>0</v>
      </c>
      <c r="H50" s="85" t="b">
        <v>0</v>
      </c>
      <c r="I50" s="85" t="b">
        <v>0</v>
      </c>
      <c r="J50" s="85" t="b">
        <v>0</v>
      </c>
      <c r="K50" s="85" t="b">
        <v>0</v>
      </c>
      <c r="L50" s="85" t="b">
        <v>0</v>
      </c>
    </row>
    <row r="51" spans="1:12" ht="15">
      <c r="A51" s="85" t="s">
        <v>2811</v>
      </c>
      <c r="B51" s="85" t="s">
        <v>3308</v>
      </c>
      <c r="C51" s="85">
        <v>7</v>
      </c>
      <c r="D51" s="124">
        <v>0.0035847704854791084</v>
      </c>
      <c r="E51" s="124">
        <v>1.2067323888972936</v>
      </c>
      <c r="F51" s="85" t="s">
        <v>3490</v>
      </c>
      <c r="G51" s="85" t="b">
        <v>0</v>
      </c>
      <c r="H51" s="85" t="b">
        <v>0</v>
      </c>
      <c r="I51" s="85" t="b">
        <v>0</v>
      </c>
      <c r="J51" s="85" t="b">
        <v>1</v>
      </c>
      <c r="K51" s="85" t="b">
        <v>0</v>
      </c>
      <c r="L51" s="85" t="b">
        <v>0</v>
      </c>
    </row>
    <row r="52" spans="1:12" ht="15">
      <c r="A52" s="85" t="s">
        <v>3308</v>
      </c>
      <c r="B52" s="85" t="s">
        <v>3323</v>
      </c>
      <c r="C52" s="85">
        <v>7</v>
      </c>
      <c r="D52" s="124">
        <v>0.0035847704854791084</v>
      </c>
      <c r="E52" s="124">
        <v>2.3311936164064675</v>
      </c>
      <c r="F52" s="85" t="s">
        <v>3490</v>
      </c>
      <c r="G52" s="85" t="b">
        <v>1</v>
      </c>
      <c r="H52" s="85" t="b">
        <v>0</v>
      </c>
      <c r="I52" s="85" t="b">
        <v>0</v>
      </c>
      <c r="J52" s="85" t="b">
        <v>0</v>
      </c>
      <c r="K52" s="85" t="b">
        <v>0</v>
      </c>
      <c r="L52" s="85" t="b">
        <v>0</v>
      </c>
    </row>
    <row r="53" spans="1:12" ht="15">
      <c r="A53" s="85" t="s">
        <v>3323</v>
      </c>
      <c r="B53" s="85" t="s">
        <v>338</v>
      </c>
      <c r="C53" s="85">
        <v>7</v>
      </c>
      <c r="D53" s="124">
        <v>0.0035847704854791084</v>
      </c>
      <c r="E53" s="124">
        <v>2.2990089330350663</v>
      </c>
      <c r="F53" s="85" t="s">
        <v>3490</v>
      </c>
      <c r="G53" s="85" t="b">
        <v>0</v>
      </c>
      <c r="H53" s="85" t="b">
        <v>0</v>
      </c>
      <c r="I53" s="85" t="b">
        <v>0</v>
      </c>
      <c r="J53" s="85" t="b">
        <v>0</v>
      </c>
      <c r="K53" s="85" t="b">
        <v>0</v>
      </c>
      <c r="L53" s="85" t="b">
        <v>0</v>
      </c>
    </row>
    <row r="54" spans="1:12" ht="15">
      <c r="A54" s="85" t="s">
        <v>338</v>
      </c>
      <c r="B54" s="85" t="s">
        <v>398</v>
      </c>
      <c r="C54" s="85">
        <v>7</v>
      </c>
      <c r="D54" s="124">
        <v>0.0035847704854791084</v>
      </c>
      <c r="E54" s="124">
        <v>1.9380524906161984</v>
      </c>
      <c r="F54" s="85" t="s">
        <v>3490</v>
      </c>
      <c r="G54" s="85" t="b">
        <v>0</v>
      </c>
      <c r="H54" s="85" t="b">
        <v>0</v>
      </c>
      <c r="I54" s="85" t="b">
        <v>0</v>
      </c>
      <c r="J54" s="85" t="b">
        <v>0</v>
      </c>
      <c r="K54" s="85" t="b">
        <v>0</v>
      </c>
      <c r="L54" s="85" t="b">
        <v>0</v>
      </c>
    </row>
    <row r="55" spans="1:12" ht="15">
      <c r="A55" s="85" t="s">
        <v>398</v>
      </c>
      <c r="B55" s="85" t="s">
        <v>3324</v>
      </c>
      <c r="C55" s="85">
        <v>7</v>
      </c>
      <c r="D55" s="124">
        <v>0.0035847704854791084</v>
      </c>
      <c r="E55" s="124">
        <v>2.269045709657623</v>
      </c>
      <c r="F55" s="85" t="s">
        <v>3490</v>
      </c>
      <c r="G55" s="85" t="b">
        <v>0</v>
      </c>
      <c r="H55" s="85" t="b">
        <v>0</v>
      </c>
      <c r="I55" s="85" t="b">
        <v>0</v>
      </c>
      <c r="J55" s="85" t="b">
        <v>1</v>
      </c>
      <c r="K55" s="85" t="b">
        <v>0</v>
      </c>
      <c r="L55" s="85" t="b">
        <v>0</v>
      </c>
    </row>
    <row r="56" spans="1:12" ht="15">
      <c r="A56" s="85" t="s">
        <v>2771</v>
      </c>
      <c r="B56" s="85" t="s">
        <v>564</v>
      </c>
      <c r="C56" s="85">
        <v>6</v>
      </c>
      <c r="D56" s="124">
        <v>0.003204835716481541</v>
      </c>
      <c r="E56" s="124">
        <v>1.062219833625773</v>
      </c>
      <c r="F56" s="85" t="s">
        <v>3490</v>
      </c>
      <c r="G56" s="85" t="b">
        <v>0</v>
      </c>
      <c r="H56" s="85" t="b">
        <v>0</v>
      </c>
      <c r="I56" s="85" t="b">
        <v>0</v>
      </c>
      <c r="J56" s="85" t="b">
        <v>0</v>
      </c>
      <c r="K56" s="85" t="b">
        <v>0</v>
      </c>
      <c r="L56" s="85" t="b">
        <v>0</v>
      </c>
    </row>
    <row r="57" spans="1:12" ht="15">
      <c r="A57" s="85" t="s">
        <v>2834</v>
      </c>
      <c r="B57" s="85" t="s">
        <v>2835</v>
      </c>
      <c r="C57" s="85">
        <v>6</v>
      </c>
      <c r="D57" s="124">
        <v>0.003204835716481541</v>
      </c>
      <c r="E57" s="124">
        <v>2.4908944592739792</v>
      </c>
      <c r="F57" s="85" t="s">
        <v>3490</v>
      </c>
      <c r="G57" s="85" t="b">
        <v>0</v>
      </c>
      <c r="H57" s="85" t="b">
        <v>0</v>
      </c>
      <c r="I57" s="85" t="b">
        <v>0</v>
      </c>
      <c r="J57" s="85" t="b">
        <v>0</v>
      </c>
      <c r="K57" s="85" t="b">
        <v>0</v>
      </c>
      <c r="L57" s="85" t="b">
        <v>0</v>
      </c>
    </row>
    <row r="58" spans="1:12" ht="15">
      <c r="A58" s="85" t="s">
        <v>336</v>
      </c>
      <c r="B58" s="85" t="s">
        <v>3321</v>
      </c>
      <c r="C58" s="85">
        <v>6</v>
      </c>
      <c r="D58" s="124">
        <v>0.003204835716481541</v>
      </c>
      <c r="E58" s="124">
        <v>2.6669857183296606</v>
      </c>
      <c r="F58" s="85" t="s">
        <v>3490</v>
      </c>
      <c r="G58" s="85" t="b">
        <v>0</v>
      </c>
      <c r="H58" s="85" t="b">
        <v>0</v>
      </c>
      <c r="I58" s="85" t="b">
        <v>0</v>
      </c>
      <c r="J58" s="85" t="b">
        <v>0</v>
      </c>
      <c r="K58" s="85" t="b">
        <v>0</v>
      </c>
      <c r="L58" s="85" t="b">
        <v>0</v>
      </c>
    </row>
    <row r="59" spans="1:12" ht="15">
      <c r="A59" s="85" t="s">
        <v>3324</v>
      </c>
      <c r="B59" s="85" t="s">
        <v>3009</v>
      </c>
      <c r="C59" s="85">
        <v>6</v>
      </c>
      <c r="D59" s="124">
        <v>0.003204835716481541</v>
      </c>
      <c r="E59" s="124">
        <v>2.6000389286990475</v>
      </c>
      <c r="F59" s="85" t="s">
        <v>3490</v>
      </c>
      <c r="G59" s="85" t="b">
        <v>1</v>
      </c>
      <c r="H59" s="85" t="b">
        <v>0</v>
      </c>
      <c r="I59" s="85" t="b">
        <v>0</v>
      </c>
      <c r="J59" s="85" t="b">
        <v>0</v>
      </c>
      <c r="K59" s="85" t="b">
        <v>0</v>
      </c>
      <c r="L59" s="85" t="b">
        <v>0</v>
      </c>
    </row>
    <row r="60" spans="1:12" ht="15">
      <c r="A60" s="85" t="s">
        <v>2827</v>
      </c>
      <c r="B60" s="85" t="s">
        <v>2850</v>
      </c>
      <c r="C60" s="85">
        <v>5</v>
      </c>
      <c r="D60" s="124">
        <v>0.0028009715966527235</v>
      </c>
      <c r="E60" s="124">
        <v>1.888834467946017</v>
      </c>
      <c r="F60" s="85" t="s">
        <v>3490</v>
      </c>
      <c r="G60" s="85" t="b">
        <v>1</v>
      </c>
      <c r="H60" s="85" t="b">
        <v>0</v>
      </c>
      <c r="I60" s="85" t="b">
        <v>0</v>
      </c>
      <c r="J60" s="85" t="b">
        <v>0</v>
      </c>
      <c r="K60" s="85" t="b">
        <v>0</v>
      </c>
      <c r="L60" s="85" t="b">
        <v>0</v>
      </c>
    </row>
    <row r="61" spans="1:12" ht="15">
      <c r="A61" s="85" t="s">
        <v>2850</v>
      </c>
      <c r="B61" s="85" t="s">
        <v>3331</v>
      </c>
      <c r="C61" s="85">
        <v>5</v>
      </c>
      <c r="D61" s="124">
        <v>0.0028009715966527235</v>
      </c>
      <c r="E61" s="124">
        <v>2.3659557226656793</v>
      </c>
      <c r="F61" s="85" t="s">
        <v>3490</v>
      </c>
      <c r="G61" s="85" t="b">
        <v>0</v>
      </c>
      <c r="H61" s="85" t="b">
        <v>0</v>
      </c>
      <c r="I61" s="85" t="b">
        <v>0</v>
      </c>
      <c r="J61" s="85" t="b">
        <v>0</v>
      </c>
      <c r="K61" s="85" t="b">
        <v>0</v>
      </c>
      <c r="L61" s="85" t="b">
        <v>0</v>
      </c>
    </row>
    <row r="62" spans="1:12" ht="15">
      <c r="A62" s="85" t="s">
        <v>3331</v>
      </c>
      <c r="B62" s="85" t="s">
        <v>3320</v>
      </c>
      <c r="C62" s="85">
        <v>5</v>
      </c>
      <c r="D62" s="124">
        <v>0.0028009715966527235</v>
      </c>
      <c r="E62" s="124">
        <v>2.600038928699047</v>
      </c>
      <c r="F62" s="85" t="s">
        <v>3490</v>
      </c>
      <c r="G62" s="85" t="b">
        <v>0</v>
      </c>
      <c r="H62" s="85" t="b">
        <v>0</v>
      </c>
      <c r="I62" s="85" t="b">
        <v>0</v>
      </c>
      <c r="J62" s="85" t="b">
        <v>0</v>
      </c>
      <c r="K62" s="85" t="b">
        <v>0</v>
      </c>
      <c r="L62" s="85" t="b">
        <v>0</v>
      </c>
    </row>
    <row r="63" spans="1:12" ht="15">
      <c r="A63" s="85" t="s">
        <v>3320</v>
      </c>
      <c r="B63" s="85" t="s">
        <v>325</v>
      </c>
      <c r="C63" s="85">
        <v>5</v>
      </c>
      <c r="D63" s="124">
        <v>0.0028009715966527235</v>
      </c>
      <c r="E63" s="124">
        <v>1.3799308406589923</v>
      </c>
      <c r="F63" s="85" t="s">
        <v>3490</v>
      </c>
      <c r="G63" s="85" t="b">
        <v>0</v>
      </c>
      <c r="H63" s="85" t="b">
        <v>0</v>
      </c>
      <c r="I63" s="85" t="b">
        <v>0</v>
      </c>
      <c r="J63" s="85" t="b">
        <v>0</v>
      </c>
      <c r="K63" s="85" t="b">
        <v>0</v>
      </c>
      <c r="L63" s="85" t="b">
        <v>0</v>
      </c>
    </row>
    <row r="64" spans="1:12" ht="15">
      <c r="A64" s="85" t="s">
        <v>564</v>
      </c>
      <c r="B64" s="85" t="s">
        <v>325</v>
      </c>
      <c r="C64" s="85">
        <v>5</v>
      </c>
      <c r="D64" s="124">
        <v>0.0028009715966527235</v>
      </c>
      <c r="E64" s="124">
        <v>0.1011772397061634</v>
      </c>
      <c r="F64" s="85" t="s">
        <v>3490</v>
      </c>
      <c r="G64" s="85" t="b">
        <v>0</v>
      </c>
      <c r="H64" s="85" t="b">
        <v>0</v>
      </c>
      <c r="I64" s="85" t="b">
        <v>0</v>
      </c>
      <c r="J64" s="85" t="b">
        <v>0</v>
      </c>
      <c r="K64" s="85" t="b">
        <v>0</v>
      </c>
      <c r="L64" s="85" t="b">
        <v>0</v>
      </c>
    </row>
    <row r="65" spans="1:12" ht="15">
      <c r="A65" s="85" t="s">
        <v>564</v>
      </c>
      <c r="B65" s="85" t="s">
        <v>2769</v>
      </c>
      <c r="C65" s="85">
        <v>5</v>
      </c>
      <c r="D65" s="124">
        <v>0.0028009715966527235</v>
      </c>
      <c r="E65" s="124">
        <v>0.17515729206798045</v>
      </c>
      <c r="F65" s="85" t="s">
        <v>3490</v>
      </c>
      <c r="G65" s="85" t="b">
        <v>0</v>
      </c>
      <c r="H65" s="85" t="b">
        <v>0</v>
      </c>
      <c r="I65" s="85" t="b">
        <v>0</v>
      </c>
      <c r="J65" s="85" t="b">
        <v>0</v>
      </c>
      <c r="K65" s="85" t="b">
        <v>0</v>
      </c>
      <c r="L65" s="85" t="b">
        <v>0</v>
      </c>
    </row>
    <row r="66" spans="1:12" ht="15">
      <c r="A66" s="85" t="s">
        <v>2769</v>
      </c>
      <c r="B66" s="85" t="s">
        <v>567</v>
      </c>
      <c r="C66" s="85">
        <v>5</v>
      </c>
      <c r="D66" s="124">
        <v>0.0028009715966527235</v>
      </c>
      <c r="E66" s="124">
        <v>0.2904087612731486</v>
      </c>
      <c r="F66" s="85" t="s">
        <v>3490</v>
      </c>
      <c r="G66" s="85" t="b">
        <v>0</v>
      </c>
      <c r="H66" s="85" t="b">
        <v>0</v>
      </c>
      <c r="I66" s="85" t="b">
        <v>0</v>
      </c>
      <c r="J66" s="85" t="b">
        <v>0</v>
      </c>
      <c r="K66" s="85" t="b">
        <v>0</v>
      </c>
      <c r="L66" s="85" t="b">
        <v>0</v>
      </c>
    </row>
    <row r="67" spans="1:12" ht="15">
      <c r="A67" s="85" t="s">
        <v>3337</v>
      </c>
      <c r="B67" s="85" t="s">
        <v>2815</v>
      </c>
      <c r="C67" s="85">
        <v>4</v>
      </c>
      <c r="D67" s="124">
        <v>0.002368332411258416</v>
      </c>
      <c r="E67" s="124">
        <v>1.5643233764325128</v>
      </c>
      <c r="F67" s="85" t="s">
        <v>3490</v>
      </c>
      <c r="G67" s="85" t="b">
        <v>0</v>
      </c>
      <c r="H67" s="85" t="b">
        <v>0</v>
      </c>
      <c r="I67" s="85" t="b">
        <v>0</v>
      </c>
      <c r="J67" s="85" t="b">
        <v>0</v>
      </c>
      <c r="K67" s="85" t="b">
        <v>0</v>
      </c>
      <c r="L67" s="85" t="b">
        <v>0</v>
      </c>
    </row>
    <row r="68" spans="1:12" ht="15">
      <c r="A68" s="85" t="s">
        <v>2815</v>
      </c>
      <c r="B68" s="85" t="s">
        <v>325</v>
      </c>
      <c r="C68" s="85">
        <v>4</v>
      </c>
      <c r="D68" s="124">
        <v>0.002368332411258416</v>
      </c>
      <c r="E68" s="124">
        <v>0.2588871479342166</v>
      </c>
      <c r="F68" s="85" t="s">
        <v>3490</v>
      </c>
      <c r="G68" s="85" t="b">
        <v>0</v>
      </c>
      <c r="H68" s="85" t="b">
        <v>0</v>
      </c>
      <c r="I68" s="85" t="b">
        <v>0</v>
      </c>
      <c r="J68" s="85" t="b">
        <v>0</v>
      </c>
      <c r="K68" s="85" t="b">
        <v>0</v>
      </c>
      <c r="L68" s="85" t="b">
        <v>0</v>
      </c>
    </row>
    <row r="69" spans="1:12" ht="15">
      <c r="A69" s="85" t="s">
        <v>564</v>
      </c>
      <c r="B69" s="85" t="s">
        <v>410</v>
      </c>
      <c r="C69" s="85">
        <v>4</v>
      </c>
      <c r="D69" s="124">
        <v>0.002368332411258416</v>
      </c>
      <c r="E69" s="124">
        <v>0.8094019667673441</v>
      </c>
      <c r="F69" s="85" t="s">
        <v>3490</v>
      </c>
      <c r="G69" s="85" t="b">
        <v>0</v>
      </c>
      <c r="H69" s="85" t="b">
        <v>0</v>
      </c>
      <c r="I69" s="85" t="b">
        <v>0</v>
      </c>
      <c r="J69" s="85" t="b">
        <v>0</v>
      </c>
      <c r="K69" s="85" t="b">
        <v>0</v>
      </c>
      <c r="L69" s="85" t="b">
        <v>0</v>
      </c>
    </row>
    <row r="70" spans="1:12" ht="15">
      <c r="A70" s="85" t="s">
        <v>325</v>
      </c>
      <c r="B70" s="85" t="s">
        <v>2770</v>
      </c>
      <c r="C70" s="85">
        <v>4</v>
      </c>
      <c r="D70" s="124">
        <v>0.002368332411258416</v>
      </c>
      <c r="E70" s="124">
        <v>0.8239606869382691</v>
      </c>
      <c r="F70" s="85" t="s">
        <v>3490</v>
      </c>
      <c r="G70" s="85" t="b">
        <v>0</v>
      </c>
      <c r="H70" s="85" t="b">
        <v>0</v>
      </c>
      <c r="I70" s="85" t="b">
        <v>0</v>
      </c>
      <c r="J70" s="85" t="b">
        <v>0</v>
      </c>
      <c r="K70" s="85" t="b">
        <v>0</v>
      </c>
      <c r="L70" s="85" t="b">
        <v>0</v>
      </c>
    </row>
    <row r="71" spans="1:12" ht="15">
      <c r="A71" s="85" t="s">
        <v>2829</v>
      </c>
      <c r="B71" s="85" t="s">
        <v>2811</v>
      </c>
      <c r="C71" s="85">
        <v>4</v>
      </c>
      <c r="D71" s="124">
        <v>0.002368332411258416</v>
      </c>
      <c r="E71" s="124">
        <v>0.9680157139936418</v>
      </c>
      <c r="F71" s="85" t="s">
        <v>3490</v>
      </c>
      <c r="G71" s="85" t="b">
        <v>0</v>
      </c>
      <c r="H71" s="85" t="b">
        <v>0</v>
      </c>
      <c r="I71" s="85" t="b">
        <v>0</v>
      </c>
      <c r="J71" s="85" t="b">
        <v>0</v>
      </c>
      <c r="K71" s="85" t="b">
        <v>0</v>
      </c>
      <c r="L71" s="85" t="b">
        <v>0</v>
      </c>
    </row>
    <row r="72" spans="1:12" ht="15">
      <c r="A72" s="85" t="s">
        <v>3340</v>
      </c>
      <c r="B72" s="85" t="s">
        <v>2780</v>
      </c>
      <c r="C72" s="85">
        <v>4</v>
      </c>
      <c r="D72" s="124">
        <v>0.002368332411258416</v>
      </c>
      <c r="E72" s="124">
        <v>2.2410169860573794</v>
      </c>
      <c r="F72" s="85" t="s">
        <v>3490</v>
      </c>
      <c r="G72" s="85" t="b">
        <v>0</v>
      </c>
      <c r="H72" s="85" t="b">
        <v>0</v>
      </c>
      <c r="I72" s="85" t="b">
        <v>0</v>
      </c>
      <c r="J72" s="85" t="b">
        <v>0</v>
      </c>
      <c r="K72" s="85" t="b">
        <v>0</v>
      </c>
      <c r="L72" s="85" t="b">
        <v>0</v>
      </c>
    </row>
    <row r="73" spans="1:12" ht="15">
      <c r="A73" s="85" t="s">
        <v>375</v>
      </c>
      <c r="B73" s="85" t="s">
        <v>3312</v>
      </c>
      <c r="C73" s="85">
        <v>4</v>
      </c>
      <c r="D73" s="124">
        <v>0.002368332411258416</v>
      </c>
      <c r="E73" s="124">
        <v>2.0929544506019417</v>
      </c>
      <c r="F73" s="85" t="s">
        <v>3490</v>
      </c>
      <c r="G73" s="85" t="b">
        <v>0</v>
      </c>
      <c r="H73" s="85" t="b">
        <v>0</v>
      </c>
      <c r="I73" s="85" t="b">
        <v>0</v>
      </c>
      <c r="J73" s="85" t="b">
        <v>0</v>
      </c>
      <c r="K73" s="85" t="b">
        <v>0</v>
      </c>
      <c r="L73" s="85" t="b">
        <v>0</v>
      </c>
    </row>
    <row r="74" spans="1:12" ht="15">
      <c r="A74" s="85" t="s">
        <v>3343</v>
      </c>
      <c r="B74" s="85" t="s">
        <v>3344</v>
      </c>
      <c r="C74" s="85">
        <v>4</v>
      </c>
      <c r="D74" s="124">
        <v>0.002368332411258416</v>
      </c>
      <c r="E74" s="124">
        <v>2.843076977385342</v>
      </c>
      <c r="F74" s="85" t="s">
        <v>3490</v>
      </c>
      <c r="G74" s="85" t="b">
        <v>0</v>
      </c>
      <c r="H74" s="85" t="b">
        <v>0</v>
      </c>
      <c r="I74" s="85" t="b">
        <v>0</v>
      </c>
      <c r="J74" s="85" t="b">
        <v>0</v>
      </c>
      <c r="K74" s="85" t="b">
        <v>0</v>
      </c>
      <c r="L74" s="85" t="b">
        <v>0</v>
      </c>
    </row>
    <row r="75" spans="1:12" ht="15">
      <c r="A75" s="85" t="s">
        <v>3344</v>
      </c>
      <c r="B75" s="85" t="s">
        <v>378</v>
      </c>
      <c r="C75" s="85">
        <v>4</v>
      </c>
      <c r="D75" s="124">
        <v>0.002368332411258416</v>
      </c>
      <c r="E75" s="124">
        <v>2.843076977385342</v>
      </c>
      <c r="F75" s="85" t="s">
        <v>3490</v>
      </c>
      <c r="G75" s="85" t="b">
        <v>0</v>
      </c>
      <c r="H75" s="85" t="b">
        <v>0</v>
      </c>
      <c r="I75" s="85" t="b">
        <v>0</v>
      </c>
      <c r="J75" s="85" t="b">
        <v>0</v>
      </c>
      <c r="K75" s="85" t="b">
        <v>0</v>
      </c>
      <c r="L75" s="85" t="b">
        <v>0</v>
      </c>
    </row>
    <row r="76" spans="1:12" ht="15">
      <c r="A76" s="85" t="s">
        <v>378</v>
      </c>
      <c r="B76" s="85" t="s">
        <v>379</v>
      </c>
      <c r="C76" s="85">
        <v>4</v>
      </c>
      <c r="D76" s="124">
        <v>0.002368332411258416</v>
      </c>
      <c r="E76" s="124">
        <v>2.423947669643366</v>
      </c>
      <c r="F76" s="85" t="s">
        <v>3490</v>
      </c>
      <c r="G76" s="85" t="b">
        <v>0</v>
      </c>
      <c r="H76" s="85" t="b">
        <v>0</v>
      </c>
      <c r="I76" s="85" t="b">
        <v>0</v>
      </c>
      <c r="J76" s="85" t="b">
        <v>0</v>
      </c>
      <c r="K76" s="85" t="b">
        <v>0</v>
      </c>
      <c r="L76" s="85" t="b">
        <v>0</v>
      </c>
    </row>
    <row r="77" spans="1:12" ht="15">
      <c r="A77" s="85" t="s">
        <v>379</v>
      </c>
      <c r="B77" s="85" t="s">
        <v>567</v>
      </c>
      <c r="C77" s="85">
        <v>4</v>
      </c>
      <c r="D77" s="124">
        <v>0.002368332411258416</v>
      </c>
      <c r="E77" s="124">
        <v>1.1355068012874054</v>
      </c>
      <c r="F77" s="85" t="s">
        <v>3490</v>
      </c>
      <c r="G77" s="85" t="b">
        <v>0</v>
      </c>
      <c r="H77" s="85" t="b">
        <v>0</v>
      </c>
      <c r="I77" s="85" t="b">
        <v>0</v>
      </c>
      <c r="J77" s="85" t="b">
        <v>0</v>
      </c>
      <c r="K77" s="85" t="b">
        <v>0</v>
      </c>
      <c r="L77" s="85" t="b">
        <v>0</v>
      </c>
    </row>
    <row r="78" spans="1:12" ht="15">
      <c r="A78" s="85" t="s">
        <v>564</v>
      </c>
      <c r="B78" s="85" t="s">
        <v>398</v>
      </c>
      <c r="C78" s="85">
        <v>4</v>
      </c>
      <c r="D78" s="124">
        <v>0.002368332411258416</v>
      </c>
      <c r="E78" s="124">
        <v>0.7472540600184996</v>
      </c>
      <c r="F78" s="85" t="s">
        <v>3490</v>
      </c>
      <c r="G78" s="85" t="b">
        <v>0</v>
      </c>
      <c r="H78" s="85" t="b">
        <v>0</v>
      </c>
      <c r="I78" s="85" t="b">
        <v>0</v>
      </c>
      <c r="J78" s="85" t="b">
        <v>0</v>
      </c>
      <c r="K78" s="85" t="b">
        <v>0</v>
      </c>
      <c r="L78" s="85" t="b">
        <v>0</v>
      </c>
    </row>
    <row r="79" spans="1:12" ht="15">
      <c r="A79" s="85" t="s">
        <v>398</v>
      </c>
      <c r="B79" s="85" t="s">
        <v>3345</v>
      </c>
      <c r="C79" s="85">
        <v>4</v>
      </c>
      <c r="D79" s="124">
        <v>0.002368332411258416</v>
      </c>
      <c r="E79" s="124">
        <v>2.269045709657623</v>
      </c>
      <c r="F79" s="85" t="s">
        <v>3490</v>
      </c>
      <c r="G79" s="85" t="b">
        <v>0</v>
      </c>
      <c r="H79" s="85" t="b">
        <v>0</v>
      </c>
      <c r="I79" s="85" t="b">
        <v>0</v>
      </c>
      <c r="J79" s="85" t="b">
        <v>0</v>
      </c>
      <c r="K79" s="85" t="b">
        <v>0</v>
      </c>
      <c r="L79" s="85" t="b">
        <v>0</v>
      </c>
    </row>
    <row r="80" spans="1:12" ht="15">
      <c r="A80" s="85" t="s">
        <v>2852</v>
      </c>
      <c r="B80" s="85" t="s">
        <v>2853</v>
      </c>
      <c r="C80" s="85">
        <v>4</v>
      </c>
      <c r="D80" s="124">
        <v>0.002368332411258416</v>
      </c>
      <c r="E80" s="124">
        <v>2.843076977385342</v>
      </c>
      <c r="F80" s="85" t="s">
        <v>3490</v>
      </c>
      <c r="G80" s="85" t="b">
        <v>0</v>
      </c>
      <c r="H80" s="85" t="b">
        <v>0</v>
      </c>
      <c r="I80" s="85" t="b">
        <v>0</v>
      </c>
      <c r="J80" s="85" t="b">
        <v>0</v>
      </c>
      <c r="K80" s="85" t="b">
        <v>0</v>
      </c>
      <c r="L80" s="85" t="b">
        <v>0</v>
      </c>
    </row>
    <row r="81" spans="1:12" ht="15">
      <c r="A81" s="85" t="s">
        <v>2853</v>
      </c>
      <c r="B81" s="85" t="s">
        <v>2854</v>
      </c>
      <c r="C81" s="85">
        <v>4</v>
      </c>
      <c r="D81" s="124">
        <v>0.002368332411258416</v>
      </c>
      <c r="E81" s="124">
        <v>2.843076977385342</v>
      </c>
      <c r="F81" s="85" t="s">
        <v>3490</v>
      </c>
      <c r="G81" s="85" t="b">
        <v>0</v>
      </c>
      <c r="H81" s="85" t="b">
        <v>0</v>
      </c>
      <c r="I81" s="85" t="b">
        <v>0</v>
      </c>
      <c r="J81" s="85" t="b">
        <v>0</v>
      </c>
      <c r="K81" s="85" t="b">
        <v>0</v>
      </c>
      <c r="L81" s="85" t="b">
        <v>0</v>
      </c>
    </row>
    <row r="82" spans="1:12" ht="15">
      <c r="A82" s="85" t="s">
        <v>2854</v>
      </c>
      <c r="B82" s="85" t="s">
        <v>2855</v>
      </c>
      <c r="C82" s="85">
        <v>4</v>
      </c>
      <c r="D82" s="124">
        <v>0.002368332411258416</v>
      </c>
      <c r="E82" s="124">
        <v>2.843076977385342</v>
      </c>
      <c r="F82" s="85" t="s">
        <v>3490</v>
      </c>
      <c r="G82" s="85" t="b">
        <v>0</v>
      </c>
      <c r="H82" s="85" t="b">
        <v>0</v>
      </c>
      <c r="I82" s="85" t="b">
        <v>0</v>
      </c>
      <c r="J82" s="85" t="b">
        <v>0</v>
      </c>
      <c r="K82" s="85" t="b">
        <v>0</v>
      </c>
      <c r="L82" s="85" t="b">
        <v>0</v>
      </c>
    </row>
    <row r="83" spans="1:12" ht="15">
      <c r="A83" s="85" t="s">
        <v>2855</v>
      </c>
      <c r="B83" s="85" t="s">
        <v>2856</v>
      </c>
      <c r="C83" s="85">
        <v>4</v>
      </c>
      <c r="D83" s="124">
        <v>0.002368332411258416</v>
      </c>
      <c r="E83" s="124">
        <v>2.843076977385342</v>
      </c>
      <c r="F83" s="85" t="s">
        <v>3490</v>
      </c>
      <c r="G83" s="85" t="b">
        <v>0</v>
      </c>
      <c r="H83" s="85" t="b">
        <v>0</v>
      </c>
      <c r="I83" s="85" t="b">
        <v>0</v>
      </c>
      <c r="J83" s="85" t="b">
        <v>0</v>
      </c>
      <c r="K83" s="85" t="b">
        <v>0</v>
      </c>
      <c r="L83" s="85" t="b">
        <v>0</v>
      </c>
    </row>
    <row r="84" spans="1:12" ht="15">
      <c r="A84" s="85" t="s">
        <v>2856</v>
      </c>
      <c r="B84" s="85" t="s">
        <v>2857</v>
      </c>
      <c r="C84" s="85">
        <v>4</v>
      </c>
      <c r="D84" s="124">
        <v>0.002368332411258416</v>
      </c>
      <c r="E84" s="124">
        <v>2.843076977385342</v>
      </c>
      <c r="F84" s="85" t="s">
        <v>3490</v>
      </c>
      <c r="G84" s="85" t="b">
        <v>0</v>
      </c>
      <c r="H84" s="85" t="b">
        <v>0</v>
      </c>
      <c r="I84" s="85" t="b">
        <v>0</v>
      </c>
      <c r="J84" s="85" t="b">
        <v>0</v>
      </c>
      <c r="K84" s="85" t="b">
        <v>1</v>
      </c>
      <c r="L84" s="85" t="b">
        <v>0</v>
      </c>
    </row>
    <row r="85" spans="1:12" ht="15">
      <c r="A85" s="85" t="s">
        <v>2857</v>
      </c>
      <c r="B85" s="85" t="s">
        <v>2858</v>
      </c>
      <c r="C85" s="85">
        <v>4</v>
      </c>
      <c r="D85" s="124">
        <v>0.002368332411258416</v>
      </c>
      <c r="E85" s="124">
        <v>2.843076977385342</v>
      </c>
      <c r="F85" s="85" t="s">
        <v>3490</v>
      </c>
      <c r="G85" s="85" t="b">
        <v>0</v>
      </c>
      <c r="H85" s="85" t="b">
        <v>1</v>
      </c>
      <c r="I85" s="85" t="b">
        <v>0</v>
      </c>
      <c r="J85" s="85" t="b">
        <v>0</v>
      </c>
      <c r="K85" s="85" t="b">
        <v>1</v>
      </c>
      <c r="L85" s="85" t="b">
        <v>0</v>
      </c>
    </row>
    <row r="86" spans="1:12" ht="15">
      <c r="A86" s="85" t="s">
        <v>2858</v>
      </c>
      <c r="B86" s="85" t="s">
        <v>2859</v>
      </c>
      <c r="C86" s="85">
        <v>4</v>
      </c>
      <c r="D86" s="124">
        <v>0.002368332411258416</v>
      </c>
      <c r="E86" s="124">
        <v>2.843076977385342</v>
      </c>
      <c r="F86" s="85" t="s">
        <v>3490</v>
      </c>
      <c r="G86" s="85" t="b">
        <v>0</v>
      </c>
      <c r="H86" s="85" t="b">
        <v>1</v>
      </c>
      <c r="I86" s="85" t="b">
        <v>0</v>
      </c>
      <c r="J86" s="85" t="b">
        <v>0</v>
      </c>
      <c r="K86" s="85" t="b">
        <v>0</v>
      </c>
      <c r="L86" s="85" t="b">
        <v>0</v>
      </c>
    </row>
    <row r="87" spans="1:12" ht="15">
      <c r="A87" s="85" t="s">
        <v>2859</v>
      </c>
      <c r="B87" s="85" t="s">
        <v>2860</v>
      </c>
      <c r="C87" s="85">
        <v>4</v>
      </c>
      <c r="D87" s="124">
        <v>0.002368332411258416</v>
      </c>
      <c r="E87" s="124">
        <v>2.843076977385342</v>
      </c>
      <c r="F87" s="85" t="s">
        <v>3490</v>
      </c>
      <c r="G87" s="85" t="b">
        <v>0</v>
      </c>
      <c r="H87" s="85" t="b">
        <v>0</v>
      </c>
      <c r="I87" s="85" t="b">
        <v>0</v>
      </c>
      <c r="J87" s="85" t="b">
        <v>0</v>
      </c>
      <c r="K87" s="85" t="b">
        <v>0</v>
      </c>
      <c r="L87" s="85" t="b">
        <v>0</v>
      </c>
    </row>
    <row r="88" spans="1:12" ht="15">
      <c r="A88" s="85" t="s">
        <v>2860</v>
      </c>
      <c r="B88" s="85" t="s">
        <v>2861</v>
      </c>
      <c r="C88" s="85">
        <v>4</v>
      </c>
      <c r="D88" s="124">
        <v>0.002368332411258416</v>
      </c>
      <c r="E88" s="124">
        <v>2.843076977385342</v>
      </c>
      <c r="F88" s="85" t="s">
        <v>3490</v>
      </c>
      <c r="G88" s="85" t="b">
        <v>0</v>
      </c>
      <c r="H88" s="85" t="b">
        <v>0</v>
      </c>
      <c r="I88" s="85" t="b">
        <v>0</v>
      </c>
      <c r="J88" s="85" t="b">
        <v>0</v>
      </c>
      <c r="K88" s="85" t="b">
        <v>0</v>
      </c>
      <c r="L88" s="85" t="b">
        <v>0</v>
      </c>
    </row>
    <row r="89" spans="1:12" ht="15">
      <c r="A89" s="85" t="s">
        <v>402</v>
      </c>
      <c r="B89" s="85" t="s">
        <v>564</v>
      </c>
      <c r="C89" s="85">
        <v>4</v>
      </c>
      <c r="D89" s="124">
        <v>0.002368332411258416</v>
      </c>
      <c r="E89" s="124">
        <v>-0.28348055695766883</v>
      </c>
      <c r="F89" s="85" t="s">
        <v>3490</v>
      </c>
      <c r="G89" s="85" t="b">
        <v>0</v>
      </c>
      <c r="H89" s="85" t="b">
        <v>0</v>
      </c>
      <c r="I89" s="85" t="b">
        <v>0</v>
      </c>
      <c r="J89" s="85" t="b">
        <v>0</v>
      </c>
      <c r="K89" s="85" t="b">
        <v>0</v>
      </c>
      <c r="L89" s="85" t="b">
        <v>0</v>
      </c>
    </row>
    <row r="90" spans="1:12" ht="15">
      <c r="A90" s="85" t="s">
        <v>3349</v>
      </c>
      <c r="B90" s="85" t="s">
        <v>3350</v>
      </c>
      <c r="C90" s="85">
        <v>4</v>
      </c>
      <c r="D90" s="124">
        <v>0.002368332411258416</v>
      </c>
      <c r="E90" s="124">
        <v>2.843076977385342</v>
      </c>
      <c r="F90" s="85" t="s">
        <v>3490</v>
      </c>
      <c r="G90" s="85" t="b">
        <v>1</v>
      </c>
      <c r="H90" s="85" t="b">
        <v>0</v>
      </c>
      <c r="I90" s="85" t="b">
        <v>0</v>
      </c>
      <c r="J90" s="85" t="b">
        <v>0</v>
      </c>
      <c r="K90" s="85" t="b">
        <v>0</v>
      </c>
      <c r="L90" s="85" t="b">
        <v>0</v>
      </c>
    </row>
    <row r="91" spans="1:12" ht="15">
      <c r="A91" s="85" t="s">
        <v>3350</v>
      </c>
      <c r="B91" s="85" t="s">
        <v>2811</v>
      </c>
      <c r="C91" s="85">
        <v>4</v>
      </c>
      <c r="D91" s="124">
        <v>0.002368332411258416</v>
      </c>
      <c r="E91" s="124">
        <v>1.4451369687133042</v>
      </c>
      <c r="F91" s="85" t="s">
        <v>3490</v>
      </c>
      <c r="G91" s="85" t="b">
        <v>0</v>
      </c>
      <c r="H91" s="85" t="b">
        <v>0</v>
      </c>
      <c r="I91" s="85" t="b">
        <v>0</v>
      </c>
      <c r="J91" s="85" t="b">
        <v>0</v>
      </c>
      <c r="K91" s="85" t="b">
        <v>0</v>
      </c>
      <c r="L91" s="85" t="b">
        <v>0</v>
      </c>
    </row>
    <row r="92" spans="1:12" ht="15">
      <c r="A92" s="85" t="s">
        <v>325</v>
      </c>
      <c r="B92" s="85" t="s">
        <v>3351</v>
      </c>
      <c r="C92" s="85">
        <v>4</v>
      </c>
      <c r="D92" s="124">
        <v>0.002368332411258416</v>
      </c>
      <c r="E92" s="124">
        <v>1.5643233764325128</v>
      </c>
      <c r="F92" s="85" t="s">
        <v>3490</v>
      </c>
      <c r="G92" s="85" t="b">
        <v>0</v>
      </c>
      <c r="H92" s="85" t="b">
        <v>0</v>
      </c>
      <c r="I92" s="85" t="b">
        <v>0</v>
      </c>
      <c r="J92" s="85" t="b">
        <v>0</v>
      </c>
      <c r="K92" s="85" t="b">
        <v>0</v>
      </c>
      <c r="L92" s="85" t="b">
        <v>0</v>
      </c>
    </row>
    <row r="93" spans="1:12" ht="15">
      <c r="A93" s="85" t="s">
        <v>3351</v>
      </c>
      <c r="B93" s="85" t="s">
        <v>3352</v>
      </c>
      <c r="C93" s="85">
        <v>4</v>
      </c>
      <c r="D93" s="124">
        <v>0.002368332411258416</v>
      </c>
      <c r="E93" s="124">
        <v>2.843076977385342</v>
      </c>
      <c r="F93" s="85" t="s">
        <v>3490</v>
      </c>
      <c r="G93" s="85" t="b">
        <v>0</v>
      </c>
      <c r="H93" s="85" t="b">
        <v>0</v>
      </c>
      <c r="I93" s="85" t="b">
        <v>0</v>
      </c>
      <c r="J93" s="85" t="b">
        <v>0</v>
      </c>
      <c r="K93" s="85" t="b">
        <v>0</v>
      </c>
      <c r="L93" s="85" t="b">
        <v>0</v>
      </c>
    </row>
    <row r="94" spans="1:12" ht="15">
      <c r="A94" s="85" t="s">
        <v>3352</v>
      </c>
      <c r="B94" s="85" t="s">
        <v>3353</v>
      </c>
      <c r="C94" s="85">
        <v>4</v>
      </c>
      <c r="D94" s="124">
        <v>0.002368332411258416</v>
      </c>
      <c r="E94" s="124">
        <v>2.843076977385342</v>
      </c>
      <c r="F94" s="85" t="s">
        <v>3490</v>
      </c>
      <c r="G94" s="85" t="b">
        <v>0</v>
      </c>
      <c r="H94" s="85" t="b">
        <v>0</v>
      </c>
      <c r="I94" s="85" t="b">
        <v>0</v>
      </c>
      <c r="J94" s="85" t="b">
        <v>0</v>
      </c>
      <c r="K94" s="85" t="b">
        <v>0</v>
      </c>
      <c r="L94" s="85" t="b">
        <v>0</v>
      </c>
    </row>
    <row r="95" spans="1:12" ht="15">
      <c r="A95" s="85" t="s">
        <v>3353</v>
      </c>
      <c r="B95" s="85" t="s">
        <v>3354</v>
      </c>
      <c r="C95" s="85">
        <v>4</v>
      </c>
      <c r="D95" s="124">
        <v>0.002368332411258416</v>
      </c>
      <c r="E95" s="124">
        <v>2.843076977385342</v>
      </c>
      <c r="F95" s="85" t="s">
        <v>3490</v>
      </c>
      <c r="G95" s="85" t="b">
        <v>0</v>
      </c>
      <c r="H95" s="85" t="b">
        <v>0</v>
      </c>
      <c r="I95" s="85" t="b">
        <v>0</v>
      </c>
      <c r="J95" s="85" t="b">
        <v>0</v>
      </c>
      <c r="K95" s="85" t="b">
        <v>0</v>
      </c>
      <c r="L95" s="85" t="b">
        <v>0</v>
      </c>
    </row>
    <row r="96" spans="1:12" ht="15">
      <c r="A96" s="85" t="s">
        <v>3354</v>
      </c>
      <c r="B96" s="85" t="s">
        <v>3355</v>
      </c>
      <c r="C96" s="85">
        <v>4</v>
      </c>
      <c r="D96" s="124">
        <v>0.002368332411258416</v>
      </c>
      <c r="E96" s="124">
        <v>2.843076977385342</v>
      </c>
      <c r="F96" s="85" t="s">
        <v>3490</v>
      </c>
      <c r="G96" s="85" t="b">
        <v>0</v>
      </c>
      <c r="H96" s="85" t="b">
        <v>0</v>
      </c>
      <c r="I96" s="85" t="b">
        <v>0</v>
      </c>
      <c r="J96" s="85" t="b">
        <v>1</v>
      </c>
      <c r="K96" s="85" t="b">
        <v>0</v>
      </c>
      <c r="L96" s="85" t="b">
        <v>0</v>
      </c>
    </row>
    <row r="97" spans="1:12" ht="15">
      <c r="A97" s="85" t="s">
        <v>3355</v>
      </c>
      <c r="B97" s="85" t="s">
        <v>3333</v>
      </c>
      <c r="C97" s="85">
        <v>4</v>
      </c>
      <c r="D97" s="124">
        <v>0.002368332411258416</v>
      </c>
      <c r="E97" s="124">
        <v>2.7461669643772852</v>
      </c>
      <c r="F97" s="85" t="s">
        <v>3490</v>
      </c>
      <c r="G97" s="85" t="b">
        <v>1</v>
      </c>
      <c r="H97" s="85" t="b">
        <v>0</v>
      </c>
      <c r="I97" s="85" t="b">
        <v>0</v>
      </c>
      <c r="J97" s="85" t="b">
        <v>1</v>
      </c>
      <c r="K97" s="85" t="b">
        <v>0</v>
      </c>
      <c r="L97" s="85" t="b">
        <v>0</v>
      </c>
    </row>
    <row r="98" spans="1:12" ht="15">
      <c r="A98" s="85" t="s">
        <v>2835</v>
      </c>
      <c r="B98" s="85" t="s">
        <v>2836</v>
      </c>
      <c r="C98" s="85">
        <v>4</v>
      </c>
      <c r="D98" s="124">
        <v>0.002368332411258416</v>
      </c>
      <c r="E98" s="124">
        <v>2.5700757053216043</v>
      </c>
      <c r="F98" s="85" t="s">
        <v>3490</v>
      </c>
      <c r="G98" s="85" t="b">
        <v>0</v>
      </c>
      <c r="H98" s="85" t="b">
        <v>0</v>
      </c>
      <c r="I98" s="85" t="b">
        <v>0</v>
      </c>
      <c r="J98" s="85" t="b">
        <v>0</v>
      </c>
      <c r="K98" s="85" t="b">
        <v>0</v>
      </c>
      <c r="L98" s="85" t="b">
        <v>0</v>
      </c>
    </row>
    <row r="99" spans="1:12" ht="15">
      <c r="A99" s="85" t="s">
        <v>2836</v>
      </c>
      <c r="B99" s="85" t="s">
        <v>3356</v>
      </c>
      <c r="C99" s="85">
        <v>4</v>
      </c>
      <c r="D99" s="124">
        <v>0.002368332411258416</v>
      </c>
      <c r="E99" s="124">
        <v>2.7461669643772852</v>
      </c>
      <c r="F99" s="85" t="s">
        <v>3490</v>
      </c>
      <c r="G99" s="85" t="b">
        <v>0</v>
      </c>
      <c r="H99" s="85" t="b">
        <v>0</v>
      </c>
      <c r="I99" s="85" t="b">
        <v>0</v>
      </c>
      <c r="J99" s="85" t="b">
        <v>0</v>
      </c>
      <c r="K99" s="85" t="b">
        <v>0</v>
      </c>
      <c r="L99" s="85" t="b">
        <v>0</v>
      </c>
    </row>
    <row r="100" spans="1:12" ht="15">
      <c r="A100" s="85" t="s">
        <v>3356</v>
      </c>
      <c r="B100" s="85" t="s">
        <v>413</v>
      </c>
      <c r="C100" s="85">
        <v>4</v>
      </c>
      <c r="D100" s="124">
        <v>0.002368332411258416</v>
      </c>
      <c r="E100" s="124">
        <v>2.843076977385342</v>
      </c>
      <c r="F100" s="85" t="s">
        <v>3490</v>
      </c>
      <c r="G100" s="85" t="b">
        <v>0</v>
      </c>
      <c r="H100" s="85" t="b">
        <v>0</v>
      </c>
      <c r="I100" s="85" t="b">
        <v>0</v>
      </c>
      <c r="J100" s="85" t="b">
        <v>0</v>
      </c>
      <c r="K100" s="85" t="b">
        <v>0</v>
      </c>
      <c r="L100" s="85" t="b">
        <v>0</v>
      </c>
    </row>
    <row r="101" spans="1:12" ht="15">
      <c r="A101" s="85" t="s">
        <v>413</v>
      </c>
      <c r="B101" s="85" t="s">
        <v>2833</v>
      </c>
      <c r="C101" s="85">
        <v>4</v>
      </c>
      <c r="D101" s="124">
        <v>0.002368332411258416</v>
      </c>
      <c r="E101" s="124">
        <v>2.445136968713304</v>
      </c>
      <c r="F101" s="85" t="s">
        <v>3490</v>
      </c>
      <c r="G101" s="85" t="b">
        <v>0</v>
      </c>
      <c r="H101" s="85" t="b">
        <v>0</v>
      </c>
      <c r="I101" s="85" t="b">
        <v>0</v>
      </c>
      <c r="J101" s="85" t="b">
        <v>0</v>
      </c>
      <c r="K101" s="85" t="b">
        <v>0</v>
      </c>
      <c r="L101" s="85" t="b">
        <v>0</v>
      </c>
    </row>
    <row r="102" spans="1:12" ht="15">
      <c r="A102" s="85" t="s">
        <v>2833</v>
      </c>
      <c r="B102" s="85" t="s">
        <v>3325</v>
      </c>
      <c r="C102" s="85">
        <v>4</v>
      </c>
      <c r="D102" s="124">
        <v>0.002368332411258416</v>
      </c>
      <c r="E102" s="124">
        <v>2.269045709657623</v>
      </c>
      <c r="F102" s="85" t="s">
        <v>3490</v>
      </c>
      <c r="G102" s="85" t="b">
        <v>0</v>
      </c>
      <c r="H102" s="85" t="b">
        <v>0</v>
      </c>
      <c r="I102" s="85" t="b">
        <v>0</v>
      </c>
      <c r="J102" s="85" t="b">
        <v>1</v>
      </c>
      <c r="K102" s="85" t="b">
        <v>0</v>
      </c>
      <c r="L102" s="85" t="b">
        <v>0</v>
      </c>
    </row>
    <row r="103" spans="1:12" ht="15">
      <c r="A103" s="85" t="s">
        <v>3325</v>
      </c>
      <c r="B103" s="85" t="s">
        <v>325</v>
      </c>
      <c r="C103" s="85">
        <v>4</v>
      </c>
      <c r="D103" s="124">
        <v>0.002368332411258416</v>
      </c>
      <c r="E103" s="124">
        <v>1.3499676172815491</v>
      </c>
      <c r="F103" s="85" t="s">
        <v>3490</v>
      </c>
      <c r="G103" s="85" t="b">
        <v>1</v>
      </c>
      <c r="H103" s="85" t="b">
        <v>0</v>
      </c>
      <c r="I103" s="85" t="b">
        <v>0</v>
      </c>
      <c r="J103" s="85" t="b">
        <v>0</v>
      </c>
      <c r="K103" s="85" t="b">
        <v>0</v>
      </c>
      <c r="L103" s="85" t="b">
        <v>0</v>
      </c>
    </row>
    <row r="104" spans="1:12" ht="15">
      <c r="A104" s="85" t="s">
        <v>325</v>
      </c>
      <c r="B104" s="85" t="s">
        <v>3357</v>
      </c>
      <c r="C104" s="85">
        <v>4</v>
      </c>
      <c r="D104" s="124">
        <v>0.002368332411258416</v>
      </c>
      <c r="E104" s="124">
        <v>1.5643233764325128</v>
      </c>
      <c r="F104" s="85" t="s">
        <v>3490</v>
      </c>
      <c r="G104" s="85" t="b">
        <v>0</v>
      </c>
      <c r="H104" s="85" t="b">
        <v>0</v>
      </c>
      <c r="I104" s="85" t="b">
        <v>0</v>
      </c>
      <c r="J104" s="85" t="b">
        <v>0</v>
      </c>
      <c r="K104" s="85" t="b">
        <v>0</v>
      </c>
      <c r="L104" s="85" t="b">
        <v>0</v>
      </c>
    </row>
    <row r="105" spans="1:12" ht="15">
      <c r="A105" s="85" t="s">
        <v>3357</v>
      </c>
      <c r="B105" s="85" t="s">
        <v>3315</v>
      </c>
      <c r="C105" s="85">
        <v>4</v>
      </c>
      <c r="D105" s="124">
        <v>0.002368332411258416</v>
      </c>
      <c r="E105" s="124">
        <v>2.445136968713304</v>
      </c>
      <c r="F105" s="85" t="s">
        <v>3490</v>
      </c>
      <c r="G105" s="85" t="b">
        <v>0</v>
      </c>
      <c r="H105" s="85" t="b">
        <v>0</v>
      </c>
      <c r="I105" s="85" t="b">
        <v>0</v>
      </c>
      <c r="J105" s="85" t="b">
        <v>0</v>
      </c>
      <c r="K105" s="85" t="b">
        <v>0</v>
      </c>
      <c r="L105" s="85" t="b">
        <v>0</v>
      </c>
    </row>
    <row r="106" spans="1:12" ht="15">
      <c r="A106" s="85" t="s">
        <v>3315</v>
      </c>
      <c r="B106" s="85" t="s">
        <v>3358</v>
      </c>
      <c r="C106" s="85">
        <v>4</v>
      </c>
      <c r="D106" s="124">
        <v>0.002368332411258416</v>
      </c>
      <c r="E106" s="124">
        <v>2.445136968713304</v>
      </c>
      <c r="F106" s="85" t="s">
        <v>3490</v>
      </c>
      <c r="G106" s="85" t="b">
        <v>0</v>
      </c>
      <c r="H106" s="85" t="b">
        <v>0</v>
      </c>
      <c r="I106" s="85" t="b">
        <v>0</v>
      </c>
      <c r="J106" s="85" t="b">
        <v>0</v>
      </c>
      <c r="K106" s="85" t="b">
        <v>0</v>
      </c>
      <c r="L106" s="85" t="b">
        <v>0</v>
      </c>
    </row>
    <row r="107" spans="1:12" ht="15">
      <c r="A107" s="85" t="s">
        <v>3358</v>
      </c>
      <c r="B107" s="85" t="s">
        <v>3326</v>
      </c>
      <c r="C107" s="85">
        <v>4</v>
      </c>
      <c r="D107" s="124">
        <v>0.002368332411258416</v>
      </c>
      <c r="E107" s="124">
        <v>2.6669857183296606</v>
      </c>
      <c r="F107" s="85" t="s">
        <v>3490</v>
      </c>
      <c r="G107" s="85" t="b">
        <v>0</v>
      </c>
      <c r="H107" s="85" t="b">
        <v>0</v>
      </c>
      <c r="I107" s="85" t="b">
        <v>0</v>
      </c>
      <c r="J107" s="85" t="b">
        <v>0</v>
      </c>
      <c r="K107" s="85" t="b">
        <v>0</v>
      </c>
      <c r="L107" s="85" t="b">
        <v>0</v>
      </c>
    </row>
    <row r="108" spans="1:12" ht="15">
      <c r="A108" s="85" t="s">
        <v>564</v>
      </c>
      <c r="B108" s="85" t="s">
        <v>375</v>
      </c>
      <c r="C108" s="85">
        <v>4</v>
      </c>
      <c r="D108" s="124">
        <v>0.002368332411258416</v>
      </c>
      <c r="E108" s="124">
        <v>1.2243753147381622</v>
      </c>
      <c r="F108" s="85" t="s">
        <v>3490</v>
      </c>
      <c r="G108" s="85" t="b">
        <v>0</v>
      </c>
      <c r="H108" s="85" t="b">
        <v>0</v>
      </c>
      <c r="I108" s="85" t="b">
        <v>0</v>
      </c>
      <c r="J108" s="85" t="b">
        <v>0</v>
      </c>
      <c r="K108" s="85" t="b">
        <v>0</v>
      </c>
      <c r="L108" s="85" t="b">
        <v>0</v>
      </c>
    </row>
    <row r="109" spans="1:12" ht="15">
      <c r="A109" s="85" t="s">
        <v>411</v>
      </c>
      <c r="B109" s="85" t="s">
        <v>3360</v>
      </c>
      <c r="C109" s="85">
        <v>4</v>
      </c>
      <c r="D109" s="124">
        <v>0.002368332411258416</v>
      </c>
      <c r="E109" s="124">
        <v>2.843076977385342</v>
      </c>
      <c r="F109" s="85" t="s">
        <v>3490</v>
      </c>
      <c r="G109" s="85" t="b">
        <v>0</v>
      </c>
      <c r="H109" s="85" t="b">
        <v>0</v>
      </c>
      <c r="I109" s="85" t="b">
        <v>0</v>
      </c>
      <c r="J109" s="85" t="b">
        <v>0</v>
      </c>
      <c r="K109" s="85" t="b">
        <v>0</v>
      </c>
      <c r="L109" s="85" t="b">
        <v>0</v>
      </c>
    </row>
    <row r="110" spans="1:12" ht="15">
      <c r="A110" s="85" t="s">
        <v>3360</v>
      </c>
      <c r="B110" s="85" t="s">
        <v>3361</v>
      </c>
      <c r="C110" s="85">
        <v>4</v>
      </c>
      <c r="D110" s="124">
        <v>0.002368332411258416</v>
      </c>
      <c r="E110" s="124">
        <v>2.843076977385342</v>
      </c>
      <c r="F110" s="85" t="s">
        <v>3490</v>
      </c>
      <c r="G110" s="85" t="b">
        <v>0</v>
      </c>
      <c r="H110" s="85" t="b">
        <v>0</v>
      </c>
      <c r="I110" s="85" t="b">
        <v>0</v>
      </c>
      <c r="J110" s="85" t="b">
        <v>0</v>
      </c>
      <c r="K110" s="85" t="b">
        <v>0</v>
      </c>
      <c r="L110" s="85" t="b">
        <v>0</v>
      </c>
    </row>
    <row r="111" spans="1:12" ht="15">
      <c r="A111" s="85" t="s">
        <v>3361</v>
      </c>
      <c r="B111" s="85" t="s">
        <v>3362</v>
      </c>
      <c r="C111" s="85">
        <v>4</v>
      </c>
      <c r="D111" s="124">
        <v>0.002368332411258416</v>
      </c>
      <c r="E111" s="124">
        <v>2.843076977385342</v>
      </c>
      <c r="F111" s="85" t="s">
        <v>3490</v>
      </c>
      <c r="G111" s="85" t="b">
        <v>0</v>
      </c>
      <c r="H111" s="85" t="b">
        <v>0</v>
      </c>
      <c r="I111" s="85" t="b">
        <v>0</v>
      </c>
      <c r="J111" s="85" t="b">
        <v>0</v>
      </c>
      <c r="K111" s="85" t="b">
        <v>0</v>
      </c>
      <c r="L111" s="85" t="b">
        <v>0</v>
      </c>
    </row>
    <row r="112" spans="1:12" ht="15">
      <c r="A112" s="85" t="s">
        <v>3362</v>
      </c>
      <c r="B112" s="85" t="s">
        <v>3312</v>
      </c>
      <c r="C112" s="85">
        <v>4</v>
      </c>
      <c r="D112" s="124">
        <v>0.002368332411258416</v>
      </c>
      <c r="E112" s="124">
        <v>2.445136968713304</v>
      </c>
      <c r="F112" s="85" t="s">
        <v>3490</v>
      </c>
      <c r="G112" s="85" t="b">
        <v>0</v>
      </c>
      <c r="H112" s="85" t="b">
        <v>0</v>
      </c>
      <c r="I112" s="85" t="b">
        <v>0</v>
      </c>
      <c r="J112" s="85" t="b">
        <v>0</v>
      </c>
      <c r="K112" s="85" t="b">
        <v>0</v>
      </c>
      <c r="L112" s="85" t="b">
        <v>0</v>
      </c>
    </row>
    <row r="113" spans="1:12" ht="15">
      <c r="A113" s="85" t="s">
        <v>3312</v>
      </c>
      <c r="B113" s="85" t="s">
        <v>410</v>
      </c>
      <c r="C113" s="85">
        <v>4</v>
      </c>
      <c r="D113" s="124">
        <v>0.002368332411258416</v>
      </c>
      <c r="E113" s="124">
        <v>1.8918609225762049</v>
      </c>
      <c r="F113" s="85" t="s">
        <v>3490</v>
      </c>
      <c r="G113" s="85" t="b">
        <v>0</v>
      </c>
      <c r="H113" s="85" t="b">
        <v>0</v>
      </c>
      <c r="I113" s="85" t="b">
        <v>0</v>
      </c>
      <c r="J113" s="85" t="b">
        <v>0</v>
      </c>
      <c r="K113" s="85" t="b">
        <v>0</v>
      </c>
      <c r="L113" s="85" t="b">
        <v>0</v>
      </c>
    </row>
    <row r="114" spans="1:12" ht="15">
      <c r="A114" s="85" t="s">
        <v>410</v>
      </c>
      <c r="B114" s="85" t="s">
        <v>325</v>
      </c>
      <c r="C114" s="85">
        <v>4</v>
      </c>
      <c r="D114" s="124">
        <v>0.002368332411258416</v>
      </c>
      <c r="E114" s="124">
        <v>1.0867261825069676</v>
      </c>
      <c r="F114" s="85" t="s">
        <v>3490</v>
      </c>
      <c r="G114" s="85" t="b">
        <v>0</v>
      </c>
      <c r="H114" s="85" t="b">
        <v>0</v>
      </c>
      <c r="I114" s="85" t="b">
        <v>0</v>
      </c>
      <c r="J114" s="85" t="b">
        <v>0</v>
      </c>
      <c r="K114" s="85" t="b">
        <v>0</v>
      </c>
      <c r="L114" s="85" t="b">
        <v>0</v>
      </c>
    </row>
    <row r="115" spans="1:12" ht="15">
      <c r="A115" s="85" t="s">
        <v>2833</v>
      </c>
      <c r="B115" s="85" t="s">
        <v>2826</v>
      </c>
      <c r="C115" s="85">
        <v>4</v>
      </c>
      <c r="D115" s="124">
        <v>0.002368332411258416</v>
      </c>
      <c r="E115" s="124">
        <v>1.9010689243630285</v>
      </c>
      <c r="F115" s="85" t="s">
        <v>3490</v>
      </c>
      <c r="G115" s="85" t="b">
        <v>0</v>
      </c>
      <c r="H115" s="85" t="b">
        <v>0</v>
      </c>
      <c r="I115" s="85" t="b">
        <v>0</v>
      </c>
      <c r="J115" s="85" t="b">
        <v>0</v>
      </c>
      <c r="K115" s="85" t="b">
        <v>0</v>
      </c>
      <c r="L115" s="85" t="b">
        <v>0</v>
      </c>
    </row>
    <row r="116" spans="1:12" ht="15">
      <c r="A116" s="85" t="s">
        <v>3366</v>
      </c>
      <c r="B116" s="85" t="s">
        <v>3306</v>
      </c>
      <c r="C116" s="85">
        <v>4</v>
      </c>
      <c r="D116" s="124">
        <v>0.002368332411258416</v>
      </c>
      <c r="E116" s="124">
        <v>2.269045709657623</v>
      </c>
      <c r="F116" s="85" t="s">
        <v>3490</v>
      </c>
      <c r="G116" s="85" t="b">
        <v>0</v>
      </c>
      <c r="H116" s="85" t="b">
        <v>0</v>
      </c>
      <c r="I116" s="85" t="b">
        <v>0</v>
      </c>
      <c r="J116" s="85" t="b">
        <v>1</v>
      </c>
      <c r="K116" s="85" t="b">
        <v>0</v>
      </c>
      <c r="L116" s="85" t="b">
        <v>0</v>
      </c>
    </row>
    <row r="117" spans="1:12" ht="15">
      <c r="A117" s="85" t="s">
        <v>3306</v>
      </c>
      <c r="B117" s="85" t="s">
        <v>3318</v>
      </c>
      <c r="C117" s="85">
        <v>4</v>
      </c>
      <c r="D117" s="124">
        <v>0.002368332411258416</v>
      </c>
      <c r="E117" s="124">
        <v>1.913658051671049</v>
      </c>
      <c r="F117" s="85" t="s">
        <v>3490</v>
      </c>
      <c r="G117" s="85" t="b">
        <v>1</v>
      </c>
      <c r="H117" s="85" t="b">
        <v>0</v>
      </c>
      <c r="I117" s="85" t="b">
        <v>0</v>
      </c>
      <c r="J117" s="85" t="b">
        <v>0</v>
      </c>
      <c r="K117" s="85" t="b">
        <v>0</v>
      </c>
      <c r="L117" s="85" t="b">
        <v>0</v>
      </c>
    </row>
    <row r="118" spans="1:12" ht="15">
      <c r="A118" s="85" t="s">
        <v>3318</v>
      </c>
      <c r="B118" s="85" t="s">
        <v>325</v>
      </c>
      <c r="C118" s="85">
        <v>4</v>
      </c>
      <c r="D118" s="124">
        <v>0.002368332411258416</v>
      </c>
      <c r="E118" s="124">
        <v>1.225028880673249</v>
      </c>
      <c r="F118" s="85" t="s">
        <v>3490</v>
      </c>
      <c r="G118" s="85" t="b">
        <v>0</v>
      </c>
      <c r="H118" s="85" t="b">
        <v>0</v>
      </c>
      <c r="I118" s="85" t="b">
        <v>0</v>
      </c>
      <c r="J118" s="85" t="b">
        <v>0</v>
      </c>
      <c r="K118" s="85" t="b">
        <v>0</v>
      </c>
      <c r="L118" s="85" t="b">
        <v>0</v>
      </c>
    </row>
    <row r="119" spans="1:12" ht="15">
      <c r="A119" s="85" t="s">
        <v>325</v>
      </c>
      <c r="B119" s="85" t="s">
        <v>3327</v>
      </c>
      <c r="C119" s="85">
        <v>4</v>
      </c>
      <c r="D119" s="124">
        <v>0.002368332411258416</v>
      </c>
      <c r="E119" s="124">
        <v>1.3882321173768317</v>
      </c>
      <c r="F119" s="85" t="s">
        <v>3490</v>
      </c>
      <c r="G119" s="85" t="b">
        <v>0</v>
      </c>
      <c r="H119" s="85" t="b">
        <v>0</v>
      </c>
      <c r="I119" s="85" t="b">
        <v>0</v>
      </c>
      <c r="J119" s="85" t="b">
        <v>0</v>
      </c>
      <c r="K119" s="85" t="b">
        <v>0</v>
      </c>
      <c r="L119" s="85" t="b">
        <v>0</v>
      </c>
    </row>
    <row r="120" spans="1:12" ht="15">
      <c r="A120" s="85" t="s">
        <v>3327</v>
      </c>
      <c r="B120" s="85" t="s">
        <v>3367</v>
      </c>
      <c r="C120" s="85">
        <v>4</v>
      </c>
      <c r="D120" s="124">
        <v>0.002368332411258416</v>
      </c>
      <c r="E120" s="124">
        <v>2.6669857183296606</v>
      </c>
      <c r="F120" s="85" t="s">
        <v>3490</v>
      </c>
      <c r="G120" s="85" t="b">
        <v>0</v>
      </c>
      <c r="H120" s="85" t="b">
        <v>0</v>
      </c>
      <c r="I120" s="85" t="b">
        <v>0</v>
      </c>
      <c r="J120" s="85" t="b">
        <v>0</v>
      </c>
      <c r="K120" s="85" t="b">
        <v>0</v>
      </c>
      <c r="L120" s="85" t="b">
        <v>0</v>
      </c>
    </row>
    <row r="121" spans="1:12" ht="15">
      <c r="A121" s="85" t="s">
        <v>3367</v>
      </c>
      <c r="B121" s="85" t="s">
        <v>3368</v>
      </c>
      <c r="C121" s="85">
        <v>4</v>
      </c>
      <c r="D121" s="124">
        <v>0.002368332411258416</v>
      </c>
      <c r="E121" s="124">
        <v>2.843076977385342</v>
      </c>
      <c r="F121" s="85" t="s">
        <v>3490</v>
      </c>
      <c r="G121" s="85" t="b">
        <v>0</v>
      </c>
      <c r="H121" s="85" t="b">
        <v>0</v>
      </c>
      <c r="I121" s="85" t="b">
        <v>0</v>
      </c>
      <c r="J121" s="85" t="b">
        <v>1</v>
      </c>
      <c r="K121" s="85" t="b">
        <v>0</v>
      </c>
      <c r="L121" s="85" t="b">
        <v>0</v>
      </c>
    </row>
    <row r="122" spans="1:12" ht="15">
      <c r="A122" s="85" t="s">
        <v>3368</v>
      </c>
      <c r="B122" s="85" t="s">
        <v>3306</v>
      </c>
      <c r="C122" s="85">
        <v>4</v>
      </c>
      <c r="D122" s="124">
        <v>0.002368332411258416</v>
      </c>
      <c r="E122" s="124">
        <v>2.269045709657623</v>
      </c>
      <c r="F122" s="85" t="s">
        <v>3490</v>
      </c>
      <c r="G122" s="85" t="b">
        <v>1</v>
      </c>
      <c r="H122" s="85" t="b">
        <v>0</v>
      </c>
      <c r="I122" s="85" t="b">
        <v>0</v>
      </c>
      <c r="J122" s="85" t="b">
        <v>1</v>
      </c>
      <c r="K122" s="85" t="b">
        <v>0</v>
      </c>
      <c r="L122" s="85" t="b">
        <v>0</v>
      </c>
    </row>
    <row r="123" spans="1:12" ht="15">
      <c r="A123" s="85" t="s">
        <v>3306</v>
      </c>
      <c r="B123" s="85" t="s">
        <v>402</v>
      </c>
      <c r="C123" s="85">
        <v>4</v>
      </c>
      <c r="D123" s="124">
        <v>0.002368332411258416</v>
      </c>
      <c r="E123" s="124">
        <v>0.6928963976959069</v>
      </c>
      <c r="F123" s="85" t="s">
        <v>3490</v>
      </c>
      <c r="G123" s="85" t="b">
        <v>1</v>
      </c>
      <c r="H123" s="85" t="b">
        <v>0</v>
      </c>
      <c r="I123" s="85" t="b">
        <v>0</v>
      </c>
      <c r="J123" s="85" t="b">
        <v>0</v>
      </c>
      <c r="K123" s="85" t="b">
        <v>0</v>
      </c>
      <c r="L123" s="85" t="b">
        <v>0</v>
      </c>
    </row>
    <row r="124" spans="1:12" ht="15">
      <c r="A124" s="85" t="s">
        <v>402</v>
      </c>
      <c r="B124" s="85" t="s">
        <v>3334</v>
      </c>
      <c r="C124" s="85">
        <v>4</v>
      </c>
      <c r="D124" s="124">
        <v>0.002368332411258416</v>
      </c>
      <c r="E124" s="124">
        <v>1.2243753147381622</v>
      </c>
      <c r="F124" s="85" t="s">
        <v>3490</v>
      </c>
      <c r="G124" s="85" t="b">
        <v>0</v>
      </c>
      <c r="H124" s="85" t="b">
        <v>0</v>
      </c>
      <c r="I124" s="85" t="b">
        <v>0</v>
      </c>
      <c r="J124" s="85" t="b">
        <v>0</v>
      </c>
      <c r="K124" s="85" t="b">
        <v>0</v>
      </c>
      <c r="L124" s="85" t="b">
        <v>0</v>
      </c>
    </row>
    <row r="125" spans="1:12" ht="15">
      <c r="A125" s="85" t="s">
        <v>410</v>
      </c>
      <c r="B125" s="85" t="s">
        <v>564</v>
      </c>
      <c r="C125" s="85">
        <v>4</v>
      </c>
      <c r="D125" s="124">
        <v>0.002368332411258416</v>
      </c>
      <c r="E125" s="124">
        <v>0.7989783988511919</v>
      </c>
      <c r="F125" s="85" t="s">
        <v>3490</v>
      </c>
      <c r="G125" s="85" t="b">
        <v>0</v>
      </c>
      <c r="H125" s="85" t="b">
        <v>0</v>
      </c>
      <c r="I125" s="85" t="b">
        <v>0</v>
      </c>
      <c r="J125" s="85" t="b">
        <v>0</v>
      </c>
      <c r="K125" s="85" t="b">
        <v>0</v>
      </c>
      <c r="L125" s="85" t="b">
        <v>0</v>
      </c>
    </row>
    <row r="126" spans="1:12" ht="15">
      <c r="A126" s="85" t="s">
        <v>564</v>
      </c>
      <c r="B126" s="85" t="s">
        <v>3372</v>
      </c>
      <c r="C126" s="85">
        <v>4</v>
      </c>
      <c r="D126" s="124">
        <v>0.002368332411258416</v>
      </c>
      <c r="E126" s="124">
        <v>1.3212853277462184</v>
      </c>
      <c r="F126" s="85" t="s">
        <v>3490</v>
      </c>
      <c r="G126" s="85" t="b">
        <v>0</v>
      </c>
      <c r="H126" s="85" t="b">
        <v>0</v>
      </c>
      <c r="I126" s="85" t="b">
        <v>0</v>
      </c>
      <c r="J126" s="85" t="b">
        <v>0</v>
      </c>
      <c r="K126" s="85" t="b">
        <v>0</v>
      </c>
      <c r="L126" s="85" t="b">
        <v>0</v>
      </c>
    </row>
    <row r="127" spans="1:12" ht="15">
      <c r="A127" s="85" t="s">
        <v>391</v>
      </c>
      <c r="B127" s="85" t="s">
        <v>3337</v>
      </c>
      <c r="C127" s="85">
        <v>3</v>
      </c>
      <c r="D127" s="124">
        <v>0.0018995846851548681</v>
      </c>
      <c r="E127" s="124">
        <v>2.7461669643772852</v>
      </c>
      <c r="F127" s="85" t="s">
        <v>3490</v>
      </c>
      <c r="G127" s="85" t="b">
        <v>0</v>
      </c>
      <c r="H127" s="85" t="b">
        <v>0</v>
      </c>
      <c r="I127" s="85" t="b">
        <v>0</v>
      </c>
      <c r="J127" s="85" t="b">
        <v>0</v>
      </c>
      <c r="K127" s="85" t="b">
        <v>0</v>
      </c>
      <c r="L127" s="85" t="b">
        <v>0</v>
      </c>
    </row>
    <row r="128" spans="1:12" ht="15">
      <c r="A128" s="85" t="s">
        <v>2773</v>
      </c>
      <c r="B128" s="85" t="s">
        <v>2780</v>
      </c>
      <c r="C128" s="85">
        <v>3</v>
      </c>
      <c r="D128" s="124">
        <v>0.0018995846851548681</v>
      </c>
      <c r="E128" s="124">
        <v>2.2410169860573794</v>
      </c>
      <c r="F128" s="85" t="s">
        <v>3490</v>
      </c>
      <c r="G128" s="85" t="b">
        <v>0</v>
      </c>
      <c r="H128" s="85" t="b">
        <v>0</v>
      </c>
      <c r="I128" s="85" t="b">
        <v>0</v>
      </c>
      <c r="J128" s="85" t="b">
        <v>0</v>
      </c>
      <c r="K128" s="85" t="b">
        <v>0</v>
      </c>
      <c r="L128" s="85" t="b">
        <v>0</v>
      </c>
    </row>
    <row r="129" spans="1:12" ht="15">
      <c r="A129" s="85" t="s">
        <v>2780</v>
      </c>
      <c r="B129" s="85" t="s">
        <v>3338</v>
      </c>
      <c r="C129" s="85">
        <v>3</v>
      </c>
      <c r="D129" s="124">
        <v>0.0018995846851548681</v>
      </c>
      <c r="E129" s="124">
        <v>2.1160782494490795</v>
      </c>
      <c r="F129" s="85" t="s">
        <v>3490</v>
      </c>
      <c r="G129" s="85" t="b">
        <v>0</v>
      </c>
      <c r="H129" s="85" t="b">
        <v>0</v>
      </c>
      <c r="I129" s="85" t="b">
        <v>0</v>
      </c>
      <c r="J129" s="85" t="b">
        <v>0</v>
      </c>
      <c r="K129" s="85" t="b">
        <v>1</v>
      </c>
      <c r="L129" s="85" t="b">
        <v>0</v>
      </c>
    </row>
    <row r="130" spans="1:12" ht="15">
      <c r="A130" s="85" t="s">
        <v>3338</v>
      </c>
      <c r="B130" s="85" t="s">
        <v>3379</v>
      </c>
      <c r="C130" s="85">
        <v>3</v>
      </c>
      <c r="D130" s="124">
        <v>0.0018995846851548681</v>
      </c>
      <c r="E130" s="124">
        <v>2.843076977385342</v>
      </c>
      <c r="F130" s="85" t="s">
        <v>3490</v>
      </c>
      <c r="G130" s="85" t="b">
        <v>0</v>
      </c>
      <c r="H130" s="85" t="b">
        <v>1</v>
      </c>
      <c r="I130" s="85" t="b">
        <v>0</v>
      </c>
      <c r="J130" s="85" t="b">
        <v>0</v>
      </c>
      <c r="K130" s="85" t="b">
        <v>1</v>
      </c>
      <c r="L130" s="85" t="b">
        <v>0</v>
      </c>
    </row>
    <row r="131" spans="1:12" ht="15">
      <c r="A131" s="85" t="s">
        <v>3379</v>
      </c>
      <c r="B131" s="85" t="s">
        <v>2771</v>
      </c>
      <c r="C131" s="85">
        <v>3</v>
      </c>
      <c r="D131" s="124">
        <v>0.0018995846851548681</v>
      </c>
      <c r="E131" s="124">
        <v>2.2990089330350663</v>
      </c>
      <c r="F131" s="85" t="s">
        <v>3490</v>
      </c>
      <c r="G131" s="85" t="b">
        <v>0</v>
      </c>
      <c r="H131" s="85" t="b">
        <v>1</v>
      </c>
      <c r="I131" s="85" t="b">
        <v>0</v>
      </c>
      <c r="J131" s="85" t="b">
        <v>0</v>
      </c>
      <c r="K131" s="85" t="b">
        <v>0</v>
      </c>
      <c r="L131" s="85" t="b">
        <v>0</v>
      </c>
    </row>
    <row r="132" spans="1:12" ht="15">
      <c r="A132" s="85" t="s">
        <v>2845</v>
      </c>
      <c r="B132" s="85" t="s">
        <v>2846</v>
      </c>
      <c r="C132" s="85">
        <v>3</v>
      </c>
      <c r="D132" s="124">
        <v>0.0018995846851548681</v>
      </c>
      <c r="E132" s="124">
        <v>2.843076977385342</v>
      </c>
      <c r="F132" s="85" t="s">
        <v>3490</v>
      </c>
      <c r="G132" s="85" t="b">
        <v>0</v>
      </c>
      <c r="H132" s="85" t="b">
        <v>1</v>
      </c>
      <c r="I132" s="85" t="b">
        <v>0</v>
      </c>
      <c r="J132" s="85" t="b">
        <v>0</v>
      </c>
      <c r="K132" s="85" t="b">
        <v>0</v>
      </c>
      <c r="L132" s="85" t="b">
        <v>0</v>
      </c>
    </row>
    <row r="133" spans="1:12" ht="15">
      <c r="A133" s="85" t="s">
        <v>2846</v>
      </c>
      <c r="B133" s="85" t="s">
        <v>422</v>
      </c>
      <c r="C133" s="85">
        <v>3</v>
      </c>
      <c r="D133" s="124">
        <v>0.0018995846851548681</v>
      </c>
      <c r="E133" s="124">
        <v>2.843076977385342</v>
      </c>
      <c r="F133" s="85" t="s">
        <v>3490</v>
      </c>
      <c r="G133" s="85" t="b">
        <v>0</v>
      </c>
      <c r="H133" s="85" t="b">
        <v>0</v>
      </c>
      <c r="I133" s="85" t="b">
        <v>0</v>
      </c>
      <c r="J133" s="85" t="b">
        <v>0</v>
      </c>
      <c r="K133" s="85" t="b">
        <v>0</v>
      </c>
      <c r="L133" s="85" t="b">
        <v>0</v>
      </c>
    </row>
    <row r="134" spans="1:12" ht="15">
      <c r="A134" s="85" t="s">
        <v>422</v>
      </c>
      <c r="B134" s="85" t="s">
        <v>2847</v>
      </c>
      <c r="C134" s="85">
        <v>3</v>
      </c>
      <c r="D134" s="124">
        <v>0.0018995846851548681</v>
      </c>
      <c r="E134" s="124">
        <v>2.968015713993642</v>
      </c>
      <c r="F134" s="85" t="s">
        <v>3490</v>
      </c>
      <c r="G134" s="85" t="b">
        <v>0</v>
      </c>
      <c r="H134" s="85" t="b">
        <v>0</v>
      </c>
      <c r="I134" s="85" t="b">
        <v>0</v>
      </c>
      <c r="J134" s="85" t="b">
        <v>0</v>
      </c>
      <c r="K134" s="85" t="b">
        <v>0</v>
      </c>
      <c r="L134" s="85" t="b">
        <v>0</v>
      </c>
    </row>
    <row r="135" spans="1:12" ht="15">
      <c r="A135" s="85" t="s">
        <v>2847</v>
      </c>
      <c r="B135" s="85" t="s">
        <v>564</v>
      </c>
      <c r="C135" s="85">
        <v>3</v>
      </c>
      <c r="D135" s="124">
        <v>0.0018995846851548681</v>
      </c>
      <c r="E135" s="124">
        <v>1.2383110926814545</v>
      </c>
      <c r="F135" s="85" t="s">
        <v>3490</v>
      </c>
      <c r="G135" s="85" t="b">
        <v>0</v>
      </c>
      <c r="H135" s="85" t="b">
        <v>0</v>
      </c>
      <c r="I135" s="85" t="b">
        <v>0</v>
      </c>
      <c r="J135" s="85" t="b">
        <v>0</v>
      </c>
      <c r="K135" s="85" t="b">
        <v>0</v>
      </c>
      <c r="L135" s="85" t="b">
        <v>0</v>
      </c>
    </row>
    <row r="136" spans="1:12" ht="15">
      <c r="A136" s="85" t="s">
        <v>2815</v>
      </c>
      <c r="B136" s="85" t="s">
        <v>2848</v>
      </c>
      <c r="C136" s="85">
        <v>3</v>
      </c>
      <c r="D136" s="124">
        <v>0.0018995846851548681</v>
      </c>
      <c r="E136" s="124">
        <v>1.575905248982328</v>
      </c>
      <c r="F136" s="85" t="s">
        <v>3490</v>
      </c>
      <c r="G136" s="85" t="b">
        <v>0</v>
      </c>
      <c r="H136" s="85" t="b">
        <v>0</v>
      </c>
      <c r="I136" s="85" t="b">
        <v>0</v>
      </c>
      <c r="J136" s="85" t="b">
        <v>0</v>
      </c>
      <c r="K136" s="85" t="b">
        <v>0</v>
      </c>
      <c r="L136" s="85" t="b">
        <v>0</v>
      </c>
    </row>
    <row r="137" spans="1:12" ht="15">
      <c r="A137" s="85" t="s">
        <v>2848</v>
      </c>
      <c r="B137" s="85" t="s">
        <v>2780</v>
      </c>
      <c r="C137" s="85">
        <v>3</v>
      </c>
      <c r="D137" s="124">
        <v>0.0018995846851548681</v>
      </c>
      <c r="E137" s="124">
        <v>2.2410169860573794</v>
      </c>
      <c r="F137" s="85" t="s">
        <v>3490</v>
      </c>
      <c r="G137" s="85" t="b">
        <v>0</v>
      </c>
      <c r="H137" s="85" t="b">
        <v>0</v>
      </c>
      <c r="I137" s="85" t="b">
        <v>0</v>
      </c>
      <c r="J137" s="85" t="b">
        <v>0</v>
      </c>
      <c r="K137" s="85" t="b">
        <v>0</v>
      </c>
      <c r="L137" s="85" t="b">
        <v>0</v>
      </c>
    </row>
    <row r="138" spans="1:12" ht="15">
      <c r="A138" s="85" t="s">
        <v>2780</v>
      </c>
      <c r="B138" s="85" t="s">
        <v>2849</v>
      </c>
      <c r="C138" s="85">
        <v>3</v>
      </c>
      <c r="D138" s="124">
        <v>0.0018995846851548681</v>
      </c>
      <c r="E138" s="124">
        <v>2.1160782494490795</v>
      </c>
      <c r="F138" s="85" t="s">
        <v>3490</v>
      </c>
      <c r="G138" s="85" t="b">
        <v>0</v>
      </c>
      <c r="H138" s="85" t="b">
        <v>0</v>
      </c>
      <c r="I138" s="85" t="b">
        <v>0</v>
      </c>
      <c r="J138" s="85" t="b">
        <v>0</v>
      </c>
      <c r="K138" s="85" t="b">
        <v>0</v>
      </c>
      <c r="L138" s="85" t="b">
        <v>0</v>
      </c>
    </row>
    <row r="139" spans="1:12" ht="15">
      <c r="A139" s="85" t="s">
        <v>2849</v>
      </c>
      <c r="B139" s="85" t="s">
        <v>2850</v>
      </c>
      <c r="C139" s="85">
        <v>3</v>
      </c>
      <c r="D139" s="124">
        <v>0.0018995846851548681</v>
      </c>
      <c r="E139" s="124">
        <v>2.2410169860573794</v>
      </c>
      <c r="F139" s="85" t="s">
        <v>3490</v>
      </c>
      <c r="G139" s="85" t="b">
        <v>0</v>
      </c>
      <c r="H139" s="85" t="b">
        <v>0</v>
      </c>
      <c r="I139" s="85" t="b">
        <v>0</v>
      </c>
      <c r="J139" s="85" t="b">
        <v>0</v>
      </c>
      <c r="K139" s="85" t="b">
        <v>0</v>
      </c>
      <c r="L139" s="85" t="b">
        <v>0</v>
      </c>
    </row>
    <row r="140" spans="1:12" ht="15">
      <c r="A140" s="85" t="s">
        <v>2850</v>
      </c>
      <c r="B140" s="85" t="s">
        <v>3316</v>
      </c>
      <c r="C140" s="85">
        <v>3</v>
      </c>
      <c r="D140" s="124">
        <v>0.0018995846851548681</v>
      </c>
      <c r="E140" s="124">
        <v>1.888834467946017</v>
      </c>
      <c r="F140" s="85" t="s">
        <v>3490</v>
      </c>
      <c r="G140" s="85" t="b">
        <v>0</v>
      </c>
      <c r="H140" s="85" t="b">
        <v>0</v>
      </c>
      <c r="I140" s="85" t="b">
        <v>0</v>
      </c>
      <c r="J140" s="85" t="b">
        <v>0</v>
      </c>
      <c r="K140" s="85" t="b">
        <v>0</v>
      </c>
      <c r="L140" s="85" t="b">
        <v>0</v>
      </c>
    </row>
    <row r="141" spans="1:12" ht="15">
      <c r="A141" s="85" t="s">
        <v>406</v>
      </c>
      <c r="B141" s="85" t="s">
        <v>2838</v>
      </c>
      <c r="C141" s="85">
        <v>3</v>
      </c>
      <c r="D141" s="124">
        <v>0.0018995846851548681</v>
      </c>
      <c r="E141" s="124">
        <v>2.968015713993642</v>
      </c>
      <c r="F141" s="85" t="s">
        <v>3490</v>
      </c>
      <c r="G141" s="85" t="b">
        <v>0</v>
      </c>
      <c r="H141" s="85" t="b">
        <v>0</v>
      </c>
      <c r="I141" s="85" t="b">
        <v>0</v>
      </c>
      <c r="J141" s="85" t="b">
        <v>0</v>
      </c>
      <c r="K141" s="85" t="b">
        <v>1</v>
      </c>
      <c r="L141" s="85" t="b">
        <v>0</v>
      </c>
    </row>
    <row r="142" spans="1:12" ht="15">
      <c r="A142" s="85" t="s">
        <v>2838</v>
      </c>
      <c r="B142" s="85" t="s">
        <v>2839</v>
      </c>
      <c r="C142" s="85">
        <v>3</v>
      </c>
      <c r="D142" s="124">
        <v>0.0018995846851548681</v>
      </c>
      <c r="E142" s="124">
        <v>2.968015713993642</v>
      </c>
      <c r="F142" s="85" t="s">
        <v>3490</v>
      </c>
      <c r="G142" s="85" t="b">
        <v>0</v>
      </c>
      <c r="H142" s="85" t="b">
        <v>1</v>
      </c>
      <c r="I142" s="85" t="b">
        <v>0</v>
      </c>
      <c r="J142" s="85" t="b">
        <v>0</v>
      </c>
      <c r="K142" s="85" t="b">
        <v>0</v>
      </c>
      <c r="L142" s="85" t="b">
        <v>0</v>
      </c>
    </row>
    <row r="143" spans="1:12" ht="15">
      <c r="A143" s="85" t="s">
        <v>2839</v>
      </c>
      <c r="B143" s="85" t="s">
        <v>2811</v>
      </c>
      <c r="C143" s="85">
        <v>3</v>
      </c>
      <c r="D143" s="124">
        <v>0.0018995846851548681</v>
      </c>
      <c r="E143" s="124">
        <v>1.4451369687133042</v>
      </c>
      <c r="F143" s="85" t="s">
        <v>3490</v>
      </c>
      <c r="G143" s="85" t="b">
        <v>0</v>
      </c>
      <c r="H143" s="85" t="b">
        <v>0</v>
      </c>
      <c r="I143" s="85" t="b">
        <v>0</v>
      </c>
      <c r="J143" s="85" t="b">
        <v>0</v>
      </c>
      <c r="K143" s="85" t="b">
        <v>0</v>
      </c>
      <c r="L143" s="85" t="b">
        <v>0</v>
      </c>
    </row>
    <row r="144" spans="1:12" ht="15">
      <c r="A144" s="85" t="s">
        <v>2811</v>
      </c>
      <c r="B144" s="85" t="s">
        <v>2840</v>
      </c>
      <c r="C144" s="85">
        <v>3</v>
      </c>
      <c r="D144" s="124">
        <v>0.0018995846851548681</v>
      </c>
      <c r="E144" s="124">
        <v>1.4408155949306616</v>
      </c>
      <c r="F144" s="85" t="s">
        <v>3490</v>
      </c>
      <c r="G144" s="85" t="b">
        <v>0</v>
      </c>
      <c r="H144" s="85" t="b">
        <v>0</v>
      </c>
      <c r="I144" s="85" t="b">
        <v>0</v>
      </c>
      <c r="J144" s="85" t="b">
        <v>0</v>
      </c>
      <c r="K144" s="85" t="b">
        <v>0</v>
      </c>
      <c r="L144" s="85" t="b">
        <v>0</v>
      </c>
    </row>
    <row r="145" spans="1:12" ht="15">
      <c r="A145" s="85" t="s">
        <v>2840</v>
      </c>
      <c r="B145" s="85" t="s">
        <v>2841</v>
      </c>
      <c r="C145" s="85">
        <v>3</v>
      </c>
      <c r="D145" s="124">
        <v>0.0018995846851548681</v>
      </c>
      <c r="E145" s="124">
        <v>2.968015713993642</v>
      </c>
      <c r="F145" s="85" t="s">
        <v>3490</v>
      </c>
      <c r="G145" s="85" t="b">
        <v>0</v>
      </c>
      <c r="H145" s="85" t="b">
        <v>0</v>
      </c>
      <c r="I145" s="85" t="b">
        <v>0</v>
      </c>
      <c r="J145" s="85" t="b">
        <v>0</v>
      </c>
      <c r="K145" s="85" t="b">
        <v>0</v>
      </c>
      <c r="L145" s="85" t="b">
        <v>0</v>
      </c>
    </row>
    <row r="146" spans="1:12" ht="15">
      <c r="A146" s="85" t="s">
        <v>2841</v>
      </c>
      <c r="B146" s="85" t="s">
        <v>2842</v>
      </c>
      <c r="C146" s="85">
        <v>3</v>
      </c>
      <c r="D146" s="124">
        <v>0.0018995846851548681</v>
      </c>
      <c r="E146" s="124">
        <v>2.968015713993642</v>
      </c>
      <c r="F146" s="85" t="s">
        <v>3490</v>
      </c>
      <c r="G146" s="85" t="b">
        <v>0</v>
      </c>
      <c r="H146" s="85" t="b">
        <v>0</v>
      </c>
      <c r="I146" s="85" t="b">
        <v>0</v>
      </c>
      <c r="J146" s="85" t="b">
        <v>0</v>
      </c>
      <c r="K146" s="85" t="b">
        <v>0</v>
      </c>
      <c r="L146" s="85" t="b">
        <v>0</v>
      </c>
    </row>
    <row r="147" spans="1:12" ht="15">
      <c r="A147" s="85" t="s">
        <v>2842</v>
      </c>
      <c r="B147" s="85" t="s">
        <v>569</v>
      </c>
      <c r="C147" s="85">
        <v>3</v>
      </c>
      <c r="D147" s="124">
        <v>0.0018995846851548681</v>
      </c>
      <c r="E147" s="124">
        <v>2.843076977385342</v>
      </c>
      <c r="F147" s="85" t="s">
        <v>3490</v>
      </c>
      <c r="G147" s="85" t="b">
        <v>0</v>
      </c>
      <c r="H147" s="85" t="b">
        <v>0</v>
      </c>
      <c r="I147" s="85" t="b">
        <v>0</v>
      </c>
      <c r="J147" s="85" t="b">
        <v>0</v>
      </c>
      <c r="K147" s="85" t="b">
        <v>0</v>
      </c>
      <c r="L147" s="85" t="b">
        <v>0</v>
      </c>
    </row>
    <row r="148" spans="1:12" ht="15">
      <c r="A148" s="85" t="s">
        <v>569</v>
      </c>
      <c r="B148" s="85" t="s">
        <v>405</v>
      </c>
      <c r="C148" s="85">
        <v>3</v>
      </c>
      <c r="D148" s="124">
        <v>0.0018995846851548681</v>
      </c>
      <c r="E148" s="124">
        <v>2.843076977385342</v>
      </c>
      <c r="F148" s="85" t="s">
        <v>3490</v>
      </c>
      <c r="G148" s="85" t="b">
        <v>0</v>
      </c>
      <c r="H148" s="85" t="b">
        <v>0</v>
      </c>
      <c r="I148" s="85" t="b">
        <v>0</v>
      </c>
      <c r="J148" s="85" t="b">
        <v>0</v>
      </c>
      <c r="K148" s="85" t="b">
        <v>0</v>
      </c>
      <c r="L148" s="85" t="b">
        <v>0</v>
      </c>
    </row>
    <row r="149" spans="1:12" ht="15">
      <c r="A149" s="85" t="s">
        <v>405</v>
      </c>
      <c r="B149" s="85" t="s">
        <v>2843</v>
      </c>
      <c r="C149" s="85">
        <v>3</v>
      </c>
      <c r="D149" s="124">
        <v>0.0018995846851548681</v>
      </c>
      <c r="E149" s="124">
        <v>2.968015713993642</v>
      </c>
      <c r="F149" s="85" t="s">
        <v>3490</v>
      </c>
      <c r="G149" s="85" t="b">
        <v>0</v>
      </c>
      <c r="H149" s="85" t="b">
        <v>0</v>
      </c>
      <c r="I149" s="85" t="b">
        <v>0</v>
      </c>
      <c r="J149" s="85" t="b">
        <v>0</v>
      </c>
      <c r="K149" s="85" t="b">
        <v>0</v>
      </c>
      <c r="L149" s="85" t="b">
        <v>0</v>
      </c>
    </row>
    <row r="150" spans="1:12" ht="15">
      <c r="A150" s="85" t="s">
        <v>2843</v>
      </c>
      <c r="B150" s="85" t="s">
        <v>404</v>
      </c>
      <c r="C150" s="85">
        <v>3</v>
      </c>
      <c r="D150" s="124">
        <v>0.0018995846851548681</v>
      </c>
      <c r="E150" s="124">
        <v>2.968015713993642</v>
      </c>
      <c r="F150" s="85" t="s">
        <v>3490</v>
      </c>
      <c r="G150" s="85" t="b">
        <v>0</v>
      </c>
      <c r="H150" s="85" t="b">
        <v>0</v>
      </c>
      <c r="I150" s="85" t="b">
        <v>0</v>
      </c>
      <c r="J150" s="85" t="b">
        <v>0</v>
      </c>
      <c r="K150" s="85" t="b">
        <v>0</v>
      </c>
      <c r="L150" s="85" t="b">
        <v>0</v>
      </c>
    </row>
    <row r="151" spans="1:12" ht="15">
      <c r="A151" s="85" t="s">
        <v>2770</v>
      </c>
      <c r="B151" s="85" t="s">
        <v>567</v>
      </c>
      <c r="C151" s="85">
        <v>3</v>
      </c>
      <c r="D151" s="124">
        <v>0.0018995846851548681</v>
      </c>
      <c r="E151" s="124">
        <v>0.6832091302927751</v>
      </c>
      <c r="F151" s="85" t="s">
        <v>3490</v>
      </c>
      <c r="G151" s="85" t="b">
        <v>0</v>
      </c>
      <c r="H151" s="85" t="b">
        <v>0</v>
      </c>
      <c r="I151" s="85" t="b">
        <v>0</v>
      </c>
      <c r="J151" s="85" t="b">
        <v>0</v>
      </c>
      <c r="K151" s="85" t="b">
        <v>0</v>
      </c>
      <c r="L151" s="85" t="b">
        <v>0</v>
      </c>
    </row>
    <row r="152" spans="1:12" ht="15">
      <c r="A152" s="85" t="s">
        <v>373</v>
      </c>
      <c r="B152" s="85" t="s">
        <v>3343</v>
      </c>
      <c r="C152" s="85">
        <v>3</v>
      </c>
      <c r="D152" s="124">
        <v>0.0018995846851548681</v>
      </c>
      <c r="E152" s="124">
        <v>2.968015713993642</v>
      </c>
      <c r="F152" s="85" t="s">
        <v>3490</v>
      </c>
      <c r="G152" s="85" t="b">
        <v>0</v>
      </c>
      <c r="H152" s="85" t="b">
        <v>0</v>
      </c>
      <c r="I152" s="85" t="b">
        <v>0</v>
      </c>
      <c r="J152" s="85" t="b">
        <v>0</v>
      </c>
      <c r="K152" s="85" t="b">
        <v>0</v>
      </c>
      <c r="L152" s="85" t="b">
        <v>0</v>
      </c>
    </row>
    <row r="153" spans="1:12" ht="15">
      <c r="A153" s="85" t="s">
        <v>3345</v>
      </c>
      <c r="B153" s="85" t="s">
        <v>3381</v>
      </c>
      <c r="C153" s="85">
        <v>3</v>
      </c>
      <c r="D153" s="124">
        <v>0.0018995846851548681</v>
      </c>
      <c r="E153" s="124">
        <v>2.843076977385342</v>
      </c>
      <c r="F153" s="85" t="s">
        <v>3490</v>
      </c>
      <c r="G153" s="85" t="b">
        <v>0</v>
      </c>
      <c r="H153" s="85" t="b">
        <v>0</v>
      </c>
      <c r="I153" s="85" t="b">
        <v>0</v>
      </c>
      <c r="J153" s="85" t="b">
        <v>0</v>
      </c>
      <c r="K153" s="85" t="b">
        <v>0</v>
      </c>
      <c r="L153" s="85" t="b">
        <v>0</v>
      </c>
    </row>
    <row r="154" spans="1:12" ht="15">
      <c r="A154" s="85" t="s">
        <v>3382</v>
      </c>
      <c r="B154" s="85" t="s">
        <v>564</v>
      </c>
      <c r="C154" s="85">
        <v>3</v>
      </c>
      <c r="D154" s="124">
        <v>0.0018995846851548681</v>
      </c>
      <c r="E154" s="124">
        <v>1.2383110926814545</v>
      </c>
      <c r="F154" s="85" t="s">
        <v>3490</v>
      </c>
      <c r="G154" s="85" t="b">
        <v>0</v>
      </c>
      <c r="H154" s="85" t="b">
        <v>0</v>
      </c>
      <c r="I154" s="85" t="b">
        <v>0</v>
      </c>
      <c r="J154" s="85" t="b">
        <v>0</v>
      </c>
      <c r="K154" s="85" t="b">
        <v>0</v>
      </c>
      <c r="L154" s="85" t="b">
        <v>0</v>
      </c>
    </row>
    <row r="155" spans="1:12" ht="15">
      <c r="A155" s="85" t="s">
        <v>3383</v>
      </c>
      <c r="B155" s="85" t="s">
        <v>3384</v>
      </c>
      <c r="C155" s="85">
        <v>3</v>
      </c>
      <c r="D155" s="124">
        <v>0.0018995846851548681</v>
      </c>
      <c r="E155" s="124">
        <v>2.968015713993642</v>
      </c>
      <c r="F155" s="85" t="s">
        <v>3490</v>
      </c>
      <c r="G155" s="85" t="b">
        <v>0</v>
      </c>
      <c r="H155" s="85" t="b">
        <v>0</v>
      </c>
      <c r="I155" s="85" t="b">
        <v>0</v>
      </c>
      <c r="J155" s="85" t="b">
        <v>0</v>
      </c>
      <c r="K155" s="85" t="b">
        <v>1</v>
      </c>
      <c r="L155" s="85" t="b">
        <v>0</v>
      </c>
    </row>
    <row r="156" spans="1:12" ht="15">
      <c r="A156" s="85" t="s">
        <v>3384</v>
      </c>
      <c r="B156" s="85" t="s">
        <v>3385</v>
      </c>
      <c r="C156" s="85">
        <v>3</v>
      </c>
      <c r="D156" s="124">
        <v>0.0018995846851548681</v>
      </c>
      <c r="E156" s="124">
        <v>2.968015713993642</v>
      </c>
      <c r="F156" s="85" t="s">
        <v>3490</v>
      </c>
      <c r="G156" s="85" t="b">
        <v>0</v>
      </c>
      <c r="H156" s="85" t="b">
        <v>1</v>
      </c>
      <c r="I156" s="85" t="b">
        <v>0</v>
      </c>
      <c r="J156" s="85" t="b">
        <v>0</v>
      </c>
      <c r="K156" s="85" t="b">
        <v>0</v>
      </c>
      <c r="L156" s="85" t="b">
        <v>0</v>
      </c>
    </row>
    <row r="157" spans="1:12" ht="15">
      <c r="A157" s="85" t="s">
        <v>3385</v>
      </c>
      <c r="B157" s="85" t="s">
        <v>3386</v>
      </c>
      <c r="C157" s="85">
        <v>3</v>
      </c>
      <c r="D157" s="124">
        <v>0.0018995846851548681</v>
      </c>
      <c r="E157" s="124">
        <v>2.968015713993642</v>
      </c>
      <c r="F157" s="85" t="s">
        <v>3490</v>
      </c>
      <c r="G157" s="85" t="b">
        <v>0</v>
      </c>
      <c r="H157" s="85" t="b">
        <v>0</v>
      </c>
      <c r="I157" s="85" t="b">
        <v>0</v>
      </c>
      <c r="J157" s="85" t="b">
        <v>0</v>
      </c>
      <c r="K157" s="85" t="b">
        <v>0</v>
      </c>
      <c r="L157" s="85" t="b">
        <v>0</v>
      </c>
    </row>
    <row r="158" spans="1:12" ht="15">
      <c r="A158" s="85" t="s">
        <v>3386</v>
      </c>
      <c r="B158" s="85" t="s">
        <v>3387</v>
      </c>
      <c r="C158" s="85">
        <v>3</v>
      </c>
      <c r="D158" s="124">
        <v>0.0018995846851548681</v>
      </c>
      <c r="E158" s="124">
        <v>2.968015713993642</v>
      </c>
      <c r="F158" s="85" t="s">
        <v>3490</v>
      </c>
      <c r="G158" s="85" t="b">
        <v>0</v>
      </c>
      <c r="H158" s="85" t="b">
        <v>0</v>
      </c>
      <c r="I158" s="85" t="b">
        <v>0</v>
      </c>
      <c r="J158" s="85" t="b">
        <v>0</v>
      </c>
      <c r="K158" s="85" t="b">
        <v>0</v>
      </c>
      <c r="L158" s="85" t="b">
        <v>0</v>
      </c>
    </row>
    <row r="159" spans="1:12" ht="15">
      <c r="A159" s="85" t="s">
        <v>3387</v>
      </c>
      <c r="B159" s="85" t="s">
        <v>3346</v>
      </c>
      <c r="C159" s="85">
        <v>3</v>
      </c>
      <c r="D159" s="124">
        <v>0.0018995846851548681</v>
      </c>
      <c r="E159" s="124">
        <v>2.843076977385342</v>
      </c>
      <c r="F159" s="85" t="s">
        <v>3490</v>
      </c>
      <c r="G159" s="85" t="b">
        <v>0</v>
      </c>
      <c r="H159" s="85" t="b">
        <v>0</v>
      </c>
      <c r="I159" s="85" t="b">
        <v>0</v>
      </c>
      <c r="J159" s="85" t="b">
        <v>0</v>
      </c>
      <c r="K159" s="85" t="b">
        <v>0</v>
      </c>
      <c r="L159" s="85" t="b">
        <v>0</v>
      </c>
    </row>
    <row r="160" spans="1:12" ht="15">
      <c r="A160" s="85" t="s">
        <v>3346</v>
      </c>
      <c r="B160" s="85" t="s">
        <v>3347</v>
      </c>
      <c r="C160" s="85">
        <v>3</v>
      </c>
      <c r="D160" s="124">
        <v>0.0018995846851548681</v>
      </c>
      <c r="E160" s="124">
        <v>2.7181382407770416</v>
      </c>
      <c r="F160" s="85" t="s">
        <v>3490</v>
      </c>
      <c r="G160" s="85" t="b">
        <v>0</v>
      </c>
      <c r="H160" s="85" t="b">
        <v>0</v>
      </c>
      <c r="I160" s="85" t="b">
        <v>0</v>
      </c>
      <c r="J160" s="85" t="b">
        <v>0</v>
      </c>
      <c r="K160" s="85" t="b">
        <v>0</v>
      </c>
      <c r="L160" s="85" t="b">
        <v>0</v>
      </c>
    </row>
    <row r="161" spans="1:12" ht="15">
      <c r="A161" s="85" t="s">
        <v>3347</v>
      </c>
      <c r="B161" s="85" t="s">
        <v>325</v>
      </c>
      <c r="C161" s="85">
        <v>3</v>
      </c>
      <c r="D161" s="124">
        <v>0.0018995846851548681</v>
      </c>
      <c r="E161" s="124">
        <v>1.4011201397289303</v>
      </c>
      <c r="F161" s="85" t="s">
        <v>3490</v>
      </c>
      <c r="G161" s="85" t="b">
        <v>0</v>
      </c>
      <c r="H161" s="85" t="b">
        <v>0</v>
      </c>
      <c r="I161" s="85" t="b">
        <v>0</v>
      </c>
      <c r="J161" s="85" t="b">
        <v>0</v>
      </c>
      <c r="K161" s="85" t="b">
        <v>0</v>
      </c>
      <c r="L161" s="85" t="b">
        <v>0</v>
      </c>
    </row>
    <row r="162" spans="1:12" ht="15">
      <c r="A162" s="85" t="s">
        <v>325</v>
      </c>
      <c r="B162" s="85" t="s">
        <v>567</v>
      </c>
      <c r="C162" s="85">
        <v>3</v>
      </c>
      <c r="D162" s="124">
        <v>0.0018995846851548681</v>
      </c>
      <c r="E162" s="124">
        <v>0.03284445939025769</v>
      </c>
      <c r="F162" s="85" t="s">
        <v>3490</v>
      </c>
      <c r="G162" s="85" t="b">
        <v>0</v>
      </c>
      <c r="H162" s="85" t="b">
        <v>0</v>
      </c>
      <c r="I162" s="85" t="b">
        <v>0</v>
      </c>
      <c r="J162" s="85" t="b">
        <v>0</v>
      </c>
      <c r="K162" s="85" t="b">
        <v>0</v>
      </c>
      <c r="L162" s="85" t="b">
        <v>0</v>
      </c>
    </row>
    <row r="163" spans="1:12" ht="15">
      <c r="A163" s="85" t="s">
        <v>364</v>
      </c>
      <c r="B163" s="85" t="s">
        <v>3389</v>
      </c>
      <c r="C163" s="85">
        <v>3</v>
      </c>
      <c r="D163" s="124">
        <v>0.0018995846851548681</v>
      </c>
      <c r="E163" s="124">
        <v>2.968015713993642</v>
      </c>
      <c r="F163" s="85" t="s">
        <v>3490</v>
      </c>
      <c r="G163" s="85" t="b">
        <v>0</v>
      </c>
      <c r="H163" s="85" t="b">
        <v>0</v>
      </c>
      <c r="I163" s="85" t="b">
        <v>0</v>
      </c>
      <c r="J163" s="85" t="b">
        <v>0</v>
      </c>
      <c r="K163" s="85" t="b">
        <v>0</v>
      </c>
      <c r="L163" s="85" t="b">
        <v>0</v>
      </c>
    </row>
    <row r="164" spans="1:12" ht="15">
      <c r="A164" s="85" t="s">
        <v>3389</v>
      </c>
      <c r="B164" s="85" t="s">
        <v>2852</v>
      </c>
      <c r="C164" s="85">
        <v>3</v>
      </c>
      <c r="D164" s="124">
        <v>0.0018995846851548681</v>
      </c>
      <c r="E164" s="124">
        <v>2.968015713993642</v>
      </c>
      <c r="F164" s="85" t="s">
        <v>3490</v>
      </c>
      <c r="G164" s="85" t="b">
        <v>0</v>
      </c>
      <c r="H164" s="85" t="b">
        <v>0</v>
      </c>
      <c r="I164" s="85" t="b">
        <v>0</v>
      </c>
      <c r="J164" s="85" t="b">
        <v>0</v>
      </c>
      <c r="K164" s="85" t="b">
        <v>0</v>
      </c>
      <c r="L164" s="85" t="b">
        <v>0</v>
      </c>
    </row>
    <row r="165" spans="1:12" ht="15">
      <c r="A165" s="85" t="s">
        <v>2861</v>
      </c>
      <c r="B165" s="85" t="s">
        <v>3390</v>
      </c>
      <c r="C165" s="85">
        <v>3</v>
      </c>
      <c r="D165" s="124">
        <v>0.0018995846851548681</v>
      </c>
      <c r="E165" s="124">
        <v>2.843076977385342</v>
      </c>
      <c r="F165" s="85" t="s">
        <v>3490</v>
      </c>
      <c r="G165" s="85" t="b">
        <v>0</v>
      </c>
      <c r="H165" s="85" t="b">
        <v>0</v>
      </c>
      <c r="I165" s="85" t="b">
        <v>0</v>
      </c>
      <c r="J165" s="85" t="b">
        <v>0</v>
      </c>
      <c r="K165" s="85" t="b">
        <v>0</v>
      </c>
      <c r="L165" s="85" t="b">
        <v>0</v>
      </c>
    </row>
    <row r="166" spans="1:12" ht="15">
      <c r="A166" s="85" t="s">
        <v>2832</v>
      </c>
      <c r="B166" s="85" t="s">
        <v>3391</v>
      </c>
      <c r="C166" s="85">
        <v>3</v>
      </c>
      <c r="D166" s="124">
        <v>0.0018995846851548681</v>
      </c>
      <c r="E166" s="124">
        <v>2.3659557226656793</v>
      </c>
      <c r="F166" s="85" t="s">
        <v>3490</v>
      </c>
      <c r="G166" s="85" t="b">
        <v>1</v>
      </c>
      <c r="H166" s="85" t="b">
        <v>0</v>
      </c>
      <c r="I166" s="85" t="b">
        <v>0</v>
      </c>
      <c r="J166" s="85" t="b">
        <v>0</v>
      </c>
      <c r="K166" s="85" t="b">
        <v>0</v>
      </c>
      <c r="L166" s="85" t="b">
        <v>0</v>
      </c>
    </row>
    <row r="167" spans="1:12" ht="15">
      <c r="A167" s="85" t="s">
        <v>3391</v>
      </c>
      <c r="B167" s="85" t="s">
        <v>2830</v>
      </c>
      <c r="C167" s="85">
        <v>3</v>
      </c>
      <c r="D167" s="124">
        <v>0.0018995846851548681</v>
      </c>
      <c r="E167" s="124">
        <v>2.7461669643772852</v>
      </c>
      <c r="F167" s="85" t="s">
        <v>3490</v>
      </c>
      <c r="G167" s="85" t="b">
        <v>0</v>
      </c>
      <c r="H167" s="85" t="b">
        <v>0</v>
      </c>
      <c r="I167" s="85" t="b">
        <v>0</v>
      </c>
      <c r="J167" s="85" t="b">
        <v>0</v>
      </c>
      <c r="K167" s="85" t="b">
        <v>0</v>
      </c>
      <c r="L167" s="85" t="b">
        <v>0</v>
      </c>
    </row>
    <row r="168" spans="1:12" ht="15">
      <c r="A168" s="85" t="s">
        <v>2830</v>
      </c>
      <c r="B168" s="85" t="s">
        <v>3315</v>
      </c>
      <c r="C168" s="85">
        <v>3</v>
      </c>
      <c r="D168" s="124">
        <v>0.0018995846851548681</v>
      </c>
      <c r="E168" s="124">
        <v>2.223288219096948</v>
      </c>
      <c r="F168" s="85" t="s">
        <v>3490</v>
      </c>
      <c r="G168" s="85" t="b">
        <v>0</v>
      </c>
      <c r="H168" s="85" t="b">
        <v>0</v>
      </c>
      <c r="I168" s="85" t="b">
        <v>0</v>
      </c>
      <c r="J168" s="85" t="b">
        <v>0</v>
      </c>
      <c r="K168" s="85" t="b">
        <v>0</v>
      </c>
      <c r="L168" s="85" t="b">
        <v>0</v>
      </c>
    </row>
    <row r="169" spans="1:12" ht="15">
      <c r="A169" s="85" t="s">
        <v>3315</v>
      </c>
      <c r="B169" s="85" t="s">
        <v>3392</v>
      </c>
      <c r="C169" s="85">
        <v>3</v>
      </c>
      <c r="D169" s="124">
        <v>0.0018995846851548681</v>
      </c>
      <c r="E169" s="124">
        <v>2.445136968713304</v>
      </c>
      <c r="F169" s="85" t="s">
        <v>3490</v>
      </c>
      <c r="G169" s="85" t="b">
        <v>0</v>
      </c>
      <c r="H169" s="85" t="b">
        <v>0</v>
      </c>
      <c r="I169" s="85" t="b">
        <v>0</v>
      </c>
      <c r="J169" s="85" t="b">
        <v>0</v>
      </c>
      <c r="K169" s="85" t="b">
        <v>0</v>
      </c>
      <c r="L169" s="85" t="b">
        <v>0</v>
      </c>
    </row>
    <row r="170" spans="1:12" ht="15">
      <c r="A170" s="85" t="s">
        <v>3392</v>
      </c>
      <c r="B170" s="85" t="s">
        <v>402</v>
      </c>
      <c r="C170" s="85">
        <v>3</v>
      </c>
      <c r="D170" s="124">
        <v>0.0018995846851548681</v>
      </c>
      <c r="E170" s="124">
        <v>1.3212853277462184</v>
      </c>
      <c r="F170" s="85" t="s">
        <v>3490</v>
      </c>
      <c r="G170" s="85" t="b">
        <v>0</v>
      </c>
      <c r="H170" s="85" t="b">
        <v>0</v>
      </c>
      <c r="I170" s="85" t="b">
        <v>0</v>
      </c>
      <c r="J170" s="85" t="b">
        <v>0</v>
      </c>
      <c r="K170" s="85" t="b">
        <v>0</v>
      </c>
      <c r="L170" s="85" t="b">
        <v>0</v>
      </c>
    </row>
    <row r="171" spans="1:12" ht="15">
      <c r="A171" s="85" t="s">
        <v>402</v>
      </c>
      <c r="B171" s="85" t="s">
        <v>3393</v>
      </c>
      <c r="C171" s="85">
        <v>3</v>
      </c>
      <c r="D171" s="124">
        <v>0.0018995846851548681</v>
      </c>
      <c r="E171" s="124">
        <v>1.3212853277462184</v>
      </c>
      <c r="F171" s="85" t="s">
        <v>3490</v>
      </c>
      <c r="G171" s="85" t="b">
        <v>0</v>
      </c>
      <c r="H171" s="85" t="b">
        <v>0</v>
      </c>
      <c r="I171" s="85" t="b">
        <v>0</v>
      </c>
      <c r="J171" s="85" t="b">
        <v>0</v>
      </c>
      <c r="K171" s="85" t="b">
        <v>0</v>
      </c>
      <c r="L171" s="85" t="b">
        <v>0</v>
      </c>
    </row>
    <row r="172" spans="1:12" ht="15">
      <c r="A172" s="85" t="s">
        <v>3393</v>
      </c>
      <c r="B172" s="85" t="s">
        <v>3394</v>
      </c>
      <c r="C172" s="85">
        <v>3</v>
      </c>
      <c r="D172" s="124">
        <v>0.0018995846851548681</v>
      </c>
      <c r="E172" s="124">
        <v>2.968015713993642</v>
      </c>
      <c r="F172" s="85" t="s">
        <v>3490</v>
      </c>
      <c r="G172" s="85" t="b">
        <v>0</v>
      </c>
      <c r="H172" s="85" t="b">
        <v>0</v>
      </c>
      <c r="I172" s="85" t="b">
        <v>0</v>
      </c>
      <c r="J172" s="85" t="b">
        <v>0</v>
      </c>
      <c r="K172" s="85" t="b">
        <v>0</v>
      </c>
      <c r="L172" s="85" t="b">
        <v>0</v>
      </c>
    </row>
    <row r="173" spans="1:12" ht="15">
      <c r="A173" s="85" t="s">
        <v>3394</v>
      </c>
      <c r="B173" s="85" t="s">
        <v>325</v>
      </c>
      <c r="C173" s="85">
        <v>3</v>
      </c>
      <c r="D173" s="124">
        <v>0.0018995846851548681</v>
      </c>
      <c r="E173" s="124">
        <v>1.5260588763372303</v>
      </c>
      <c r="F173" s="85" t="s">
        <v>3490</v>
      </c>
      <c r="G173" s="85" t="b">
        <v>0</v>
      </c>
      <c r="H173" s="85" t="b">
        <v>0</v>
      </c>
      <c r="I173" s="85" t="b">
        <v>0</v>
      </c>
      <c r="J173" s="85" t="b">
        <v>0</v>
      </c>
      <c r="K173" s="85" t="b">
        <v>0</v>
      </c>
      <c r="L173" s="85" t="b">
        <v>0</v>
      </c>
    </row>
    <row r="174" spans="1:12" ht="15">
      <c r="A174" s="85" t="s">
        <v>325</v>
      </c>
      <c r="B174" s="85" t="s">
        <v>3395</v>
      </c>
      <c r="C174" s="85">
        <v>3</v>
      </c>
      <c r="D174" s="124">
        <v>0.0018995846851548681</v>
      </c>
      <c r="E174" s="124">
        <v>1.5643233764325128</v>
      </c>
      <c r="F174" s="85" t="s">
        <v>3490</v>
      </c>
      <c r="G174" s="85" t="b">
        <v>0</v>
      </c>
      <c r="H174" s="85" t="b">
        <v>0</v>
      </c>
      <c r="I174" s="85" t="b">
        <v>0</v>
      </c>
      <c r="J174" s="85" t="b">
        <v>0</v>
      </c>
      <c r="K174" s="85" t="b">
        <v>0</v>
      </c>
      <c r="L174" s="85" t="b">
        <v>0</v>
      </c>
    </row>
    <row r="175" spans="1:12" ht="15">
      <c r="A175" s="85" t="s">
        <v>3395</v>
      </c>
      <c r="B175" s="85" t="s">
        <v>2811</v>
      </c>
      <c r="C175" s="85">
        <v>3</v>
      </c>
      <c r="D175" s="124">
        <v>0.0018995846851548681</v>
      </c>
      <c r="E175" s="124">
        <v>1.4451369687133042</v>
      </c>
      <c r="F175" s="85" t="s">
        <v>3490</v>
      </c>
      <c r="G175" s="85" t="b">
        <v>0</v>
      </c>
      <c r="H175" s="85" t="b">
        <v>0</v>
      </c>
      <c r="I175" s="85" t="b">
        <v>0</v>
      </c>
      <c r="J175" s="85" t="b">
        <v>0</v>
      </c>
      <c r="K175" s="85" t="b">
        <v>0</v>
      </c>
      <c r="L175" s="85" t="b">
        <v>0</v>
      </c>
    </row>
    <row r="176" spans="1:12" ht="15">
      <c r="A176" s="85" t="s">
        <v>346</v>
      </c>
      <c r="B176" s="85" t="s">
        <v>3349</v>
      </c>
      <c r="C176" s="85">
        <v>3</v>
      </c>
      <c r="D176" s="124">
        <v>0.0018995846851548681</v>
      </c>
      <c r="E176" s="124">
        <v>2.968015713993642</v>
      </c>
      <c r="F176" s="85" t="s">
        <v>3490</v>
      </c>
      <c r="G176" s="85" t="b">
        <v>0</v>
      </c>
      <c r="H176" s="85" t="b">
        <v>0</v>
      </c>
      <c r="I176" s="85" t="b">
        <v>0</v>
      </c>
      <c r="J176" s="85" t="b">
        <v>1</v>
      </c>
      <c r="K176" s="85" t="b">
        <v>0</v>
      </c>
      <c r="L176" s="85" t="b">
        <v>0</v>
      </c>
    </row>
    <row r="177" spans="1:12" ht="15">
      <c r="A177" s="85" t="s">
        <v>235</v>
      </c>
      <c r="B177" s="85" t="s">
        <v>2834</v>
      </c>
      <c r="C177" s="85">
        <v>3</v>
      </c>
      <c r="D177" s="124">
        <v>0.0018995846851548681</v>
      </c>
      <c r="E177" s="124">
        <v>2.2410169860573794</v>
      </c>
      <c r="F177" s="85" t="s">
        <v>3490</v>
      </c>
      <c r="G177" s="85" t="b">
        <v>0</v>
      </c>
      <c r="H177" s="85" t="b">
        <v>0</v>
      </c>
      <c r="I177" s="85" t="b">
        <v>0</v>
      </c>
      <c r="J177" s="85" t="b">
        <v>0</v>
      </c>
      <c r="K177" s="85" t="b">
        <v>0</v>
      </c>
      <c r="L177" s="85" t="b">
        <v>0</v>
      </c>
    </row>
    <row r="178" spans="1:12" ht="15">
      <c r="A178" s="85" t="s">
        <v>339</v>
      </c>
      <c r="B178" s="85" t="s">
        <v>411</v>
      </c>
      <c r="C178" s="85">
        <v>3</v>
      </c>
      <c r="D178" s="124">
        <v>0.0018995846851548681</v>
      </c>
      <c r="E178" s="124">
        <v>2.968015713993642</v>
      </c>
      <c r="F178" s="85" t="s">
        <v>3490</v>
      </c>
      <c r="G178" s="85" t="b">
        <v>0</v>
      </c>
      <c r="H178" s="85" t="b">
        <v>0</v>
      </c>
      <c r="I178" s="85" t="b">
        <v>0</v>
      </c>
      <c r="J178" s="85" t="b">
        <v>0</v>
      </c>
      <c r="K178" s="85" t="b">
        <v>0</v>
      </c>
      <c r="L178" s="85" t="b">
        <v>0</v>
      </c>
    </row>
    <row r="179" spans="1:12" ht="15">
      <c r="A179" s="85" t="s">
        <v>567</v>
      </c>
      <c r="B179" s="85" t="s">
        <v>325</v>
      </c>
      <c r="C179" s="85">
        <v>3</v>
      </c>
      <c r="D179" s="124">
        <v>0.0018995846851548681</v>
      </c>
      <c r="E179" s="124">
        <v>0.34996761728154896</v>
      </c>
      <c r="F179" s="85" t="s">
        <v>3490</v>
      </c>
      <c r="G179" s="85" t="b">
        <v>0</v>
      </c>
      <c r="H179" s="85" t="b">
        <v>0</v>
      </c>
      <c r="I179" s="85" t="b">
        <v>0</v>
      </c>
      <c r="J179" s="85" t="b">
        <v>0</v>
      </c>
      <c r="K179" s="85" t="b">
        <v>0</v>
      </c>
      <c r="L179" s="85" t="b">
        <v>0</v>
      </c>
    </row>
    <row r="180" spans="1:12" ht="15">
      <c r="A180" s="85" t="s">
        <v>402</v>
      </c>
      <c r="B180" s="85" t="s">
        <v>3307</v>
      </c>
      <c r="C180" s="85">
        <v>3</v>
      </c>
      <c r="D180" s="124">
        <v>0.0018995846851548681</v>
      </c>
      <c r="E180" s="124">
        <v>0.6844632301590441</v>
      </c>
      <c r="F180" s="85" t="s">
        <v>3490</v>
      </c>
      <c r="G180" s="85" t="b">
        <v>0</v>
      </c>
      <c r="H180" s="85" t="b">
        <v>0</v>
      </c>
      <c r="I180" s="85" t="b">
        <v>0</v>
      </c>
      <c r="J180" s="85" t="b">
        <v>0</v>
      </c>
      <c r="K180" s="85" t="b">
        <v>0</v>
      </c>
      <c r="L180" s="85" t="b">
        <v>0</v>
      </c>
    </row>
    <row r="181" spans="1:12" ht="15">
      <c r="A181" s="85" t="s">
        <v>3307</v>
      </c>
      <c r="B181" s="85" t="s">
        <v>3335</v>
      </c>
      <c r="C181" s="85">
        <v>3</v>
      </c>
      <c r="D181" s="124">
        <v>0.0018995846851548681</v>
      </c>
      <c r="E181" s="124">
        <v>2.109344866790111</v>
      </c>
      <c r="F181" s="85" t="s">
        <v>3490</v>
      </c>
      <c r="G181" s="85" t="b">
        <v>0</v>
      </c>
      <c r="H181" s="85" t="b">
        <v>0</v>
      </c>
      <c r="I181" s="85" t="b">
        <v>0</v>
      </c>
      <c r="J181" s="85" t="b">
        <v>0</v>
      </c>
      <c r="K181" s="85" t="b">
        <v>0</v>
      </c>
      <c r="L181" s="85" t="b">
        <v>0</v>
      </c>
    </row>
    <row r="182" spans="1:12" ht="15">
      <c r="A182" s="85" t="s">
        <v>3335</v>
      </c>
      <c r="B182" s="85" t="s">
        <v>402</v>
      </c>
      <c r="C182" s="85">
        <v>3</v>
      </c>
      <c r="D182" s="124">
        <v>0.0018995846851548681</v>
      </c>
      <c r="E182" s="124">
        <v>1.099436578129862</v>
      </c>
      <c r="F182" s="85" t="s">
        <v>3490</v>
      </c>
      <c r="G182" s="85" t="b">
        <v>0</v>
      </c>
      <c r="H182" s="85" t="b">
        <v>0</v>
      </c>
      <c r="I182" s="85" t="b">
        <v>0</v>
      </c>
      <c r="J182" s="85" t="b">
        <v>0</v>
      </c>
      <c r="K182" s="85" t="b">
        <v>0</v>
      </c>
      <c r="L182" s="85" t="b">
        <v>0</v>
      </c>
    </row>
    <row r="183" spans="1:12" ht="15">
      <c r="A183" s="85" t="s">
        <v>402</v>
      </c>
      <c r="B183" s="85" t="s">
        <v>2833</v>
      </c>
      <c r="C183" s="85">
        <v>3</v>
      </c>
      <c r="D183" s="124">
        <v>0.0018995846851548681</v>
      </c>
      <c r="E183" s="124">
        <v>0.7984065824658808</v>
      </c>
      <c r="F183" s="85" t="s">
        <v>3490</v>
      </c>
      <c r="G183" s="85" t="b">
        <v>0</v>
      </c>
      <c r="H183" s="85" t="b">
        <v>0</v>
      </c>
      <c r="I183" s="85" t="b">
        <v>0</v>
      </c>
      <c r="J183" s="85" t="b">
        <v>0</v>
      </c>
      <c r="K183" s="85" t="b">
        <v>0</v>
      </c>
      <c r="L183" s="85" t="b">
        <v>0</v>
      </c>
    </row>
    <row r="184" spans="1:12" ht="15">
      <c r="A184" s="85" t="s">
        <v>2826</v>
      </c>
      <c r="B184" s="85" t="s">
        <v>402</v>
      </c>
      <c r="C184" s="85">
        <v>3</v>
      </c>
      <c r="D184" s="124">
        <v>0.0018995846851548681</v>
      </c>
      <c r="E184" s="124">
        <v>0.6522785467876427</v>
      </c>
      <c r="F184" s="85" t="s">
        <v>3490</v>
      </c>
      <c r="G184" s="85" t="b">
        <v>0</v>
      </c>
      <c r="H184" s="85" t="b">
        <v>0</v>
      </c>
      <c r="I184" s="85" t="b">
        <v>0</v>
      </c>
      <c r="J184" s="85" t="b">
        <v>0</v>
      </c>
      <c r="K184" s="85" t="b">
        <v>0</v>
      </c>
      <c r="L184" s="85" t="b">
        <v>0</v>
      </c>
    </row>
    <row r="185" spans="1:12" ht="15">
      <c r="A185" s="85" t="s">
        <v>402</v>
      </c>
      <c r="B185" s="85" t="s">
        <v>2826</v>
      </c>
      <c r="C185" s="85">
        <v>3</v>
      </c>
      <c r="D185" s="124">
        <v>0.0018995846851548681</v>
      </c>
      <c r="E185" s="124">
        <v>0.6522785467876427</v>
      </c>
      <c r="F185" s="85" t="s">
        <v>3490</v>
      </c>
      <c r="G185" s="85" t="b">
        <v>0</v>
      </c>
      <c r="H185" s="85" t="b">
        <v>0</v>
      </c>
      <c r="I185" s="85" t="b">
        <v>0</v>
      </c>
      <c r="J185" s="85" t="b">
        <v>0</v>
      </c>
      <c r="K185" s="85" t="b">
        <v>0</v>
      </c>
      <c r="L185" s="85" t="b">
        <v>0</v>
      </c>
    </row>
    <row r="186" spans="1:12" ht="15">
      <c r="A186" s="85" t="s">
        <v>2826</v>
      </c>
      <c r="B186" s="85" t="s">
        <v>3397</v>
      </c>
      <c r="C186" s="85">
        <v>3</v>
      </c>
      <c r="D186" s="124">
        <v>0.0018995846851548681</v>
      </c>
      <c r="E186" s="124">
        <v>2.2990089330350663</v>
      </c>
      <c r="F186" s="85" t="s">
        <v>3490</v>
      </c>
      <c r="G186" s="85" t="b">
        <v>0</v>
      </c>
      <c r="H186" s="85" t="b">
        <v>0</v>
      </c>
      <c r="I186" s="85" t="b">
        <v>0</v>
      </c>
      <c r="J186" s="85" t="b">
        <v>0</v>
      </c>
      <c r="K186" s="85" t="b">
        <v>0</v>
      </c>
      <c r="L186" s="85" t="b">
        <v>0</v>
      </c>
    </row>
    <row r="187" spans="1:12" ht="15">
      <c r="A187" s="85" t="s">
        <v>3397</v>
      </c>
      <c r="B187" s="85" t="s">
        <v>3363</v>
      </c>
      <c r="C187" s="85">
        <v>3</v>
      </c>
      <c r="D187" s="124">
        <v>0.0018995846851548681</v>
      </c>
      <c r="E187" s="124">
        <v>2.843076977385342</v>
      </c>
      <c r="F187" s="85" t="s">
        <v>3490</v>
      </c>
      <c r="G187" s="85" t="b">
        <v>0</v>
      </c>
      <c r="H187" s="85" t="b">
        <v>0</v>
      </c>
      <c r="I187" s="85" t="b">
        <v>0</v>
      </c>
      <c r="J187" s="85" t="b">
        <v>0</v>
      </c>
      <c r="K187" s="85" t="b">
        <v>1</v>
      </c>
      <c r="L187" s="85" t="b">
        <v>0</v>
      </c>
    </row>
    <row r="188" spans="1:12" ht="15">
      <c r="A188" s="85" t="s">
        <v>3363</v>
      </c>
      <c r="B188" s="85" t="s">
        <v>3315</v>
      </c>
      <c r="C188" s="85">
        <v>3</v>
      </c>
      <c r="D188" s="124">
        <v>0.0018995846851548681</v>
      </c>
      <c r="E188" s="124">
        <v>2.320198232105004</v>
      </c>
      <c r="F188" s="85" t="s">
        <v>3490</v>
      </c>
      <c r="G188" s="85" t="b">
        <v>0</v>
      </c>
      <c r="H188" s="85" t="b">
        <v>1</v>
      </c>
      <c r="I188" s="85" t="b">
        <v>0</v>
      </c>
      <c r="J188" s="85" t="b">
        <v>0</v>
      </c>
      <c r="K188" s="85" t="b">
        <v>0</v>
      </c>
      <c r="L188" s="85" t="b">
        <v>0</v>
      </c>
    </row>
    <row r="189" spans="1:12" ht="15">
      <c r="A189" s="85" t="s">
        <v>3315</v>
      </c>
      <c r="B189" s="85" t="s">
        <v>2780</v>
      </c>
      <c r="C189" s="85">
        <v>3</v>
      </c>
      <c r="D189" s="124">
        <v>0.0018995846851548681</v>
      </c>
      <c r="E189" s="124">
        <v>1.7181382407770418</v>
      </c>
      <c r="F189" s="85" t="s">
        <v>3490</v>
      </c>
      <c r="G189" s="85" t="b">
        <v>0</v>
      </c>
      <c r="H189" s="85" t="b">
        <v>0</v>
      </c>
      <c r="I189" s="85" t="b">
        <v>0</v>
      </c>
      <c r="J189" s="85" t="b">
        <v>0</v>
      </c>
      <c r="K189" s="85" t="b">
        <v>0</v>
      </c>
      <c r="L189" s="85" t="b">
        <v>0</v>
      </c>
    </row>
    <row r="190" spans="1:12" ht="15">
      <c r="A190" s="85" t="s">
        <v>337</v>
      </c>
      <c r="B190" s="85" t="s">
        <v>3366</v>
      </c>
      <c r="C190" s="85">
        <v>3</v>
      </c>
      <c r="D190" s="124">
        <v>0.0018995846851548681</v>
      </c>
      <c r="E190" s="124">
        <v>2.968015713993642</v>
      </c>
      <c r="F190" s="85" t="s">
        <v>3490</v>
      </c>
      <c r="G190" s="85" t="b">
        <v>0</v>
      </c>
      <c r="H190" s="85" t="b">
        <v>0</v>
      </c>
      <c r="I190" s="85" t="b">
        <v>0</v>
      </c>
      <c r="J190" s="85" t="b">
        <v>0</v>
      </c>
      <c r="K190" s="85" t="b">
        <v>0</v>
      </c>
      <c r="L190" s="85" t="b">
        <v>0</v>
      </c>
    </row>
    <row r="191" spans="1:12" ht="15">
      <c r="A191" s="85" t="s">
        <v>3319</v>
      </c>
      <c r="B191" s="85" t="s">
        <v>3332</v>
      </c>
      <c r="C191" s="85">
        <v>3</v>
      </c>
      <c r="D191" s="124">
        <v>0.0018995846851548681</v>
      </c>
      <c r="E191" s="124">
        <v>2.378190179082691</v>
      </c>
      <c r="F191" s="85" t="s">
        <v>3490</v>
      </c>
      <c r="G191" s="85" t="b">
        <v>0</v>
      </c>
      <c r="H191" s="85" t="b">
        <v>0</v>
      </c>
      <c r="I191" s="85" t="b">
        <v>0</v>
      </c>
      <c r="J191" s="85" t="b">
        <v>1</v>
      </c>
      <c r="K191" s="85" t="b">
        <v>0</v>
      </c>
      <c r="L191" s="85" t="b">
        <v>0</v>
      </c>
    </row>
    <row r="192" spans="1:12" ht="15">
      <c r="A192" s="85" t="s">
        <v>3332</v>
      </c>
      <c r="B192" s="85" t="s">
        <v>3400</v>
      </c>
      <c r="C192" s="85">
        <v>3</v>
      </c>
      <c r="D192" s="124">
        <v>0.0018995846851548681</v>
      </c>
      <c r="E192" s="124">
        <v>2.7461669643772852</v>
      </c>
      <c r="F192" s="85" t="s">
        <v>3490</v>
      </c>
      <c r="G192" s="85" t="b">
        <v>1</v>
      </c>
      <c r="H192" s="85" t="b">
        <v>0</v>
      </c>
      <c r="I192" s="85" t="b">
        <v>0</v>
      </c>
      <c r="J192" s="85" t="b">
        <v>0</v>
      </c>
      <c r="K192" s="85" t="b">
        <v>0</v>
      </c>
      <c r="L192" s="85" t="b">
        <v>0</v>
      </c>
    </row>
    <row r="193" spans="1:12" ht="15">
      <c r="A193" s="85" t="s">
        <v>3400</v>
      </c>
      <c r="B193" s="85" t="s">
        <v>567</v>
      </c>
      <c r="C193" s="85">
        <v>3</v>
      </c>
      <c r="D193" s="124">
        <v>0.0018995846851548681</v>
      </c>
      <c r="E193" s="124">
        <v>1.4365367969513867</v>
      </c>
      <c r="F193" s="85" t="s">
        <v>3490</v>
      </c>
      <c r="G193" s="85" t="b">
        <v>0</v>
      </c>
      <c r="H193" s="85" t="b">
        <v>0</v>
      </c>
      <c r="I193" s="85" t="b">
        <v>0</v>
      </c>
      <c r="J193" s="85" t="b">
        <v>0</v>
      </c>
      <c r="K193" s="85" t="b">
        <v>0</v>
      </c>
      <c r="L193" s="85" t="b">
        <v>0</v>
      </c>
    </row>
    <row r="194" spans="1:12" ht="15">
      <c r="A194" s="85" t="s">
        <v>2769</v>
      </c>
      <c r="B194" s="85" t="s">
        <v>3401</v>
      </c>
      <c r="C194" s="85">
        <v>3</v>
      </c>
      <c r="D194" s="124">
        <v>0.0018995846851548681</v>
      </c>
      <c r="E194" s="124">
        <v>1.6000389286990473</v>
      </c>
      <c r="F194" s="85" t="s">
        <v>3490</v>
      </c>
      <c r="G194" s="85" t="b">
        <v>0</v>
      </c>
      <c r="H194" s="85" t="b">
        <v>0</v>
      </c>
      <c r="I194" s="85" t="b">
        <v>0</v>
      </c>
      <c r="J194" s="85" t="b">
        <v>0</v>
      </c>
      <c r="K194" s="85" t="b">
        <v>0</v>
      </c>
      <c r="L194" s="85" t="b">
        <v>0</v>
      </c>
    </row>
    <row r="195" spans="1:12" ht="15">
      <c r="A195" s="85" t="s">
        <v>3401</v>
      </c>
      <c r="B195" s="85" t="s">
        <v>3402</v>
      </c>
      <c r="C195" s="85">
        <v>3</v>
      </c>
      <c r="D195" s="124">
        <v>0.0018995846851548681</v>
      </c>
      <c r="E195" s="124">
        <v>2.968015713993642</v>
      </c>
      <c r="F195" s="85" t="s">
        <v>3490</v>
      </c>
      <c r="G195" s="85" t="b">
        <v>0</v>
      </c>
      <c r="H195" s="85" t="b">
        <v>0</v>
      </c>
      <c r="I195" s="85" t="b">
        <v>0</v>
      </c>
      <c r="J195" s="85" t="b">
        <v>0</v>
      </c>
      <c r="K195" s="85" t="b">
        <v>0</v>
      </c>
      <c r="L195" s="85" t="b">
        <v>0</v>
      </c>
    </row>
    <row r="196" spans="1:12" ht="15">
      <c r="A196" s="85" t="s">
        <v>3402</v>
      </c>
      <c r="B196" s="85" t="s">
        <v>3403</v>
      </c>
      <c r="C196" s="85">
        <v>3</v>
      </c>
      <c r="D196" s="124">
        <v>0.0018995846851548681</v>
      </c>
      <c r="E196" s="124">
        <v>2.968015713993642</v>
      </c>
      <c r="F196" s="85" t="s">
        <v>3490</v>
      </c>
      <c r="G196" s="85" t="b">
        <v>0</v>
      </c>
      <c r="H196" s="85" t="b">
        <v>0</v>
      </c>
      <c r="I196" s="85" t="b">
        <v>0</v>
      </c>
      <c r="J196" s="85" t="b">
        <v>0</v>
      </c>
      <c r="K196" s="85" t="b">
        <v>0</v>
      </c>
      <c r="L196" s="85" t="b">
        <v>0</v>
      </c>
    </row>
    <row r="197" spans="1:12" ht="15">
      <c r="A197" s="85" t="s">
        <v>3403</v>
      </c>
      <c r="B197" s="85" t="s">
        <v>3404</v>
      </c>
      <c r="C197" s="85">
        <v>3</v>
      </c>
      <c r="D197" s="124">
        <v>0.0018995846851548681</v>
      </c>
      <c r="E197" s="124">
        <v>2.968015713993642</v>
      </c>
      <c r="F197" s="85" t="s">
        <v>3490</v>
      </c>
      <c r="G197" s="85" t="b">
        <v>0</v>
      </c>
      <c r="H197" s="85" t="b">
        <v>0</v>
      </c>
      <c r="I197" s="85" t="b">
        <v>0</v>
      </c>
      <c r="J197" s="85" t="b">
        <v>0</v>
      </c>
      <c r="K197" s="85" t="b">
        <v>0</v>
      </c>
      <c r="L197" s="85" t="b">
        <v>0</v>
      </c>
    </row>
    <row r="198" spans="1:12" ht="15">
      <c r="A198" s="85" t="s">
        <v>3336</v>
      </c>
      <c r="B198" s="85" t="s">
        <v>3407</v>
      </c>
      <c r="C198" s="85">
        <v>3</v>
      </c>
      <c r="D198" s="124">
        <v>0.0018995846851548681</v>
      </c>
      <c r="E198" s="124">
        <v>2.7461669643772852</v>
      </c>
      <c r="F198" s="85" t="s">
        <v>3490</v>
      </c>
      <c r="G198" s="85" t="b">
        <v>0</v>
      </c>
      <c r="H198" s="85" t="b">
        <v>0</v>
      </c>
      <c r="I198" s="85" t="b">
        <v>0</v>
      </c>
      <c r="J198" s="85" t="b">
        <v>0</v>
      </c>
      <c r="K198" s="85" t="b">
        <v>0</v>
      </c>
      <c r="L198" s="85" t="b">
        <v>0</v>
      </c>
    </row>
    <row r="199" spans="1:12" ht="15">
      <c r="A199" s="85" t="s">
        <v>3407</v>
      </c>
      <c r="B199" s="85" t="s">
        <v>2813</v>
      </c>
      <c r="C199" s="85">
        <v>3</v>
      </c>
      <c r="D199" s="124">
        <v>0.0018995846851548681</v>
      </c>
      <c r="E199" s="124">
        <v>2.2146880473350303</v>
      </c>
      <c r="F199" s="85" t="s">
        <v>3490</v>
      </c>
      <c r="G199" s="85" t="b">
        <v>0</v>
      </c>
      <c r="H199" s="85" t="b">
        <v>0</v>
      </c>
      <c r="I199" s="85" t="b">
        <v>0</v>
      </c>
      <c r="J199" s="85" t="b">
        <v>0</v>
      </c>
      <c r="K199" s="85" t="b">
        <v>0</v>
      </c>
      <c r="L199" s="85" t="b">
        <v>0</v>
      </c>
    </row>
    <row r="200" spans="1:12" ht="15">
      <c r="A200" s="85" t="s">
        <v>2813</v>
      </c>
      <c r="B200" s="85" t="s">
        <v>325</v>
      </c>
      <c r="C200" s="85">
        <v>3</v>
      </c>
      <c r="D200" s="124">
        <v>0.0018995846851548681</v>
      </c>
      <c r="E200" s="124">
        <v>0.7727312096786187</v>
      </c>
      <c r="F200" s="85" t="s">
        <v>3490</v>
      </c>
      <c r="G200" s="85" t="b">
        <v>0</v>
      </c>
      <c r="H200" s="85" t="b">
        <v>0</v>
      </c>
      <c r="I200" s="85" t="b">
        <v>0</v>
      </c>
      <c r="J200" s="85" t="b">
        <v>0</v>
      </c>
      <c r="K200" s="85" t="b">
        <v>0</v>
      </c>
      <c r="L200" s="85" t="b">
        <v>0</v>
      </c>
    </row>
    <row r="201" spans="1:12" ht="15">
      <c r="A201" s="85" t="s">
        <v>567</v>
      </c>
      <c r="B201" s="85" t="s">
        <v>328</v>
      </c>
      <c r="C201" s="85">
        <v>3</v>
      </c>
      <c r="D201" s="124">
        <v>0.0018995846851548681</v>
      </c>
      <c r="E201" s="124">
        <v>1.7919244549379605</v>
      </c>
      <c r="F201" s="85" t="s">
        <v>3490</v>
      </c>
      <c r="G201" s="85" t="b">
        <v>0</v>
      </c>
      <c r="H201" s="85" t="b">
        <v>0</v>
      </c>
      <c r="I201" s="85" t="b">
        <v>0</v>
      </c>
      <c r="J201" s="85" t="b">
        <v>0</v>
      </c>
      <c r="K201" s="85" t="b">
        <v>0</v>
      </c>
      <c r="L201" s="85" t="b">
        <v>0</v>
      </c>
    </row>
    <row r="202" spans="1:12" ht="15">
      <c r="A202" s="85" t="s">
        <v>3408</v>
      </c>
      <c r="B202" s="85" t="s">
        <v>3409</v>
      </c>
      <c r="C202" s="85">
        <v>3</v>
      </c>
      <c r="D202" s="124">
        <v>0.0018995846851548681</v>
      </c>
      <c r="E202" s="124">
        <v>2.968015713993642</v>
      </c>
      <c r="F202" s="85" t="s">
        <v>3490</v>
      </c>
      <c r="G202" s="85" t="b">
        <v>0</v>
      </c>
      <c r="H202" s="85" t="b">
        <v>0</v>
      </c>
      <c r="I202" s="85" t="b">
        <v>0</v>
      </c>
      <c r="J202" s="85" t="b">
        <v>0</v>
      </c>
      <c r="K202" s="85" t="b">
        <v>0</v>
      </c>
      <c r="L202" s="85" t="b">
        <v>0</v>
      </c>
    </row>
    <row r="203" spans="1:12" ht="15">
      <c r="A203" s="85" t="s">
        <v>3409</v>
      </c>
      <c r="B203" s="85" t="s">
        <v>2827</v>
      </c>
      <c r="C203" s="85">
        <v>3</v>
      </c>
      <c r="D203" s="124">
        <v>0.0018995846851548681</v>
      </c>
      <c r="E203" s="124">
        <v>2.2990089330350663</v>
      </c>
      <c r="F203" s="85" t="s">
        <v>3490</v>
      </c>
      <c r="G203" s="85" t="b">
        <v>0</v>
      </c>
      <c r="H203" s="85" t="b">
        <v>0</v>
      </c>
      <c r="I203" s="85" t="b">
        <v>0</v>
      </c>
      <c r="J203" s="85" t="b">
        <v>1</v>
      </c>
      <c r="K203" s="85" t="b">
        <v>0</v>
      </c>
      <c r="L203" s="85" t="b">
        <v>0</v>
      </c>
    </row>
    <row r="204" spans="1:12" ht="15">
      <c r="A204" s="85" t="s">
        <v>2827</v>
      </c>
      <c r="B204" s="85" t="s">
        <v>402</v>
      </c>
      <c r="C204" s="85">
        <v>3</v>
      </c>
      <c r="D204" s="124">
        <v>0.0018995846851548681</v>
      </c>
      <c r="E204" s="124">
        <v>0.6223153234101996</v>
      </c>
      <c r="F204" s="85" t="s">
        <v>3490</v>
      </c>
      <c r="G204" s="85" t="b">
        <v>1</v>
      </c>
      <c r="H204" s="85" t="b">
        <v>0</v>
      </c>
      <c r="I204" s="85" t="b">
        <v>0</v>
      </c>
      <c r="J204" s="85" t="b">
        <v>0</v>
      </c>
      <c r="K204" s="85" t="b">
        <v>0</v>
      </c>
      <c r="L204" s="85" t="b">
        <v>0</v>
      </c>
    </row>
    <row r="205" spans="1:12" ht="15">
      <c r="A205" s="85" t="s">
        <v>2850</v>
      </c>
      <c r="B205" s="85" t="s">
        <v>2815</v>
      </c>
      <c r="C205" s="85">
        <v>3</v>
      </c>
      <c r="D205" s="124">
        <v>0.0018995846851548681</v>
      </c>
      <c r="E205" s="124">
        <v>0.9622633851045505</v>
      </c>
      <c r="F205" s="85" t="s">
        <v>3490</v>
      </c>
      <c r="G205" s="85" t="b">
        <v>0</v>
      </c>
      <c r="H205" s="85" t="b">
        <v>0</v>
      </c>
      <c r="I205" s="85" t="b">
        <v>0</v>
      </c>
      <c r="J205" s="85" t="b">
        <v>0</v>
      </c>
      <c r="K205" s="85" t="b">
        <v>0</v>
      </c>
      <c r="L205" s="85" t="b">
        <v>0</v>
      </c>
    </row>
    <row r="206" spans="1:12" ht="15">
      <c r="A206" s="85" t="s">
        <v>3411</v>
      </c>
      <c r="B206" s="85" t="s">
        <v>325</v>
      </c>
      <c r="C206" s="85">
        <v>3</v>
      </c>
      <c r="D206" s="124">
        <v>0.0018995846851548681</v>
      </c>
      <c r="E206" s="124">
        <v>1.5260588763372303</v>
      </c>
      <c r="F206" s="85" t="s">
        <v>3490</v>
      </c>
      <c r="G206" s="85" t="b">
        <v>0</v>
      </c>
      <c r="H206" s="85" t="b">
        <v>0</v>
      </c>
      <c r="I206" s="85" t="b">
        <v>0</v>
      </c>
      <c r="J206" s="85" t="b">
        <v>0</v>
      </c>
      <c r="K206" s="85" t="b">
        <v>0</v>
      </c>
      <c r="L206" s="85" t="b">
        <v>0</v>
      </c>
    </row>
    <row r="207" spans="1:12" ht="15">
      <c r="A207" s="85" t="s">
        <v>564</v>
      </c>
      <c r="B207" s="85" t="s">
        <v>2771</v>
      </c>
      <c r="C207" s="85">
        <v>3</v>
      </c>
      <c r="D207" s="124">
        <v>0.0018995846851548681</v>
      </c>
      <c r="E207" s="124">
        <v>0.6522785467876427</v>
      </c>
      <c r="F207" s="85" t="s">
        <v>3490</v>
      </c>
      <c r="G207" s="85" t="b">
        <v>0</v>
      </c>
      <c r="H207" s="85" t="b">
        <v>0</v>
      </c>
      <c r="I207" s="85" t="b">
        <v>0</v>
      </c>
      <c r="J207" s="85" t="b">
        <v>0</v>
      </c>
      <c r="K207" s="85" t="b">
        <v>0</v>
      </c>
      <c r="L207" s="85" t="b">
        <v>0</v>
      </c>
    </row>
    <row r="208" spans="1:12" ht="15">
      <c r="A208" s="85" t="s">
        <v>389</v>
      </c>
      <c r="B208" s="85" t="s">
        <v>2773</v>
      </c>
      <c r="C208" s="85">
        <v>2</v>
      </c>
      <c r="D208" s="124">
        <v>0.00138227742357194</v>
      </c>
      <c r="E208" s="124">
        <v>2.843076977385342</v>
      </c>
      <c r="F208" s="85" t="s">
        <v>3490</v>
      </c>
      <c r="G208" s="85" t="b">
        <v>0</v>
      </c>
      <c r="H208" s="85" t="b">
        <v>0</v>
      </c>
      <c r="I208" s="85" t="b">
        <v>0</v>
      </c>
      <c r="J208" s="85" t="b">
        <v>0</v>
      </c>
      <c r="K208" s="85" t="b">
        <v>0</v>
      </c>
      <c r="L208" s="85" t="b">
        <v>0</v>
      </c>
    </row>
    <row r="209" spans="1:12" ht="15">
      <c r="A209" s="85" t="s">
        <v>362</v>
      </c>
      <c r="B209" s="85" t="s">
        <v>2845</v>
      </c>
      <c r="C209" s="85">
        <v>2</v>
      </c>
      <c r="D209" s="124">
        <v>0.00138227742357194</v>
      </c>
      <c r="E209" s="124">
        <v>3.144106973049323</v>
      </c>
      <c r="F209" s="85" t="s">
        <v>3490</v>
      </c>
      <c r="G209" s="85" t="b">
        <v>0</v>
      </c>
      <c r="H209" s="85" t="b">
        <v>0</v>
      </c>
      <c r="I209" s="85" t="b">
        <v>0</v>
      </c>
      <c r="J209" s="85" t="b">
        <v>0</v>
      </c>
      <c r="K209" s="85" t="b">
        <v>1</v>
      </c>
      <c r="L209" s="85" t="b">
        <v>0</v>
      </c>
    </row>
    <row r="210" spans="1:12" ht="15">
      <c r="A210" s="85" t="s">
        <v>384</v>
      </c>
      <c r="B210" s="85" t="s">
        <v>406</v>
      </c>
      <c r="C210" s="85">
        <v>2</v>
      </c>
      <c r="D210" s="124">
        <v>0.00138227742357194</v>
      </c>
      <c r="E210" s="124">
        <v>3.144106973049323</v>
      </c>
      <c r="F210" s="85" t="s">
        <v>3490</v>
      </c>
      <c r="G210" s="85" t="b">
        <v>0</v>
      </c>
      <c r="H210" s="85" t="b">
        <v>0</v>
      </c>
      <c r="I210" s="85" t="b">
        <v>0</v>
      </c>
      <c r="J210" s="85" t="b">
        <v>0</v>
      </c>
      <c r="K210" s="85" t="b">
        <v>0</v>
      </c>
      <c r="L210" s="85" t="b">
        <v>0</v>
      </c>
    </row>
    <row r="211" spans="1:12" ht="15">
      <c r="A211" s="85" t="s">
        <v>3308</v>
      </c>
      <c r="B211" s="85" t="s">
        <v>2813</v>
      </c>
      <c r="C211" s="85">
        <v>2</v>
      </c>
      <c r="D211" s="124">
        <v>0.00138227742357194</v>
      </c>
      <c r="E211" s="124">
        <v>1.4017746906921746</v>
      </c>
      <c r="F211" s="85" t="s">
        <v>3490</v>
      </c>
      <c r="G211" s="85" t="b">
        <v>1</v>
      </c>
      <c r="H211" s="85" t="b">
        <v>0</v>
      </c>
      <c r="I211" s="85" t="b">
        <v>0</v>
      </c>
      <c r="J211" s="85" t="b">
        <v>0</v>
      </c>
      <c r="K211" s="85" t="b">
        <v>0</v>
      </c>
      <c r="L211" s="85" t="b">
        <v>0</v>
      </c>
    </row>
    <row r="212" spans="1:12" ht="15">
      <c r="A212" s="85" t="s">
        <v>2813</v>
      </c>
      <c r="B212" s="85" t="s">
        <v>564</v>
      </c>
      <c r="C212" s="85">
        <v>2</v>
      </c>
      <c r="D212" s="124">
        <v>0.00138227742357194</v>
      </c>
      <c r="E212" s="124">
        <v>0.30889216696716176</v>
      </c>
      <c r="F212" s="85" t="s">
        <v>3490</v>
      </c>
      <c r="G212" s="85" t="b">
        <v>0</v>
      </c>
      <c r="H212" s="85" t="b">
        <v>0</v>
      </c>
      <c r="I212" s="85" t="b">
        <v>0</v>
      </c>
      <c r="J212" s="85" t="b">
        <v>0</v>
      </c>
      <c r="K212" s="85" t="b">
        <v>0</v>
      </c>
      <c r="L212" s="85" t="b">
        <v>0</v>
      </c>
    </row>
    <row r="213" spans="1:12" ht="15">
      <c r="A213" s="85" t="s">
        <v>2811</v>
      </c>
      <c r="B213" s="85" t="s">
        <v>3412</v>
      </c>
      <c r="C213" s="85">
        <v>2</v>
      </c>
      <c r="D213" s="124">
        <v>0.00138227742357194</v>
      </c>
      <c r="E213" s="124">
        <v>1.4408155949306616</v>
      </c>
      <c r="F213" s="85" t="s">
        <v>3490</v>
      </c>
      <c r="G213" s="85" t="b">
        <v>0</v>
      </c>
      <c r="H213" s="85" t="b">
        <v>0</v>
      </c>
      <c r="I213" s="85" t="b">
        <v>0</v>
      </c>
      <c r="J213" s="85" t="b">
        <v>1</v>
      </c>
      <c r="K213" s="85" t="b">
        <v>0</v>
      </c>
      <c r="L213" s="85" t="b">
        <v>0</v>
      </c>
    </row>
    <row r="214" spans="1:12" ht="15">
      <c r="A214" s="85" t="s">
        <v>3412</v>
      </c>
      <c r="B214" s="85" t="s">
        <v>3316</v>
      </c>
      <c r="C214" s="85">
        <v>2</v>
      </c>
      <c r="D214" s="124">
        <v>0.00138227742357194</v>
      </c>
      <c r="E214" s="124">
        <v>2.4908944592739792</v>
      </c>
      <c r="F214" s="85" t="s">
        <v>3490</v>
      </c>
      <c r="G214" s="85" t="b">
        <v>1</v>
      </c>
      <c r="H214" s="85" t="b">
        <v>0</v>
      </c>
      <c r="I214" s="85" t="b">
        <v>0</v>
      </c>
      <c r="J214" s="85" t="b">
        <v>0</v>
      </c>
      <c r="K214" s="85" t="b">
        <v>0</v>
      </c>
      <c r="L214" s="85" t="b">
        <v>0</v>
      </c>
    </row>
    <row r="215" spans="1:12" ht="15">
      <c r="A215" s="85" t="s">
        <v>3316</v>
      </c>
      <c r="B215" s="85" t="s">
        <v>3413</v>
      </c>
      <c r="C215" s="85">
        <v>2</v>
      </c>
      <c r="D215" s="124">
        <v>0.00138227742357194</v>
      </c>
      <c r="E215" s="124">
        <v>2.6000389286990475</v>
      </c>
      <c r="F215" s="85" t="s">
        <v>3490</v>
      </c>
      <c r="G215" s="85" t="b">
        <v>0</v>
      </c>
      <c r="H215" s="85" t="b">
        <v>0</v>
      </c>
      <c r="I215" s="85" t="b">
        <v>0</v>
      </c>
      <c r="J215" s="85" t="b">
        <v>0</v>
      </c>
      <c r="K215" s="85" t="b">
        <v>0</v>
      </c>
      <c r="L215" s="85" t="b">
        <v>0</v>
      </c>
    </row>
    <row r="216" spans="1:12" ht="15">
      <c r="A216" s="85" t="s">
        <v>3413</v>
      </c>
      <c r="B216" s="85" t="s">
        <v>3414</v>
      </c>
      <c r="C216" s="85">
        <v>2</v>
      </c>
      <c r="D216" s="124">
        <v>0.00138227742357194</v>
      </c>
      <c r="E216" s="124">
        <v>3.144106973049323</v>
      </c>
      <c r="F216" s="85" t="s">
        <v>3490</v>
      </c>
      <c r="G216" s="85" t="b">
        <v>0</v>
      </c>
      <c r="H216" s="85" t="b">
        <v>0</v>
      </c>
      <c r="I216" s="85" t="b">
        <v>0</v>
      </c>
      <c r="J216" s="85" t="b">
        <v>0</v>
      </c>
      <c r="K216" s="85" t="b">
        <v>0</v>
      </c>
      <c r="L216" s="85" t="b">
        <v>0</v>
      </c>
    </row>
    <row r="217" spans="1:12" ht="15">
      <c r="A217" s="85" t="s">
        <v>3414</v>
      </c>
      <c r="B217" s="85" t="s">
        <v>3415</v>
      </c>
      <c r="C217" s="85">
        <v>2</v>
      </c>
      <c r="D217" s="124">
        <v>0.00138227742357194</v>
      </c>
      <c r="E217" s="124">
        <v>3.144106973049323</v>
      </c>
      <c r="F217" s="85" t="s">
        <v>3490</v>
      </c>
      <c r="G217" s="85" t="b">
        <v>0</v>
      </c>
      <c r="H217" s="85" t="b">
        <v>0</v>
      </c>
      <c r="I217" s="85" t="b">
        <v>0</v>
      </c>
      <c r="J217" s="85" t="b">
        <v>0</v>
      </c>
      <c r="K217" s="85" t="b">
        <v>0</v>
      </c>
      <c r="L217" s="85" t="b">
        <v>0</v>
      </c>
    </row>
    <row r="218" spans="1:12" ht="15">
      <c r="A218" s="85" t="s">
        <v>2811</v>
      </c>
      <c r="B218" s="85" t="s">
        <v>3340</v>
      </c>
      <c r="C218" s="85">
        <v>2</v>
      </c>
      <c r="D218" s="124">
        <v>0.00138227742357194</v>
      </c>
      <c r="E218" s="124">
        <v>1.1397855992666805</v>
      </c>
      <c r="F218" s="85" t="s">
        <v>3490</v>
      </c>
      <c r="G218" s="85" t="b">
        <v>0</v>
      </c>
      <c r="H218" s="85" t="b">
        <v>0</v>
      </c>
      <c r="I218" s="85" t="b">
        <v>0</v>
      </c>
      <c r="J218" s="85" t="b">
        <v>0</v>
      </c>
      <c r="K218" s="85" t="b">
        <v>0</v>
      </c>
      <c r="L218" s="85" t="b">
        <v>0</v>
      </c>
    </row>
    <row r="219" spans="1:12" ht="15">
      <c r="A219" s="85" t="s">
        <v>2780</v>
      </c>
      <c r="B219" s="85" t="s">
        <v>2770</v>
      </c>
      <c r="C219" s="85">
        <v>2</v>
      </c>
      <c r="D219" s="124">
        <v>0.00138227742357194</v>
      </c>
      <c r="E219" s="124">
        <v>1.1996243008991545</v>
      </c>
      <c r="F219" s="85" t="s">
        <v>3490</v>
      </c>
      <c r="G219" s="85" t="b">
        <v>0</v>
      </c>
      <c r="H219" s="85" t="b">
        <v>0</v>
      </c>
      <c r="I219" s="85" t="b">
        <v>0</v>
      </c>
      <c r="J219" s="85" t="b">
        <v>0</v>
      </c>
      <c r="K219" s="85" t="b">
        <v>0</v>
      </c>
      <c r="L219" s="85" t="b">
        <v>0</v>
      </c>
    </row>
    <row r="220" spans="1:12" ht="15">
      <c r="A220" s="85" t="s">
        <v>564</v>
      </c>
      <c r="B220" s="85" t="s">
        <v>379</v>
      </c>
      <c r="C220" s="85">
        <v>2</v>
      </c>
      <c r="D220" s="124">
        <v>0.00138227742357194</v>
      </c>
      <c r="E220" s="124">
        <v>0.844164073026556</v>
      </c>
      <c r="F220" s="85" t="s">
        <v>3490</v>
      </c>
      <c r="G220" s="85" t="b">
        <v>0</v>
      </c>
      <c r="H220" s="85" t="b">
        <v>0</v>
      </c>
      <c r="I220" s="85" t="b">
        <v>0</v>
      </c>
      <c r="J220" s="85" t="b">
        <v>0</v>
      </c>
      <c r="K220" s="85" t="b">
        <v>0</v>
      </c>
      <c r="L220" s="85" t="b">
        <v>0</v>
      </c>
    </row>
    <row r="221" spans="1:12" ht="15">
      <c r="A221" s="85" t="s">
        <v>379</v>
      </c>
      <c r="B221" s="85" t="s">
        <v>380</v>
      </c>
      <c r="C221" s="85">
        <v>2</v>
      </c>
      <c r="D221" s="124">
        <v>0.00138227742357194</v>
      </c>
      <c r="E221" s="124">
        <v>2.5420469817213607</v>
      </c>
      <c r="F221" s="85" t="s">
        <v>3490</v>
      </c>
      <c r="G221" s="85" t="b">
        <v>0</v>
      </c>
      <c r="H221" s="85" t="b">
        <v>0</v>
      </c>
      <c r="I221" s="85" t="b">
        <v>0</v>
      </c>
      <c r="J221" s="85" t="b">
        <v>0</v>
      </c>
      <c r="K221" s="85" t="b">
        <v>0</v>
      </c>
      <c r="L221" s="85" t="b">
        <v>0</v>
      </c>
    </row>
    <row r="222" spans="1:12" ht="15">
      <c r="A222" s="85" t="s">
        <v>3341</v>
      </c>
      <c r="B222" s="85" t="s">
        <v>3416</v>
      </c>
      <c r="C222" s="85">
        <v>2</v>
      </c>
      <c r="D222" s="124">
        <v>0.00138227742357194</v>
      </c>
      <c r="E222" s="124">
        <v>2.843076977385342</v>
      </c>
      <c r="F222" s="85" t="s">
        <v>3490</v>
      </c>
      <c r="G222" s="85" t="b">
        <v>1</v>
      </c>
      <c r="H222" s="85" t="b">
        <v>0</v>
      </c>
      <c r="I222" s="85" t="b">
        <v>0</v>
      </c>
      <c r="J222" s="85" t="b">
        <v>0</v>
      </c>
      <c r="K222" s="85" t="b">
        <v>0</v>
      </c>
      <c r="L222" s="85" t="b">
        <v>0</v>
      </c>
    </row>
    <row r="223" spans="1:12" ht="15">
      <c r="A223" s="85" t="s">
        <v>3416</v>
      </c>
      <c r="B223" s="85" t="s">
        <v>3417</v>
      </c>
      <c r="C223" s="85">
        <v>2</v>
      </c>
      <c r="D223" s="124">
        <v>0.00138227742357194</v>
      </c>
      <c r="E223" s="124">
        <v>3.144106973049323</v>
      </c>
      <c r="F223" s="85" t="s">
        <v>3490</v>
      </c>
      <c r="G223" s="85" t="b">
        <v>0</v>
      </c>
      <c r="H223" s="85" t="b">
        <v>0</v>
      </c>
      <c r="I223" s="85" t="b">
        <v>0</v>
      </c>
      <c r="J223" s="85" t="b">
        <v>0</v>
      </c>
      <c r="K223" s="85" t="b">
        <v>0</v>
      </c>
      <c r="L223" s="85" t="b">
        <v>0</v>
      </c>
    </row>
    <row r="224" spans="1:12" ht="15">
      <c r="A224" s="85" t="s">
        <v>3417</v>
      </c>
      <c r="B224" s="85" t="s">
        <v>419</v>
      </c>
      <c r="C224" s="85">
        <v>2</v>
      </c>
      <c r="D224" s="124">
        <v>0.00138227742357194</v>
      </c>
      <c r="E224" s="124">
        <v>2.843076977385342</v>
      </c>
      <c r="F224" s="85" t="s">
        <v>3490</v>
      </c>
      <c r="G224" s="85" t="b">
        <v>0</v>
      </c>
      <c r="H224" s="85" t="b">
        <v>0</v>
      </c>
      <c r="I224" s="85" t="b">
        <v>0</v>
      </c>
      <c r="J224" s="85" t="b">
        <v>0</v>
      </c>
      <c r="K224" s="85" t="b">
        <v>0</v>
      </c>
      <c r="L224" s="85" t="b">
        <v>0</v>
      </c>
    </row>
    <row r="225" spans="1:12" ht="15">
      <c r="A225" s="85" t="s">
        <v>419</v>
      </c>
      <c r="B225" s="85" t="s">
        <v>3342</v>
      </c>
      <c r="C225" s="85">
        <v>2</v>
      </c>
      <c r="D225" s="124">
        <v>0.00138227742357194</v>
      </c>
      <c r="E225" s="124">
        <v>2.5420469817213607</v>
      </c>
      <c r="F225" s="85" t="s">
        <v>3490</v>
      </c>
      <c r="G225" s="85" t="b">
        <v>0</v>
      </c>
      <c r="H225" s="85" t="b">
        <v>0</v>
      </c>
      <c r="I225" s="85" t="b">
        <v>0</v>
      </c>
      <c r="J225" s="85" t="b">
        <v>1</v>
      </c>
      <c r="K225" s="85" t="b">
        <v>0</v>
      </c>
      <c r="L225" s="85" t="b">
        <v>0</v>
      </c>
    </row>
    <row r="226" spans="1:12" ht="15">
      <c r="A226" s="85" t="s">
        <v>3342</v>
      </c>
      <c r="B226" s="85" t="s">
        <v>2785</v>
      </c>
      <c r="C226" s="85">
        <v>2</v>
      </c>
      <c r="D226" s="124">
        <v>0.00138227742357194</v>
      </c>
      <c r="E226" s="124">
        <v>2.843076977385342</v>
      </c>
      <c r="F226" s="85" t="s">
        <v>3490</v>
      </c>
      <c r="G226" s="85" t="b">
        <v>1</v>
      </c>
      <c r="H226" s="85" t="b">
        <v>0</v>
      </c>
      <c r="I226" s="85" t="b">
        <v>0</v>
      </c>
      <c r="J226" s="85" t="b">
        <v>0</v>
      </c>
      <c r="K226" s="85" t="b">
        <v>0</v>
      </c>
      <c r="L226" s="85" t="b">
        <v>0</v>
      </c>
    </row>
    <row r="227" spans="1:12" ht="15">
      <c r="A227" s="85" t="s">
        <v>2785</v>
      </c>
      <c r="B227" s="85" t="s">
        <v>2830</v>
      </c>
      <c r="C227" s="85">
        <v>2</v>
      </c>
      <c r="D227" s="124">
        <v>0.00138227742357194</v>
      </c>
      <c r="E227" s="124">
        <v>2.7461669643772852</v>
      </c>
      <c r="F227" s="85" t="s">
        <v>3490</v>
      </c>
      <c r="G227" s="85" t="b">
        <v>0</v>
      </c>
      <c r="H227" s="85" t="b">
        <v>0</v>
      </c>
      <c r="I227" s="85" t="b">
        <v>0</v>
      </c>
      <c r="J227" s="85" t="b">
        <v>0</v>
      </c>
      <c r="K227" s="85" t="b">
        <v>0</v>
      </c>
      <c r="L227" s="85" t="b">
        <v>0</v>
      </c>
    </row>
    <row r="228" spans="1:12" ht="15">
      <c r="A228" s="85" t="s">
        <v>2830</v>
      </c>
      <c r="B228" s="85" t="s">
        <v>2772</v>
      </c>
      <c r="C228" s="85">
        <v>2</v>
      </c>
      <c r="D228" s="124">
        <v>0.00138227742357194</v>
      </c>
      <c r="E228" s="124">
        <v>2.445136968713304</v>
      </c>
      <c r="F228" s="85" t="s">
        <v>3490</v>
      </c>
      <c r="G228" s="85" t="b">
        <v>0</v>
      </c>
      <c r="H228" s="85" t="b">
        <v>0</v>
      </c>
      <c r="I228" s="85" t="b">
        <v>0</v>
      </c>
      <c r="J228" s="85" t="b">
        <v>0</v>
      </c>
      <c r="K228" s="85" t="b">
        <v>0</v>
      </c>
      <c r="L228" s="85" t="b">
        <v>0</v>
      </c>
    </row>
    <row r="229" spans="1:12" ht="15">
      <c r="A229" s="85" t="s">
        <v>2772</v>
      </c>
      <c r="B229" s="85" t="s">
        <v>564</v>
      </c>
      <c r="C229" s="85">
        <v>2</v>
      </c>
      <c r="D229" s="124">
        <v>0.00138227742357194</v>
      </c>
      <c r="E229" s="124">
        <v>0.9372810970174733</v>
      </c>
      <c r="F229" s="85" t="s">
        <v>3490</v>
      </c>
      <c r="G229" s="85" t="b">
        <v>0</v>
      </c>
      <c r="H229" s="85" t="b">
        <v>0</v>
      </c>
      <c r="I229" s="85" t="b">
        <v>0</v>
      </c>
      <c r="J229" s="85" t="b">
        <v>0</v>
      </c>
      <c r="K229" s="85" t="b">
        <v>0</v>
      </c>
      <c r="L229" s="85" t="b">
        <v>0</v>
      </c>
    </row>
    <row r="230" spans="1:12" ht="15">
      <c r="A230" s="85" t="s">
        <v>3418</v>
      </c>
      <c r="B230" s="85" t="s">
        <v>421</v>
      </c>
      <c r="C230" s="85">
        <v>2</v>
      </c>
      <c r="D230" s="124">
        <v>0.00138227742357194</v>
      </c>
      <c r="E230" s="124">
        <v>3.144106973049323</v>
      </c>
      <c r="F230" s="85" t="s">
        <v>3490</v>
      </c>
      <c r="G230" s="85" t="b">
        <v>0</v>
      </c>
      <c r="H230" s="85" t="b">
        <v>0</v>
      </c>
      <c r="I230" s="85" t="b">
        <v>0</v>
      </c>
      <c r="J230" s="85" t="b">
        <v>0</v>
      </c>
      <c r="K230" s="85" t="b">
        <v>0</v>
      </c>
      <c r="L230" s="85" t="b">
        <v>0</v>
      </c>
    </row>
    <row r="231" spans="1:12" ht="15">
      <c r="A231" s="85" t="s">
        <v>421</v>
      </c>
      <c r="B231" s="85" t="s">
        <v>567</v>
      </c>
      <c r="C231" s="85">
        <v>2</v>
      </c>
      <c r="D231" s="124">
        <v>0.00138227742357194</v>
      </c>
      <c r="E231" s="124">
        <v>1.4365367969513867</v>
      </c>
      <c r="F231" s="85" t="s">
        <v>3490</v>
      </c>
      <c r="G231" s="85" t="b">
        <v>0</v>
      </c>
      <c r="H231" s="85" t="b">
        <v>0</v>
      </c>
      <c r="I231" s="85" t="b">
        <v>0</v>
      </c>
      <c r="J231" s="85" t="b">
        <v>0</v>
      </c>
      <c r="K231" s="85" t="b">
        <v>0</v>
      </c>
      <c r="L231" s="85" t="b">
        <v>0</v>
      </c>
    </row>
    <row r="232" spans="1:12" ht="15">
      <c r="A232" s="85" t="s">
        <v>3419</v>
      </c>
      <c r="B232" s="85" t="s">
        <v>3420</v>
      </c>
      <c r="C232" s="85">
        <v>2</v>
      </c>
      <c r="D232" s="124">
        <v>0.00138227742357194</v>
      </c>
      <c r="E232" s="124">
        <v>3.144106973049323</v>
      </c>
      <c r="F232" s="85" t="s">
        <v>3490</v>
      </c>
      <c r="G232" s="85" t="b">
        <v>0</v>
      </c>
      <c r="H232" s="85" t="b">
        <v>0</v>
      </c>
      <c r="I232" s="85" t="b">
        <v>0</v>
      </c>
      <c r="J232" s="85" t="b">
        <v>0</v>
      </c>
      <c r="K232" s="85" t="b">
        <v>0</v>
      </c>
      <c r="L232" s="85" t="b">
        <v>0</v>
      </c>
    </row>
    <row r="233" spans="1:12" ht="15">
      <c r="A233" s="85" t="s">
        <v>3420</v>
      </c>
      <c r="B233" s="85" t="s">
        <v>3421</v>
      </c>
      <c r="C233" s="85">
        <v>2</v>
      </c>
      <c r="D233" s="124">
        <v>0.00138227742357194</v>
      </c>
      <c r="E233" s="124">
        <v>3.144106973049323</v>
      </c>
      <c r="F233" s="85" t="s">
        <v>3490</v>
      </c>
      <c r="G233" s="85" t="b">
        <v>0</v>
      </c>
      <c r="H233" s="85" t="b">
        <v>0</v>
      </c>
      <c r="I233" s="85" t="b">
        <v>0</v>
      </c>
      <c r="J233" s="85" t="b">
        <v>0</v>
      </c>
      <c r="K233" s="85" t="b">
        <v>0</v>
      </c>
      <c r="L233" s="85" t="b">
        <v>0</v>
      </c>
    </row>
    <row r="234" spans="1:12" ht="15">
      <c r="A234" s="85" t="s">
        <v>3421</v>
      </c>
      <c r="B234" s="85" t="s">
        <v>2829</v>
      </c>
      <c r="C234" s="85">
        <v>2</v>
      </c>
      <c r="D234" s="124">
        <v>0.00138227742357194</v>
      </c>
      <c r="E234" s="124">
        <v>2.403744283555079</v>
      </c>
      <c r="F234" s="85" t="s">
        <v>3490</v>
      </c>
      <c r="G234" s="85" t="b">
        <v>0</v>
      </c>
      <c r="H234" s="85" t="b">
        <v>0</v>
      </c>
      <c r="I234" s="85" t="b">
        <v>0</v>
      </c>
      <c r="J234" s="85" t="b">
        <v>0</v>
      </c>
      <c r="K234" s="85" t="b">
        <v>0</v>
      </c>
      <c r="L234" s="85" t="b">
        <v>0</v>
      </c>
    </row>
    <row r="235" spans="1:12" ht="15">
      <c r="A235" s="85" t="s">
        <v>2829</v>
      </c>
      <c r="B235" s="85" t="s">
        <v>3422</v>
      </c>
      <c r="C235" s="85">
        <v>2</v>
      </c>
      <c r="D235" s="124">
        <v>0.00138227742357194</v>
      </c>
      <c r="E235" s="124">
        <v>2.3659557226656793</v>
      </c>
      <c r="F235" s="85" t="s">
        <v>3490</v>
      </c>
      <c r="G235" s="85" t="b">
        <v>0</v>
      </c>
      <c r="H235" s="85" t="b">
        <v>0</v>
      </c>
      <c r="I235" s="85" t="b">
        <v>0</v>
      </c>
      <c r="J235" s="85" t="b">
        <v>0</v>
      </c>
      <c r="K235" s="85" t="b">
        <v>0</v>
      </c>
      <c r="L235" s="85" t="b">
        <v>0</v>
      </c>
    </row>
    <row r="236" spans="1:12" ht="15">
      <c r="A236" s="85" t="s">
        <v>3422</v>
      </c>
      <c r="B236" s="85" t="s">
        <v>3423</v>
      </c>
      <c r="C236" s="85">
        <v>2</v>
      </c>
      <c r="D236" s="124">
        <v>0.00138227742357194</v>
      </c>
      <c r="E236" s="124">
        <v>3.144106973049323</v>
      </c>
      <c r="F236" s="85" t="s">
        <v>3490</v>
      </c>
      <c r="G236" s="85" t="b">
        <v>0</v>
      </c>
      <c r="H236" s="85" t="b">
        <v>0</v>
      </c>
      <c r="I236" s="85" t="b">
        <v>0</v>
      </c>
      <c r="J236" s="85" t="b">
        <v>0</v>
      </c>
      <c r="K236" s="85" t="b">
        <v>0</v>
      </c>
      <c r="L236" s="85" t="b">
        <v>0</v>
      </c>
    </row>
    <row r="237" spans="1:12" ht="15">
      <c r="A237" s="85" t="s">
        <v>3423</v>
      </c>
      <c r="B237" s="85" t="s">
        <v>567</v>
      </c>
      <c r="C237" s="85">
        <v>2</v>
      </c>
      <c r="D237" s="124">
        <v>0.00138227742357194</v>
      </c>
      <c r="E237" s="124">
        <v>1.4365367969513867</v>
      </c>
      <c r="F237" s="85" t="s">
        <v>3490</v>
      </c>
      <c r="G237" s="85" t="b">
        <v>0</v>
      </c>
      <c r="H237" s="85" t="b">
        <v>0</v>
      </c>
      <c r="I237" s="85" t="b">
        <v>0</v>
      </c>
      <c r="J237" s="85" t="b">
        <v>0</v>
      </c>
      <c r="K237" s="85" t="b">
        <v>0</v>
      </c>
      <c r="L237" s="85" t="b">
        <v>0</v>
      </c>
    </row>
    <row r="238" spans="1:12" ht="15">
      <c r="A238" s="85" t="s">
        <v>3306</v>
      </c>
      <c r="B238" s="85" t="s">
        <v>2834</v>
      </c>
      <c r="C238" s="85">
        <v>2</v>
      </c>
      <c r="D238" s="124">
        <v>0.00138227742357194</v>
      </c>
      <c r="E238" s="124">
        <v>1.6126280560070678</v>
      </c>
      <c r="F238" s="85" t="s">
        <v>3490</v>
      </c>
      <c r="G238" s="85" t="b">
        <v>1</v>
      </c>
      <c r="H238" s="85" t="b">
        <v>0</v>
      </c>
      <c r="I238" s="85" t="b">
        <v>0</v>
      </c>
      <c r="J238" s="85" t="b">
        <v>0</v>
      </c>
      <c r="K238" s="85" t="b">
        <v>0</v>
      </c>
      <c r="L238" s="85" t="b">
        <v>0</v>
      </c>
    </row>
    <row r="239" spans="1:12" ht="15">
      <c r="A239" s="85" t="s">
        <v>2835</v>
      </c>
      <c r="B239" s="85" t="s">
        <v>3380</v>
      </c>
      <c r="C239" s="85">
        <v>2</v>
      </c>
      <c r="D239" s="124">
        <v>0.00138227742357194</v>
      </c>
      <c r="E239" s="124">
        <v>2.4908944592739792</v>
      </c>
      <c r="F239" s="85" t="s">
        <v>3490</v>
      </c>
      <c r="G239" s="85" t="b">
        <v>0</v>
      </c>
      <c r="H239" s="85" t="b">
        <v>0</v>
      </c>
      <c r="I239" s="85" t="b">
        <v>0</v>
      </c>
      <c r="J239" s="85" t="b">
        <v>0</v>
      </c>
      <c r="K239" s="85" t="b">
        <v>0</v>
      </c>
      <c r="L239" s="85" t="b">
        <v>0</v>
      </c>
    </row>
    <row r="240" spans="1:12" ht="15">
      <c r="A240" s="85" t="s">
        <v>3380</v>
      </c>
      <c r="B240" s="85" t="s">
        <v>212</v>
      </c>
      <c r="C240" s="85">
        <v>2</v>
      </c>
      <c r="D240" s="124">
        <v>0.00138227742357194</v>
      </c>
      <c r="E240" s="124">
        <v>2.968015713993642</v>
      </c>
      <c r="F240" s="85" t="s">
        <v>3490</v>
      </c>
      <c r="G240" s="85" t="b">
        <v>0</v>
      </c>
      <c r="H240" s="85" t="b">
        <v>0</v>
      </c>
      <c r="I240" s="85" t="b">
        <v>0</v>
      </c>
      <c r="J240" s="85" t="b">
        <v>0</v>
      </c>
      <c r="K240" s="85" t="b">
        <v>0</v>
      </c>
      <c r="L240" s="85" t="b">
        <v>0</v>
      </c>
    </row>
    <row r="241" spans="1:12" ht="15">
      <c r="A241" s="85" t="s">
        <v>212</v>
      </c>
      <c r="B241" s="85" t="s">
        <v>325</v>
      </c>
      <c r="C241" s="85">
        <v>2</v>
      </c>
      <c r="D241" s="124">
        <v>0.00138227742357194</v>
      </c>
      <c r="E241" s="124">
        <v>1.225028880673249</v>
      </c>
      <c r="F241" s="85" t="s">
        <v>3490</v>
      </c>
      <c r="G241" s="85" t="b">
        <v>0</v>
      </c>
      <c r="H241" s="85" t="b">
        <v>0</v>
      </c>
      <c r="I241" s="85" t="b">
        <v>0</v>
      </c>
      <c r="J241" s="85" t="b">
        <v>0</v>
      </c>
      <c r="K241" s="85" t="b">
        <v>0</v>
      </c>
      <c r="L241" s="85" t="b">
        <v>0</v>
      </c>
    </row>
    <row r="242" spans="1:12" ht="15">
      <c r="A242" s="85" t="s">
        <v>564</v>
      </c>
      <c r="B242" s="85" t="s">
        <v>2783</v>
      </c>
      <c r="C242" s="85">
        <v>2</v>
      </c>
      <c r="D242" s="124">
        <v>0.00138227742357194</v>
      </c>
      <c r="E242" s="124">
        <v>1.3212853277462184</v>
      </c>
      <c r="F242" s="85" t="s">
        <v>3490</v>
      </c>
      <c r="G242" s="85" t="b">
        <v>0</v>
      </c>
      <c r="H242" s="85" t="b">
        <v>0</v>
      </c>
      <c r="I242" s="85" t="b">
        <v>0</v>
      </c>
      <c r="J242" s="85" t="b">
        <v>0</v>
      </c>
      <c r="K242" s="85" t="b">
        <v>0</v>
      </c>
      <c r="L242" s="85" t="b">
        <v>0</v>
      </c>
    </row>
    <row r="243" spans="1:12" ht="15">
      <c r="A243" s="85" t="s">
        <v>2783</v>
      </c>
      <c r="B243" s="85" t="s">
        <v>2772</v>
      </c>
      <c r="C243" s="85">
        <v>2</v>
      </c>
      <c r="D243" s="124">
        <v>0.00138227742357194</v>
      </c>
      <c r="E243" s="124">
        <v>2.843076977385342</v>
      </c>
      <c r="F243" s="85" t="s">
        <v>3490</v>
      </c>
      <c r="G243" s="85" t="b">
        <v>0</v>
      </c>
      <c r="H243" s="85" t="b">
        <v>0</v>
      </c>
      <c r="I243" s="85" t="b">
        <v>0</v>
      </c>
      <c r="J243" s="85" t="b">
        <v>0</v>
      </c>
      <c r="K243" s="85" t="b">
        <v>0</v>
      </c>
      <c r="L243" s="85" t="b">
        <v>0</v>
      </c>
    </row>
    <row r="244" spans="1:12" ht="15">
      <c r="A244" s="85" t="s">
        <v>2772</v>
      </c>
      <c r="B244" s="85" t="s">
        <v>2784</v>
      </c>
      <c r="C244" s="85">
        <v>2</v>
      </c>
      <c r="D244" s="124">
        <v>0.00138227742357194</v>
      </c>
      <c r="E244" s="124">
        <v>2.843076977385342</v>
      </c>
      <c r="F244" s="85" t="s">
        <v>3490</v>
      </c>
      <c r="G244" s="85" t="b">
        <v>0</v>
      </c>
      <c r="H244" s="85" t="b">
        <v>0</v>
      </c>
      <c r="I244" s="85" t="b">
        <v>0</v>
      </c>
      <c r="J244" s="85" t="b">
        <v>0</v>
      </c>
      <c r="K244" s="85" t="b">
        <v>0</v>
      </c>
      <c r="L244" s="85" t="b">
        <v>0</v>
      </c>
    </row>
    <row r="245" spans="1:12" ht="15">
      <c r="A245" s="85" t="s">
        <v>1749</v>
      </c>
      <c r="B245" s="85" t="s">
        <v>3424</v>
      </c>
      <c r="C245" s="85">
        <v>2</v>
      </c>
      <c r="D245" s="124">
        <v>0.00138227742357194</v>
      </c>
      <c r="E245" s="124">
        <v>1.6817089751503669</v>
      </c>
      <c r="F245" s="85" t="s">
        <v>3490</v>
      </c>
      <c r="G245" s="85" t="b">
        <v>0</v>
      </c>
      <c r="H245" s="85" t="b">
        <v>0</v>
      </c>
      <c r="I245" s="85" t="b">
        <v>0</v>
      </c>
      <c r="J245" s="85" t="b">
        <v>0</v>
      </c>
      <c r="K245" s="85" t="b">
        <v>0</v>
      </c>
      <c r="L245" s="85" t="b">
        <v>0</v>
      </c>
    </row>
    <row r="246" spans="1:12" ht="15">
      <c r="A246" s="85" t="s">
        <v>3424</v>
      </c>
      <c r="B246" s="85" t="s">
        <v>2832</v>
      </c>
      <c r="C246" s="85">
        <v>2</v>
      </c>
      <c r="D246" s="124">
        <v>0.00138227742357194</v>
      </c>
      <c r="E246" s="124">
        <v>2.5420469817213607</v>
      </c>
      <c r="F246" s="85" t="s">
        <v>3490</v>
      </c>
      <c r="G246" s="85" t="b">
        <v>0</v>
      </c>
      <c r="H246" s="85" t="b">
        <v>0</v>
      </c>
      <c r="I246" s="85" t="b">
        <v>0</v>
      </c>
      <c r="J246" s="85" t="b">
        <v>1</v>
      </c>
      <c r="K246" s="85" t="b">
        <v>0</v>
      </c>
      <c r="L246" s="85" t="b">
        <v>0</v>
      </c>
    </row>
    <row r="247" spans="1:12" ht="15">
      <c r="A247" s="85" t="s">
        <v>2832</v>
      </c>
      <c r="B247" s="85" t="s">
        <v>2864</v>
      </c>
      <c r="C247" s="85">
        <v>2</v>
      </c>
      <c r="D247" s="124">
        <v>0.00138227742357194</v>
      </c>
      <c r="E247" s="124">
        <v>1.888834467946017</v>
      </c>
      <c r="F247" s="85" t="s">
        <v>3490</v>
      </c>
      <c r="G247" s="85" t="b">
        <v>1</v>
      </c>
      <c r="H247" s="85" t="b">
        <v>0</v>
      </c>
      <c r="I247" s="85" t="b">
        <v>0</v>
      </c>
      <c r="J247" s="85" t="b">
        <v>0</v>
      </c>
      <c r="K247" s="85" t="b">
        <v>0</v>
      </c>
      <c r="L247" s="85" t="b">
        <v>0</v>
      </c>
    </row>
    <row r="248" spans="1:12" ht="15">
      <c r="A248" s="85" t="s">
        <v>2864</v>
      </c>
      <c r="B248" s="85" t="s">
        <v>3332</v>
      </c>
      <c r="C248" s="85">
        <v>2</v>
      </c>
      <c r="D248" s="124">
        <v>0.00138227742357194</v>
      </c>
      <c r="E248" s="124">
        <v>2.269045709657623</v>
      </c>
      <c r="F248" s="85" t="s">
        <v>3490</v>
      </c>
      <c r="G248" s="85" t="b">
        <v>0</v>
      </c>
      <c r="H248" s="85" t="b">
        <v>0</v>
      </c>
      <c r="I248" s="85" t="b">
        <v>0</v>
      </c>
      <c r="J248" s="85" t="b">
        <v>1</v>
      </c>
      <c r="K248" s="85" t="b">
        <v>0</v>
      </c>
      <c r="L248" s="85" t="b">
        <v>0</v>
      </c>
    </row>
    <row r="249" spans="1:12" ht="15">
      <c r="A249" s="85" t="s">
        <v>3332</v>
      </c>
      <c r="B249" s="85" t="s">
        <v>402</v>
      </c>
      <c r="C249" s="85">
        <v>2</v>
      </c>
      <c r="D249" s="124">
        <v>0.00138227742357194</v>
      </c>
      <c r="E249" s="124">
        <v>0.9233453190741809</v>
      </c>
      <c r="F249" s="85" t="s">
        <v>3490</v>
      </c>
      <c r="G249" s="85" t="b">
        <v>1</v>
      </c>
      <c r="H249" s="85" t="b">
        <v>0</v>
      </c>
      <c r="I249" s="85" t="b">
        <v>0</v>
      </c>
      <c r="J249" s="85" t="b">
        <v>0</v>
      </c>
      <c r="K249" s="85" t="b">
        <v>0</v>
      </c>
      <c r="L249" s="85" t="b">
        <v>0</v>
      </c>
    </row>
    <row r="250" spans="1:12" ht="15">
      <c r="A250" s="85" t="s">
        <v>402</v>
      </c>
      <c r="B250" s="85" t="s">
        <v>2771</v>
      </c>
      <c r="C250" s="85">
        <v>2</v>
      </c>
      <c r="D250" s="124">
        <v>0.00138227742357194</v>
      </c>
      <c r="E250" s="124">
        <v>0.47618728773196156</v>
      </c>
      <c r="F250" s="85" t="s">
        <v>3490</v>
      </c>
      <c r="G250" s="85" t="b">
        <v>0</v>
      </c>
      <c r="H250" s="85" t="b">
        <v>0</v>
      </c>
      <c r="I250" s="85" t="b">
        <v>0</v>
      </c>
      <c r="J250" s="85" t="b">
        <v>0</v>
      </c>
      <c r="K250" s="85" t="b">
        <v>0</v>
      </c>
      <c r="L250" s="85" t="b">
        <v>0</v>
      </c>
    </row>
    <row r="251" spans="1:12" ht="15">
      <c r="A251" s="85" t="s">
        <v>378</v>
      </c>
      <c r="B251" s="85" t="s">
        <v>3382</v>
      </c>
      <c r="C251" s="85">
        <v>2</v>
      </c>
      <c r="D251" s="124">
        <v>0.00138227742357194</v>
      </c>
      <c r="E251" s="124">
        <v>2.6000389286990475</v>
      </c>
      <c r="F251" s="85" t="s">
        <v>3490</v>
      </c>
      <c r="G251" s="85" t="b">
        <v>0</v>
      </c>
      <c r="H251" s="85" t="b">
        <v>0</v>
      </c>
      <c r="I251" s="85" t="b">
        <v>0</v>
      </c>
      <c r="J251" s="85" t="b">
        <v>0</v>
      </c>
      <c r="K251" s="85" t="b">
        <v>0</v>
      </c>
      <c r="L251" s="85" t="b">
        <v>0</v>
      </c>
    </row>
    <row r="252" spans="1:12" ht="15">
      <c r="A252" s="85" t="s">
        <v>370</v>
      </c>
      <c r="B252" s="85" t="s">
        <v>3383</v>
      </c>
      <c r="C252" s="85">
        <v>2</v>
      </c>
      <c r="D252" s="124">
        <v>0.00138227742357194</v>
      </c>
      <c r="E252" s="124">
        <v>3.144106973049323</v>
      </c>
      <c r="F252" s="85" t="s">
        <v>3490</v>
      </c>
      <c r="G252" s="85" t="b">
        <v>0</v>
      </c>
      <c r="H252" s="85" t="b">
        <v>0</v>
      </c>
      <c r="I252" s="85" t="b">
        <v>0</v>
      </c>
      <c r="J252" s="85" t="b">
        <v>0</v>
      </c>
      <c r="K252" s="85" t="b">
        <v>0</v>
      </c>
      <c r="L252" s="85" t="b">
        <v>0</v>
      </c>
    </row>
    <row r="253" spans="1:12" ht="15">
      <c r="A253" s="85" t="s">
        <v>2769</v>
      </c>
      <c r="B253" s="85" t="s">
        <v>3388</v>
      </c>
      <c r="C253" s="85">
        <v>2</v>
      </c>
      <c r="D253" s="124">
        <v>0.00138227742357194</v>
      </c>
      <c r="E253" s="124">
        <v>1.4239476696433662</v>
      </c>
      <c r="F253" s="85" t="s">
        <v>3490</v>
      </c>
      <c r="G253" s="85" t="b">
        <v>0</v>
      </c>
      <c r="H253" s="85" t="b">
        <v>0</v>
      </c>
      <c r="I253" s="85" t="b">
        <v>0</v>
      </c>
      <c r="J253" s="85" t="b">
        <v>0</v>
      </c>
      <c r="K253" s="85" t="b">
        <v>0</v>
      </c>
      <c r="L253" s="85" t="b">
        <v>0</v>
      </c>
    </row>
    <row r="254" spans="1:12" ht="15">
      <c r="A254" s="85" t="s">
        <v>410</v>
      </c>
      <c r="B254" s="85" t="s">
        <v>2811</v>
      </c>
      <c r="C254" s="85">
        <v>2</v>
      </c>
      <c r="D254" s="124">
        <v>0.00138227742357194</v>
      </c>
      <c r="E254" s="124">
        <v>0.7047742792190603</v>
      </c>
      <c r="F254" s="85" t="s">
        <v>3490</v>
      </c>
      <c r="G254" s="85" t="b">
        <v>0</v>
      </c>
      <c r="H254" s="85" t="b">
        <v>0</v>
      </c>
      <c r="I254" s="85" t="b">
        <v>0</v>
      </c>
      <c r="J254" s="85" t="b">
        <v>0</v>
      </c>
      <c r="K254" s="85" t="b">
        <v>0</v>
      </c>
      <c r="L254" s="85" t="b">
        <v>0</v>
      </c>
    </row>
    <row r="255" spans="1:12" ht="15">
      <c r="A255" s="85" t="s">
        <v>379</v>
      </c>
      <c r="B255" s="85" t="s">
        <v>2832</v>
      </c>
      <c r="C255" s="85">
        <v>2</v>
      </c>
      <c r="D255" s="124">
        <v>0.00138227742357194</v>
      </c>
      <c r="E255" s="124">
        <v>1.9399869903933982</v>
      </c>
      <c r="F255" s="85" t="s">
        <v>3490</v>
      </c>
      <c r="G255" s="85" t="b">
        <v>0</v>
      </c>
      <c r="H255" s="85" t="b">
        <v>0</v>
      </c>
      <c r="I255" s="85" t="b">
        <v>0</v>
      </c>
      <c r="J255" s="85" t="b">
        <v>1</v>
      </c>
      <c r="K255" s="85" t="b">
        <v>0</v>
      </c>
      <c r="L255" s="85" t="b">
        <v>0</v>
      </c>
    </row>
    <row r="256" spans="1:12" ht="15">
      <c r="A256" s="85" t="s">
        <v>564</v>
      </c>
      <c r="B256" s="85" t="s">
        <v>3425</v>
      </c>
      <c r="C256" s="85">
        <v>2</v>
      </c>
      <c r="D256" s="124">
        <v>0.00138227742357194</v>
      </c>
      <c r="E256" s="124">
        <v>1.3212853277462184</v>
      </c>
      <c r="F256" s="85" t="s">
        <v>3490</v>
      </c>
      <c r="G256" s="85" t="b">
        <v>0</v>
      </c>
      <c r="H256" s="85" t="b">
        <v>0</v>
      </c>
      <c r="I256" s="85" t="b">
        <v>0</v>
      </c>
      <c r="J256" s="85" t="b">
        <v>0</v>
      </c>
      <c r="K256" s="85" t="b">
        <v>0</v>
      </c>
      <c r="L256" s="85" t="b">
        <v>0</v>
      </c>
    </row>
    <row r="257" spans="1:12" ht="15">
      <c r="A257" s="85" t="s">
        <v>3426</v>
      </c>
      <c r="B257" s="85" t="s">
        <v>3427</v>
      </c>
      <c r="C257" s="85">
        <v>2</v>
      </c>
      <c r="D257" s="124">
        <v>0.00138227742357194</v>
      </c>
      <c r="E257" s="124">
        <v>3.144106973049323</v>
      </c>
      <c r="F257" s="85" t="s">
        <v>3490</v>
      </c>
      <c r="G257" s="85" t="b">
        <v>1</v>
      </c>
      <c r="H257" s="85" t="b">
        <v>0</v>
      </c>
      <c r="I257" s="85" t="b">
        <v>0</v>
      </c>
      <c r="J257" s="85" t="b">
        <v>0</v>
      </c>
      <c r="K257" s="85" t="b">
        <v>0</v>
      </c>
      <c r="L257" s="85" t="b">
        <v>0</v>
      </c>
    </row>
    <row r="258" spans="1:12" ht="15">
      <c r="A258" s="85" t="s">
        <v>3427</v>
      </c>
      <c r="B258" s="85" t="s">
        <v>3428</v>
      </c>
      <c r="C258" s="85">
        <v>2</v>
      </c>
      <c r="D258" s="124">
        <v>0.00138227742357194</v>
      </c>
      <c r="E258" s="124">
        <v>3.144106973049323</v>
      </c>
      <c r="F258" s="85" t="s">
        <v>3490</v>
      </c>
      <c r="G258" s="85" t="b">
        <v>0</v>
      </c>
      <c r="H258" s="85" t="b">
        <v>0</v>
      </c>
      <c r="I258" s="85" t="b">
        <v>0</v>
      </c>
      <c r="J258" s="85" t="b">
        <v>0</v>
      </c>
      <c r="K258" s="85" t="b">
        <v>0</v>
      </c>
      <c r="L258" s="85" t="b">
        <v>0</v>
      </c>
    </row>
    <row r="259" spans="1:12" ht="15">
      <c r="A259" s="85" t="s">
        <v>3428</v>
      </c>
      <c r="B259" s="85" t="s">
        <v>3348</v>
      </c>
      <c r="C259" s="85">
        <v>2</v>
      </c>
      <c r="D259" s="124">
        <v>0.00138227742357194</v>
      </c>
      <c r="E259" s="124">
        <v>2.843076977385342</v>
      </c>
      <c r="F259" s="85" t="s">
        <v>3490</v>
      </c>
      <c r="G259" s="85" t="b">
        <v>0</v>
      </c>
      <c r="H259" s="85" t="b">
        <v>0</v>
      </c>
      <c r="I259" s="85" t="b">
        <v>0</v>
      </c>
      <c r="J259" s="85" t="b">
        <v>0</v>
      </c>
      <c r="K259" s="85" t="b">
        <v>0</v>
      </c>
      <c r="L259" s="85" t="b">
        <v>0</v>
      </c>
    </row>
    <row r="260" spans="1:12" ht="15">
      <c r="A260" s="85" t="s">
        <v>3348</v>
      </c>
      <c r="B260" s="85" t="s">
        <v>3429</v>
      </c>
      <c r="C260" s="85">
        <v>2</v>
      </c>
      <c r="D260" s="124">
        <v>0.00138227742357194</v>
      </c>
      <c r="E260" s="124">
        <v>2.843076977385342</v>
      </c>
      <c r="F260" s="85" t="s">
        <v>3490</v>
      </c>
      <c r="G260" s="85" t="b">
        <v>0</v>
      </c>
      <c r="H260" s="85" t="b">
        <v>0</v>
      </c>
      <c r="I260" s="85" t="b">
        <v>0</v>
      </c>
      <c r="J260" s="85" t="b">
        <v>0</v>
      </c>
      <c r="K260" s="85" t="b">
        <v>0</v>
      </c>
      <c r="L260" s="85" t="b">
        <v>0</v>
      </c>
    </row>
    <row r="261" spans="1:12" ht="15">
      <c r="A261" s="85" t="s">
        <v>3429</v>
      </c>
      <c r="B261" s="85" t="s">
        <v>3430</v>
      </c>
      <c r="C261" s="85">
        <v>2</v>
      </c>
      <c r="D261" s="124">
        <v>0.00138227742357194</v>
      </c>
      <c r="E261" s="124">
        <v>3.144106973049323</v>
      </c>
      <c r="F261" s="85" t="s">
        <v>3490</v>
      </c>
      <c r="G261" s="85" t="b">
        <v>0</v>
      </c>
      <c r="H261" s="85" t="b">
        <v>0</v>
      </c>
      <c r="I261" s="85" t="b">
        <v>0</v>
      </c>
      <c r="J261" s="85" t="b">
        <v>0</v>
      </c>
      <c r="K261" s="85" t="b">
        <v>0</v>
      </c>
      <c r="L261" s="85" t="b">
        <v>0</v>
      </c>
    </row>
    <row r="262" spans="1:12" ht="15">
      <c r="A262" s="85" t="s">
        <v>3430</v>
      </c>
      <c r="B262" s="85" t="s">
        <v>3431</v>
      </c>
      <c r="C262" s="85">
        <v>2</v>
      </c>
      <c r="D262" s="124">
        <v>0.00138227742357194</v>
      </c>
      <c r="E262" s="124">
        <v>3.144106973049323</v>
      </c>
      <c r="F262" s="85" t="s">
        <v>3490</v>
      </c>
      <c r="G262" s="85" t="b">
        <v>0</v>
      </c>
      <c r="H262" s="85" t="b">
        <v>0</v>
      </c>
      <c r="I262" s="85" t="b">
        <v>0</v>
      </c>
      <c r="J262" s="85" t="b">
        <v>0</v>
      </c>
      <c r="K262" s="85" t="b">
        <v>0</v>
      </c>
      <c r="L262" s="85" t="b">
        <v>0</v>
      </c>
    </row>
    <row r="263" spans="1:12" ht="15">
      <c r="A263" s="85" t="s">
        <v>3431</v>
      </c>
      <c r="B263" s="85" t="s">
        <v>2834</v>
      </c>
      <c r="C263" s="85">
        <v>2</v>
      </c>
      <c r="D263" s="124">
        <v>0.00138227742357194</v>
      </c>
      <c r="E263" s="124">
        <v>2.5420469817213607</v>
      </c>
      <c r="F263" s="85" t="s">
        <v>3490</v>
      </c>
      <c r="G263" s="85" t="b">
        <v>0</v>
      </c>
      <c r="H263" s="85" t="b">
        <v>0</v>
      </c>
      <c r="I263" s="85" t="b">
        <v>0</v>
      </c>
      <c r="J263" s="85" t="b">
        <v>0</v>
      </c>
      <c r="K263" s="85" t="b">
        <v>0</v>
      </c>
      <c r="L263" s="85" t="b">
        <v>0</v>
      </c>
    </row>
    <row r="264" spans="1:12" ht="15">
      <c r="A264" s="85" t="s">
        <v>2834</v>
      </c>
      <c r="B264" s="85" t="s">
        <v>596</v>
      </c>
      <c r="C264" s="85">
        <v>2</v>
      </c>
      <c r="D264" s="124">
        <v>0.00138227742357194</v>
      </c>
      <c r="E264" s="124">
        <v>2.4908944592739792</v>
      </c>
      <c r="F264" s="85" t="s">
        <v>3490</v>
      </c>
      <c r="G264" s="85" t="b">
        <v>0</v>
      </c>
      <c r="H264" s="85" t="b">
        <v>0</v>
      </c>
      <c r="I264" s="85" t="b">
        <v>0</v>
      </c>
      <c r="J264" s="85" t="b">
        <v>0</v>
      </c>
      <c r="K264" s="85" t="b">
        <v>0</v>
      </c>
      <c r="L264" s="85" t="b">
        <v>0</v>
      </c>
    </row>
    <row r="265" spans="1:12" ht="15">
      <c r="A265" s="85" t="s">
        <v>596</v>
      </c>
      <c r="B265" s="85" t="s">
        <v>3432</v>
      </c>
      <c r="C265" s="85">
        <v>2</v>
      </c>
      <c r="D265" s="124">
        <v>0.00138227742357194</v>
      </c>
      <c r="E265" s="124">
        <v>3.144106973049323</v>
      </c>
      <c r="F265" s="85" t="s">
        <v>3490</v>
      </c>
      <c r="G265" s="85" t="b">
        <v>0</v>
      </c>
      <c r="H265" s="85" t="b">
        <v>0</v>
      </c>
      <c r="I265" s="85" t="b">
        <v>0</v>
      </c>
      <c r="J265" s="85" t="b">
        <v>0</v>
      </c>
      <c r="K265" s="85" t="b">
        <v>0</v>
      </c>
      <c r="L265" s="85" t="b">
        <v>0</v>
      </c>
    </row>
    <row r="266" spans="1:12" ht="15">
      <c r="A266" s="85" t="s">
        <v>2827</v>
      </c>
      <c r="B266" s="85" t="s">
        <v>2829</v>
      </c>
      <c r="C266" s="85">
        <v>2</v>
      </c>
      <c r="D266" s="124">
        <v>0.00138227742357194</v>
      </c>
      <c r="E266" s="124">
        <v>1.5286830201633792</v>
      </c>
      <c r="F266" s="85" t="s">
        <v>3490</v>
      </c>
      <c r="G266" s="85" t="b">
        <v>1</v>
      </c>
      <c r="H266" s="85" t="b">
        <v>0</v>
      </c>
      <c r="I266" s="85" t="b">
        <v>0</v>
      </c>
      <c r="J266" s="85" t="b">
        <v>0</v>
      </c>
      <c r="K266" s="85" t="b">
        <v>0</v>
      </c>
      <c r="L266" s="85" t="b">
        <v>0</v>
      </c>
    </row>
    <row r="267" spans="1:12" ht="15">
      <c r="A267" s="85" t="s">
        <v>2811</v>
      </c>
      <c r="B267" s="85" t="s">
        <v>2769</v>
      </c>
      <c r="C267" s="85">
        <v>2</v>
      </c>
      <c r="D267" s="124">
        <v>0.00138227742357194</v>
      </c>
      <c r="E267" s="124">
        <v>-0.10325244941961391</v>
      </c>
      <c r="F267" s="85" t="s">
        <v>3490</v>
      </c>
      <c r="G267" s="85" t="b">
        <v>0</v>
      </c>
      <c r="H267" s="85" t="b">
        <v>0</v>
      </c>
      <c r="I267" s="85" t="b">
        <v>0</v>
      </c>
      <c r="J267" s="85" t="b">
        <v>0</v>
      </c>
      <c r="K267" s="85" t="b">
        <v>0</v>
      </c>
      <c r="L267" s="85" t="b">
        <v>0</v>
      </c>
    </row>
    <row r="268" spans="1:12" ht="15">
      <c r="A268" s="85" t="s">
        <v>2769</v>
      </c>
      <c r="B268" s="85" t="s">
        <v>2769</v>
      </c>
      <c r="C268" s="85">
        <v>2</v>
      </c>
      <c r="D268" s="124">
        <v>0.00138227742357194</v>
      </c>
      <c r="E268" s="124">
        <v>0.055970884348771774</v>
      </c>
      <c r="F268" s="85" t="s">
        <v>3490</v>
      </c>
      <c r="G268" s="85" t="b">
        <v>0</v>
      </c>
      <c r="H268" s="85" t="b">
        <v>0</v>
      </c>
      <c r="I268" s="85" t="b">
        <v>0</v>
      </c>
      <c r="J268" s="85" t="b">
        <v>0</v>
      </c>
      <c r="K268" s="85" t="b">
        <v>0</v>
      </c>
      <c r="L268" s="85" t="b">
        <v>0</v>
      </c>
    </row>
    <row r="269" spans="1:12" ht="15">
      <c r="A269" s="85" t="s">
        <v>2770</v>
      </c>
      <c r="B269" s="85" t="s">
        <v>2771</v>
      </c>
      <c r="C269" s="85">
        <v>2</v>
      </c>
      <c r="D269" s="124">
        <v>0.00138227742357194</v>
      </c>
      <c r="E269" s="124">
        <v>1.3695900073207734</v>
      </c>
      <c r="F269" s="85" t="s">
        <v>3490</v>
      </c>
      <c r="G269" s="85" t="b">
        <v>0</v>
      </c>
      <c r="H269" s="85" t="b">
        <v>0</v>
      </c>
      <c r="I269" s="85" t="b">
        <v>0</v>
      </c>
      <c r="J269" s="85" t="b">
        <v>0</v>
      </c>
      <c r="K269" s="85" t="b">
        <v>0</v>
      </c>
      <c r="L269" s="85" t="b">
        <v>0</v>
      </c>
    </row>
    <row r="270" spans="1:12" ht="15">
      <c r="A270" s="85" t="s">
        <v>325</v>
      </c>
      <c r="B270" s="85" t="s">
        <v>3433</v>
      </c>
      <c r="C270" s="85">
        <v>2</v>
      </c>
      <c r="D270" s="124">
        <v>0.00138227742357194</v>
      </c>
      <c r="E270" s="124">
        <v>1.5643233764325128</v>
      </c>
      <c r="F270" s="85" t="s">
        <v>3490</v>
      </c>
      <c r="G270" s="85" t="b">
        <v>0</v>
      </c>
      <c r="H270" s="85" t="b">
        <v>0</v>
      </c>
      <c r="I270" s="85" t="b">
        <v>0</v>
      </c>
      <c r="J270" s="85" t="b">
        <v>1</v>
      </c>
      <c r="K270" s="85" t="b">
        <v>0</v>
      </c>
      <c r="L270" s="85" t="b">
        <v>0</v>
      </c>
    </row>
    <row r="271" spans="1:12" ht="15">
      <c r="A271" s="85" t="s">
        <v>3433</v>
      </c>
      <c r="B271" s="85" t="s">
        <v>3359</v>
      </c>
      <c r="C271" s="85">
        <v>2</v>
      </c>
      <c r="D271" s="124">
        <v>0.00138227742357194</v>
      </c>
      <c r="E271" s="124">
        <v>2.968015713993642</v>
      </c>
      <c r="F271" s="85" t="s">
        <v>3490</v>
      </c>
      <c r="G271" s="85" t="b">
        <v>1</v>
      </c>
      <c r="H271" s="85" t="b">
        <v>0</v>
      </c>
      <c r="I271" s="85" t="b">
        <v>0</v>
      </c>
      <c r="J271" s="85" t="b">
        <v>0</v>
      </c>
      <c r="K271" s="85" t="b">
        <v>0</v>
      </c>
      <c r="L271" s="85" t="b">
        <v>0</v>
      </c>
    </row>
    <row r="272" spans="1:12" ht="15">
      <c r="A272" s="85" t="s">
        <v>3359</v>
      </c>
      <c r="B272" s="85" t="s">
        <v>1749</v>
      </c>
      <c r="C272" s="85">
        <v>2</v>
      </c>
      <c r="D272" s="124">
        <v>0.00138227742357194</v>
      </c>
      <c r="E272" s="124">
        <v>1.3882321173768317</v>
      </c>
      <c r="F272" s="85" t="s">
        <v>3490</v>
      </c>
      <c r="G272" s="85" t="b">
        <v>0</v>
      </c>
      <c r="H272" s="85" t="b">
        <v>0</v>
      </c>
      <c r="I272" s="85" t="b">
        <v>0</v>
      </c>
      <c r="J272" s="85" t="b">
        <v>0</v>
      </c>
      <c r="K272" s="85" t="b">
        <v>0</v>
      </c>
      <c r="L272" s="85" t="b">
        <v>0</v>
      </c>
    </row>
    <row r="273" spans="1:12" ht="15">
      <c r="A273" s="85" t="s">
        <v>1749</v>
      </c>
      <c r="B273" s="85" t="s">
        <v>338</v>
      </c>
      <c r="C273" s="85">
        <v>2</v>
      </c>
      <c r="D273" s="124">
        <v>0.00138227742357194</v>
      </c>
      <c r="E273" s="124">
        <v>0.8366109351361102</v>
      </c>
      <c r="F273" s="85" t="s">
        <v>3490</v>
      </c>
      <c r="G273" s="85" t="b">
        <v>0</v>
      </c>
      <c r="H273" s="85" t="b">
        <v>0</v>
      </c>
      <c r="I273" s="85" t="b">
        <v>0</v>
      </c>
      <c r="J273" s="85" t="b">
        <v>0</v>
      </c>
      <c r="K273" s="85" t="b">
        <v>0</v>
      </c>
      <c r="L273" s="85" t="b">
        <v>0</v>
      </c>
    </row>
    <row r="274" spans="1:12" ht="15">
      <c r="A274" s="85" t="s">
        <v>338</v>
      </c>
      <c r="B274" s="85" t="s">
        <v>391</v>
      </c>
      <c r="C274" s="85">
        <v>2</v>
      </c>
      <c r="D274" s="124">
        <v>0.00138227742357194</v>
      </c>
      <c r="E274" s="124">
        <v>2.269045709657623</v>
      </c>
      <c r="F274" s="85" t="s">
        <v>3490</v>
      </c>
      <c r="G274" s="85" t="b">
        <v>0</v>
      </c>
      <c r="H274" s="85" t="b">
        <v>0</v>
      </c>
      <c r="I274" s="85" t="b">
        <v>0</v>
      </c>
      <c r="J274" s="85" t="b">
        <v>0</v>
      </c>
      <c r="K274" s="85" t="b">
        <v>0</v>
      </c>
      <c r="L274" s="85" t="b">
        <v>0</v>
      </c>
    </row>
    <row r="275" spans="1:12" ht="15">
      <c r="A275" s="85" t="s">
        <v>391</v>
      </c>
      <c r="B275" s="85" t="s">
        <v>418</v>
      </c>
      <c r="C275" s="85">
        <v>2</v>
      </c>
      <c r="D275" s="124">
        <v>0.00138227742357194</v>
      </c>
      <c r="E275" s="124">
        <v>2.7461669643772852</v>
      </c>
      <c r="F275" s="85" t="s">
        <v>3490</v>
      </c>
      <c r="G275" s="85" t="b">
        <v>0</v>
      </c>
      <c r="H275" s="85" t="b">
        <v>0</v>
      </c>
      <c r="I275" s="85" t="b">
        <v>0</v>
      </c>
      <c r="J275" s="85" t="b">
        <v>0</v>
      </c>
      <c r="K275" s="85" t="b">
        <v>0</v>
      </c>
      <c r="L275" s="85" t="b">
        <v>0</v>
      </c>
    </row>
    <row r="276" spans="1:12" ht="15">
      <c r="A276" s="85" t="s">
        <v>418</v>
      </c>
      <c r="B276" s="85" t="s">
        <v>419</v>
      </c>
      <c r="C276" s="85">
        <v>2</v>
      </c>
      <c r="D276" s="124">
        <v>0.00138227742357194</v>
      </c>
      <c r="E276" s="124">
        <v>2.843076977385342</v>
      </c>
      <c r="F276" s="85" t="s">
        <v>3490</v>
      </c>
      <c r="G276" s="85" t="b">
        <v>0</v>
      </c>
      <c r="H276" s="85" t="b">
        <v>0</v>
      </c>
      <c r="I276" s="85" t="b">
        <v>0</v>
      </c>
      <c r="J276" s="85" t="b">
        <v>0</v>
      </c>
      <c r="K276" s="85" t="b">
        <v>0</v>
      </c>
      <c r="L276" s="85" t="b">
        <v>0</v>
      </c>
    </row>
    <row r="277" spans="1:12" ht="15">
      <c r="A277" s="85" t="s">
        <v>419</v>
      </c>
      <c r="B277" s="85" t="s">
        <v>564</v>
      </c>
      <c r="C277" s="85">
        <v>2</v>
      </c>
      <c r="D277" s="124">
        <v>0.00138227742357194</v>
      </c>
      <c r="E277" s="124">
        <v>0.9372810970174733</v>
      </c>
      <c r="F277" s="85" t="s">
        <v>3490</v>
      </c>
      <c r="G277" s="85" t="b">
        <v>0</v>
      </c>
      <c r="H277" s="85" t="b">
        <v>0</v>
      </c>
      <c r="I277" s="85" t="b">
        <v>0</v>
      </c>
      <c r="J277" s="85" t="b">
        <v>0</v>
      </c>
      <c r="K277" s="85" t="b">
        <v>0</v>
      </c>
      <c r="L277" s="85" t="b">
        <v>0</v>
      </c>
    </row>
    <row r="278" spans="1:12" ht="15">
      <c r="A278" s="85" t="s">
        <v>564</v>
      </c>
      <c r="B278" s="85" t="s">
        <v>2780</v>
      </c>
      <c r="C278" s="85">
        <v>2</v>
      </c>
      <c r="D278" s="124">
        <v>0.00138227742357194</v>
      </c>
      <c r="E278" s="124">
        <v>0.4181953407542748</v>
      </c>
      <c r="F278" s="85" t="s">
        <v>3490</v>
      </c>
      <c r="G278" s="85" t="b">
        <v>0</v>
      </c>
      <c r="H278" s="85" t="b">
        <v>0</v>
      </c>
      <c r="I278" s="85" t="b">
        <v>0</v>
      </c>
      <c r="J278" s="85" t="b">
        <v>0</v>
      </c>
      <c r="K278" s="85" t="b">
        <v>0</v>
      </c>
      <c r="L278" s="85" t="b">
        <v>0</v>
      </c>
    </row>
    <row r="279" spans="1:12" ht="15">
      <c r="A279" s="85" t="s">
        <v>229</v>
      </c>
      <c r="B279" s="85" t="s">
        <v>564</v>
      </c>
      <c r="C279" s="85">
        <v>2</v>
      </c>
      <c r="D279" s="124">
        <v>0.00138227742357194</v>
      </c>
      <c r="E279" s="124">
        <v>1.2383110926814545</v>
      </c>
      <c r="F279" s="85" t="s">
        <v>3490</v>
      </c>
      <c r="G279" s="85" t="b">
        <v>0</v>
      </c>
      <c r="H279" s="85" t="b">
        <v>0</v>
      </c>
      <c r="I279" s="85" t="b">
        <v>0</v>
      </c>
      <c r="J279" s="85" t="b">
        <v>0</v>
      </c>
      <c r="K279" s="85" t="b">
        <v>0</v>
      </c>
      <c r="L279" s="85" t="b">
        <v>0</v>
      </c>
    </row>
    <row r="280" spans="1:12" ht="15">
      <c r="A280" s="85" t="s">
        <v>375</v>
      </c>
      <c r="B280" s="85" t="s">
        <v>325</v>
      </c>
      <c r="C280" s="85">
        <v>2</v>
      </c>
      <c r="D280" s="124">
        <v>0.00138227742357194</v>
      </c>
      <c r="E280" s="124">
        <v>0.8728463625618866</v>
      </c>
      <c r="F280" s="85" t="s">
        <v>3490</v>
      </c>
      <c r="G280" s="85" t="b">
        <v>0</v>
      </c>
      <c r="H280" s="85" t="b">
        <v>0</v>
      </c>
      <c r="I280" s="85" t="b">
        <v>0</v>
      </c>
      <c r="J280" s="85" t="b">
        <v>0</v>
      </c>
      <c r="K280" s="85" t="b">
        <v>0</v>
      </c>
      <c r="L280" s="85" t="b">
        <v>0</v>
      </c>
    </row>
    <row r="281" spans="1:12" ht="15">
      <c r="A281" s="85" t="s">
        <v>389</v>
      </c>
      <c r="B281" s="85" t="s">
        <v>402</v>
      </c>
      <c r="C281" s="85">
        <v>2</v>
      </c>
      <c r="D281" s="124">
        <v>0.00138227742357194</v>
      </c>
      <c r="E281" s="124">
        <v>1.0202553320822372</v>
      </c>
      <c r="F281" s="85" t="s">
        <v>3490</v>
      </c>
      <c r="G281" s="85" t="b">
        <v>0</v>
      </c>
      <c r="H281" s="85" t="b">
        <v>0</v>
      </c>
      <c r="I281" s="85" t="b">
        <v>0</v>
      </c>
      <c r="J281" s="85" t="b">
        <v>0</v>
      </c>
      <c r="K281" s="85" t="b">
        <v>0</v>
      </c>
      <c r="L281" s="85" t="b">
        <v>0</v>
      </c>
    </row>
    <row r="282" spans="1:12" ht="15">
      <c r="A282" s="85" t="s">
        <v>2780</v>
      </c>
      <c r="B282" s="85" t="s">
        <v>3434</v>
      </c>
      <c r="C282" s="85">
        <v>2</v>
      </c>
      <c r="D282" s="124">
        <v>0.00138227742357194</v>
      </c>
      <c r="E282" s="124">
        <v>2.2410169860573794</v>
      </c>
      <c r="F282" s="85" t="s">
        <v>3490</v>
      </c>
      <c r="G282" s="85" t="b">
        <v>0</v>
      </c>
      <c r="H282" s="85" t="b">
        <v>0</v>
      </c>
      <c r="I282" s="85" t="b">
        <v>0</v>
      </c>
      <c r="J282" s="85" t="b">
        <v>0</v>
      </c>
      <c r="K282" s="85" t="b">
        <v>0</v>
      </c>
      <c r="L282" s="85" t="b">
        <v>0</v>
      </c>
    </row>
    <row r="283" spans="1:12" ht="15">
      <c r="A283" s="85" t="s">
        <v>2810</v>
      </c>
      <c r="B283" s="85" t="s">
        <v>3308</v>
      </c>
      <c r="C283" s="85">
        <v>2</v>
      </c>
      <c r="D283" s="124">
        <v>0.00138227742357194</v>
      </c>
      <c r="E283" s="124">
        <v>0.5842003480132105</v>
      </c>
      <c r="F283" s="85" t="s">
        <v>3490</v>
      </c>
      <c r="G283" s="85" t="b">
        <v>0</v>
      </c>
      <c r="H283" s="85" t="b">
        <v>0</v>
      </c>
      <c r="I283" s="85" t="b">
        <v>0</v>
      </c>
      <c r="J283" s="85" t="b">
        <v>1</v>
      </c>
      <c r="K283" s="85" t="b">
        <v>0</v>
      </c>
      <c r="L283" s="85" t="b">
        <v>0</v>
      </c>
    </row>
    <row r="284" spans="1:12" ht="15">
      <c r="A284" s="85" t="s">
        <v>3308</v>
      </c>
      <c r="B284" s="85" t="s">
        <v>3311</v>
      </c>
      <c r="C284" s="85">
        <v>2</v>
      </c>
      <c r="D284" s="124">
        <v>0.00138227742357194</v>
      </c>
      <c r="E284" s="124">
        <v>1.5530423660228239</v>
      </c>
      <c r="F284" s="85" t="s">
        <v>3490</v>
      </c>
      <c r="G284" s="85" t="b">
        <v>1</v>
      </c>
      <c r="H284" s="85" t="b">
        <v>0</v>
      </c>
      <c r="I284" s="85" t="b">
        <v>0</v>
      </c>
      <c r="J284" s="85" t="b">
        <v>0</v>
      </c>
      <c r="K284" s="85" t="b">
        <v>0</v>
      </c>
      <c r="L284" s="85" t="b">
        <v>0</v>
      </c>
    </row>
    <row r="285" spans="1:12" ht="15">
      <c r="A285" s="85" t="s">
        <v>3311</v>
      </c>
      <c r="B285" s="85" t="s">
        <v>398</v>
      </c>
      <c r="C285" s="85">
        <v>2</v>
      </c>
      <c r="D285" s="124">
        <v>0.00138227742357194</v>
      </c>
      <c r="E285" s="124">
        <v>1.4908944592739795</v>
      </c>
      <c r="F285" s="85" t="s">
        <v>3490</v>
      </c>
      <c r="G285" s="85" t="b">
        <v>0</v>
      </c>
      <c r="H285" s="85" t="b">
        <v>0</v>
      </c>
      <c r="I285" s="85" t="b">
        <v>0</v>
      </c>
      <c r="J285" s="85" t="b">
        <v>0</v>
      </c>
      <c r="K285" s="85" t="b">
        <v>0</v>
      </c>
      <c r="L285" s="85" t="b">
        <v>0</v>
      </c>
    </row>
    <row r="286" spans="1:12" ht="15">
      <c r="A286" s="85" t="s">
        <v>398</v>
      </c>
      <c r="B286" s="85" t="s">
        <v>2811</v>
      </c>
      <c r="C286" s="85">
        <v>2</v>
      </c>
      <c r="D286" s="124">
        <v>0.00138227742357194</v>
      </c>
      <c r="E286" s="124">
        <v>0.5700757053216041</v>
      </c>
      <c r="F286" s="85" t="s">
        <v>3490</v>
      </c>
      <c r="G286" s="85" t="b">
        <v>0</v>
      </c>
      <c r="H286" s="85" t="b">
        <v>0</v>
      </c>
      <c r="I286" s="85" t="b">
        <v>0</v>
      </c>
      <c r="J286" s="85" t="b">
        <v>0</v>
      </c>
      <c r="K286" s="85" t="b">
        <v>0</v>
      </c>
      <c r="L286" s="85" t="b">
        <v>0</v>
      </c>
    </row>
    <row r="287" spans="1:12" ht="15">
      <c r="A287" s="85" t="s">
        <v>325</v>
      </c>
      <c r="B287" s="85" t="s">
        <v>3398</v>
      </c>
      <c r="C287" s="85">
        <v>2</v>
      </c>
      <c r="D287" s="124">
        <v>0.00138227742357194</v>
      </c>
      <c r="E287" s="124">
        <v>1.3882321173768317</v>
      </c>
      <c r="F287" s="85" t="s">
        <v>3490</v>
      </c>
      <c r="G287" s="85" t="b">
        <v>0</v>
      </c>
      <c r="H287" s="85" t="b">
        <v>0</v>
      </c>
      <c r="I287" s="85" t="b">
        <v>0</v>
      </c>
      <c r="J287" s="85" t="b">
        <v>1</v>
      </c>
      <c r="K287" s="85" t="b">
        <v>0</v>
      </c>
      <c r="L287" s="85" t="b">
        <v>0</v>
      </c>
    </row>
    <row r="288" spans="1:12" ht="15">
      <c r="A288" s="85" t="s">
        <v>3398</v>
      </c>
      <c r="B288" s="85" t="s">
        <v>402</v>
      </c>
      <c r="C288" s="85">
        <v>2</v>
      </c>
      <c r="D288" s="124">
        <v>0.00138227742357194</v>
      </c>
      <c r="E288" s="124">
        <v>1.1451940686905373</v>
      </c>
      <c r="F288" s="85" t="s">
        <v>3490</v>
      </c>
      <c r="G288" s="85" t="b">
        <v>1</v>
      </c>
      <c r="H288" s="85" t="b">
        <v>0</v>
      </c>
      <c r="I288" s="85" t="b">
        <v>0</v>
      </c>
      <c r="J288" s="85" t="b">
        <v>0</v>
      </c>
      <c r="K288" s="85" t="b">
        <v>0</v>
      </c>
      <c r="L288" s="85" t="b">
        <v>0</v>
      </c>
    </row>
    <row r="289" spans="1:12" ht="15">
      <c r="A289" s="85" t="s">
        <v>402</v>
      </c>
      <c r="B289" s="85" t="s">
        <v>3364</v>
      </c>
      <c r="C289" s="85">
        <v>2</v>
      </c>
      <c r="D289" s="124">
        <v>0.00138227742357194</v>
      </c>
      <c r="E289" s="124">
        <v>1.1451940686905373</v>
      </c>
      <c r="F289" s="85" t="s">
        <v>3490</v>
      </c>
      <c r="G289" s="85" t="b">
        <v>0</v>
      </c>
      <c r="H289" s="85" t="b">
        <v>0</v>
      </c>
      <c r="I289" s="85" t="b">
        <v>0</v>
      </c>
      <c r="J289" s="85" t="b">
        <v>0</v>
      </c>
      <c r="K289" s="85" t="b">
        <v>0</v>
      </c>
      <c r="L289" s="85" t="b">
        <v>0</v>
      </c>
    </row>
    <row r="290" spans="1:12" ht="15">
      <c r="A290" s="85" t="s">
        <v>3364</v>
      </c>
      <c r="B290" s="85" t="s">
        <v>3435</v>
      </c>
      <c r="C290" s="85">
        <v>2</v>
      </c>
      <c r="D290" s="124">
        <v>0.00138227742357194</v>
      </c>
      <c r="E290" s="124">
        <v>2.843076977385342</v>
      </c>
      <c r="F290" s="85" t="s">
        <v>3490</v>
      </c>
      <c r="G290" s="85" t="b">
        <v>0</v>
      </c>
      <c r="H290" s="85" t="b">
        <v>0</v>
      </c>
      <c r="I290" s="85" t="b">
        <v>0</v>
      </c>
      <c r="J290" s="85" t="b">
        <v>0</v>
      </c>
      <c r="K290" s="85" t="b">
        <v>0</v>
      </c>
      <c r="L290" s="85" t="b">
        <v>0</v>
      </c>
    </row>
    <row r="291" spans="1:12" ht="15">
      <c r="A291" s="85" t="s">
        <v>3435</v>
      </c>
      <c r="B291" s="85" t="s">
        <v>3436</v>
      </c>
      <c r="C291" s="85">
        <v>2</v>
      </c>
      <c r="D291" s="124">
        <v>0.00138227742357194</v>
      </c>
      <c r="E291" s="124">
        <v>3.144106973049323</v>
      </c>
      <c r="F291" s="85" t="s">
        <v>3490</v>
      </c>
      <c r="G291" s="85" t="b">
        <v>0</v>
      </c>
      <c r="H291" s="85" t="b">
        <v>0</v>
      </c>
      <c r="I291" s="85" t="b">
        <v>0</v>
      </c>
      <c r="J291" s="85" t="b">
        <v>0</v>
      </c>
      <c r="K291" s="85" t="b">
        <v>0</v>
      </c>
      <c r="L291" s="85" t="b">
        <v>0</v>
      </c>
    </row>
    <row r="292" spans="1:12" ht="15">
      <c r="A292" s="85" t="s">
        <v>3336</v>
      </c>
      <c r="B292" s="85" t="s">
        <v>3437</v>
      </c>
      <c r="C292" s="85">
        <v>2</v>
      </c>
      <c r="D292" s="124">
        <v>0.00138227742357194</v>
      </c>
      <c r="E292" s="124">
        <v>2.7461669643772852</v>
      </c>
      <c r="F292" s="85" t="s">
        <v>3490</v>
      </c>
      <c r="G292" s="85" t="b">
        <v>0</v>
      </c>
      <c r="H292" s="85" t="b">
        <v>0</v>
      </c>
      <c r="I292" s="85" t="b">
        <v>0</v>
      </c>
      <c r="J292" s="85" t="b">
        <v>0</v>
      </c>
      <c r="K292" s="85" t="b">
        <v>0</v>
      </c>
      <c r="L292" s="85" t="b">
        <v>0</v>
      </c>
    </row>
    <row r="293" spans="1:12" ht="15">
      <c r="A293" s="85" t="s">
        <v>3437</v>
      </c>
      <c r="B293" s="85" t="s">
        <v>3438</v>
      </c>
      <c r="C293" s="85">
        <v>2</v>
      </c>
      <c r="D293" s="124">
        <v>0.00138227742357194</v>
      </c>
      <c r="E293" s="124">
        <v>3.144106973049323</v>
      </c>
      <c r="F293" s="85" t="s">
        <v>3490</v>
      </c>
      <c r="G293" s="85" t="b">
        <v>0</v>
      </c>
      <c r="H293" s="85" t="b">
        <v>0</v>
      </c>
      <c r="I293" s="85" t="b">
        <v>0</v>
      </c>
      <c r="J293" s="85" t="b">
        <v>1</v>
      </c>
      <c r="K293" s="85" t="b">
        <v>0</v>
      </c>
      <c r="L293" s="85" t="b">
        <v>0</v>
      </c>
    </row>
    <row r="294" spans="1:12" ht="15">
      <c r="A294" s="85" t="s">
        <v>3438</v>
      </c>
      <c r="B294" s="85" t="s">
        <v>3300</v>
      </c>
      <c r="C294" s="85">
        <v>2</v>
      </c>
      <c r="D294" s="124">
        <v>0.00138227742357194</v>
      </c>
      <c r="E294" s="124">
        <v>1.737566792615368</v>
      </c>
      <c r="F294" s="85" t="s">
        <v>3490</v>
      </c>
      <c r="G294" s="85" t="b">
        <v>1</v>
      </c>
      <c r="H294" s="85" t="b">
        <v>0</v>
      </c>
      <c r="I294" s="85" t="b">
        <v>0</v>
      </c>
      <c r="J294" s="85" t="b">
        <v>0</v>
      </c>
      <c r="K294" s="85" t="b">
        <v>0</v>
      </c>
      <c r="L294" s="85" t="b">
        <v>0</v>
      </c>
    </row>
    <row r="295" spans="1:12" ht="15">
      <c r="A295" s="85" t="s">
        <v>3300</v>
      </c>
      <c r="B295" s="85" t="s">
        <v>3439</v>
      </c>
      <c r="C295" s="85">
        <v>2</v>
      </c>
      <c r="D295" s="124">
        <v>0.00138227742357194</v>
      </c>
      <c r="E295" s="124">
        <v>1.737566792615368</v>
      </c>
      <c r="F295" s="85" t="s">
        <v>3490</v>
      </c>
      <c r="G295" s="85" t="b">
        <v>0</v>
      </c>
      <c r="H295" s="85" t="b">
        <v>0</v>
      </c>
      <c r="I295" s="85" t="b">
        <v>0</v>
      </c>
      <c r="J295" s="85" t="b">
        <v>0</v>
      </c>
      <c r="K295" s="85" t="b">
        <v>0</v>
      </c>
      <c r="L295" s="85" t="b">
        <v>0</v>
      </c>
    </row>
    <row r="296" spans="1:12" ht="15">
      <c r="A296" s="85" t="s">
        <v>3439</v>
      </c>
      <c r="B296" s="85" t="s">
        <v>3299</v>
      </c>
      <c r="C296" s="85">
        <v>2</v>
      </c>
      <c r="D296" s="124">
        <v>0.00138227742357194</v>
      </c>
      <c r="E296" s="124">
        <v>1.7208610991125153</v>
      </c>
      <c r="F296" s="85" t="s">
        <v>3490</v>
      </c>
      <c r="G296" s="85" t="b">
        <v>0</v>
      </c>
      <c r="H296" s="85" t="b">
        <v>0</v>
      </c>
      <c r="I296" s="85" t="b">
        <v>0</v>
      </c>
      <c r="J296" s="85" t="b">
        <v>0</v>
      </c>
      <c r="K296" s="85" t="b">
        <v>0</v>
      </c>
      <c r="L296" s="85" t="b">
        <v>0</v>
      </c>
    </row>
    <row r="297" spans="1:12" ht="15">
      <c r="A297" s="85" t="s">
        <v>3299</v>
      </c>
      <c r="B297" s="85" t="s">
        <v>3303</v>
      </c>
      <c r="C297" s="85">
        <v>2</v>
      </c>
      <c r="D297" s="124">
        <v>0.00138227742357194</v>
      </c>
      <c r="E297" s="124">
        <v>0.31432091867855994</v>
      </c>
      <c r="F297" s="85" t="s">
        <v>3490</v>
      </c>
      <c r="G297" s="85" t="b">
        <v>0</v>
      </c>
      <c r="H297" s="85" t="b">
        <v>0</v>
      </c>
      <c r="I297" s="85" t="b">
        <v>0</v>
      </c>
      <c r="J297" s="85" t="b">
        <v>0</v>
      </c>
      <c r="K297" s="85" t="b">
        <v>0</v>
      </c>
      <c r="L297" s="85" t="b">
        <v>0</v>
      </c>
    </row>
    <row r="298" spans="1:12" ht="15">
      <c r="A298" s="85" t="s">
        <v>3303</v>
      </c>
      <c r="B298" s="85" t="s">
        <v>3399</v>
      </c>
      <c r="C298" s="85">
        <v>2</v>
      </c>
      <c r="D298" s="124">
        <v>0.00138227742357194</v>
      </c>
      <c r="E298" s="124">
        <v>1.5614755335596866</v>
      </c>
      <c r="F298" s="85" t="s">
        <v>3490</v>
      </c>
      <c r="G298" s="85" t="b">
        <v>0</v>
      </c>
      <c r="H298" s="85" t="b">
        <v>0</v>
      </c>
      <c r="I298" s="85" t="b">
        <v>0</v>
      </c>
      <c r="J298" s="85" t="b">
        <v>0</v>
      </c>
      <c r="K298" s="85" t="b">
        <v>1</v>
      </c>
      <c r="L298" s="85" t="b">
        <v>0</v>
      </c>
    </row>
    <row r="299" spans="1:12" ht="15">
      <c r="A299" s="85" t="s">
        <v>3399</v>
      </c>
      <c r="B299" s="85" t="s">
        <v>392</v>
      </c>
      <c r="C299" s="85">
        <v>2</v>
      </c>
      <c r="D299" s="124">
        <v>0.00138227742357194</v>
      </c>
      <c r="E299" s="124">
        <v>2.968015713993642</v>
      </c>
      <c r="F299" s="85" t="s">
        <v>3490</v>
      </c>
      <c r="G299" s="85" t="b">
        <v>0</v>
      </c>
      <c r="H299" s="85" t="b">
        <v>1</v>
      </c>
      <c r="I299" s="85" t="b">
        <v>0</v>
      </c>
      <c r="J299" s="85" t="b">
        <v>0</v>
      </c>
      <c r="K299" s="85" t="b">
        <v>0</v>
      </c>
      <c r="L299" s="85" t="b">
        <v>0</v>
      </c>
    </row>
    <row r="300" spans="1:12" ht="15">
      <c r="A300" s="85" t="s">
        <v>392</v>
      </c>
      <c r="B300" s="85" t="s">
        <v>3365</v>
      </c>
      <c r="C300" s="85">
        <v>2</v>
      </c>
      <c r="D300" s="124">
        <v>0.00138227742357194</v>
      </c>
      <c r="E300" s="124">
        <v>1.4451369687133042</v>
      </c>
      <c r="F300" s="85" t="s">
        <v>3490</v>
      </c>
      <c r="G300" s="85" t="b">
        <v>0</v>
      </c>
      <c r="H300" s="85" t="b">
        <v>0</v>
      </c>
      <c r="I300" s="85" t="b">
        <v>0</v>
      </c>
      <c r="J300" s="85" t="b">
        <v>1</v>
      </c>
      <c r="K300" s="85" t="b">
        <v>0</v>
      </c>
      <c r="L300" s="85" t="b">
        <v>0</v>
      </c>
    </row>
    <row r="301" spans="1:12" ht="15">
      <c r="A301" s="85" t="s">
        <v>3365</v>
      </c>
      <c r="B301" s="85" t="s">
        <v>3339</v>
      </c>
      <c r="C301" s="85">
        <v>2</v>
      </c>
      <c r="D301" s="124">
        <v>0.00138227742357194</v>
      </c>
      <c r="E301" s="124">
        <v>2.5420469817213607</v>
      </c>
      <c r="F301" s="85" t="s">
        <v>3490</v>
      </c>
      <c r="G301" s="85" t="b">
        <v>1</v>
      </c>
      <c r="H301" s="85" t="b">
        <v>0</v>
      </c>
      <c r="I301" s="85" t="b">
        <v>0</v>
      </c>
      <c r="J301" s="85" t="b">
        <v>1</v>
      </c>
      <c r="K301" s="85" t="b">
        <v>0</v>
      </c>
      <c r="L301" s="85" t="b">
        <v>0</v>
      </c>
    </row>
    <row r="302" spans="1:12" ht="15">
      <c r="A302" s="85" t="s">
        <v>2815</v>
      </c>
      <c r="B302" s="85" t="s">
        <v>3330</v>
      </c>
      <c r="C302" s="85">
        <v>2</v>
      </c>
      <c r="D302" s="124">
        <v>0.00138227742357194</v>
      </c>
      <c r="E302" s="124">
        <v>1.1779652403102905</v>
      </c>
      <c r="F302" s="85" t="s">
        <v>3490</v>
      </c>
      <c r="G302" s="85" t="b">
        <v>0</v>
      </c>
      <c r="H302" s="85" t="b">
        <v>0</v>
      </c>
      <c r="I302" s="85" t="b">
        <v>0</v>
      </c>
      <c r="J302" s="85" t="b">
        <v>0</v>
      </c>
      <c r="K302" s="85" t="b">
        <v>0</v>
      </c>
      <c r="L302" s="85" t="b">
        <v>0</v>
      </c>
    </row>
    <row r="303" spans="1:12" ht="15">
      <c r="A303" s="85" t="s">
        <v>3330</v>
      </c>
      <c r="B303" s="85" t="s">
        <v>3335</v>
      </c>
      <c r="C303" s="85">
        <v>2</v>
      </c>
      <c r="D303" s="124">
        <v>0.00138227742357194</v>
      </c>
      <c r="E303" s="124">
        <v>2.445136968713304</v>
      </c>
      <c r="F303" s="85" t="s">
        <v>3490</v>
      </c>
      <c r="G303" s="85" t="b">
        <v>0</v>
      </c>
      <c r="H303" s="85" t="b">
        <v>0</v>
      </c>
      <c r="I303" s="85" t="b">
        <v>0</v>
      </c>
      <c r="J303" s="85" t="b">
        <v>0</v>
      </c>
      <c r="K303" s="85" t="b">
        <v>0</v>
      </c>
      <c r="L303" s="85" t="b">
        <v>0</v>
      </c>
    </row>
    <row r="304" spans="1:12" ht="15">
      <c r="A304" s="85" t="s">
        <v>3335</v>
      </c>
      <c r="B304" s="85" t="s">
        <v>2814</v>
      </c>
      <c r="C304" s="85">
        <v>2</v>
      </c>
      <c r="D304" s="124">
        <v>0.00138227742357194</v>
      </c>
      <c r="E304" s="124">
        <v>1.9680157139936418</v>
      </c>
      <c r="F304" s="85" t="s">
        <v>3490</v>
      </c>
      <c r="G304" s="85" t="b">
        <v>0</v>
      </c>
      <c r="H304" s="85" t="b">
        <v>0</v>
      </c>
      <c r="I304" s="85" t="b">
        <v>0</v>
      </c>
      <c r="J304" s="85" t="b">
        <v>0</v>
      </c>
      <c r="K304" s="85" t="b">
        <v>0</v>
      </c>
      <c r="L304" s="85" t="b">
        <v>0</v>
      </c>
    </row>
    <row r="305" spans="1:12" ht="15">
      <c r="A305" s="85" t="s">
        <v>2814</v>
      </c>
      <c r="B305" s="85" t="s">
        <v>3440</v>
      </c>
      <c r="C305" s="85">
        <v>2</v>
      </c>
      <c r="D305" s="124">
        <v>0.00138227742357194</v>
      </c>
      <c r="E305" s="124">
        <v>2.3659557226656793</v>
      </c>
      <c r="F305" s="85" t="s">
        <v>3490</v>
      </c>
      <c r="G305" s="85" t="b">
        <v>0</v>
      </c>
      <c r="H305" s="85" t="b">
        <v>0</v>
      </c>
      <c r="I305" s="85" t="b">
        <v>0</v>
      </c>
      <c r="J305" s="85" t="b">
        <v>0</v>
      </c>
      <c r="K305" s="85" t="b">
        <v>0</v>
      </c>
      <c r="L305" s="85" t="b">
        <v>0</v>
      </c>
    </row>
    <row r="306" spans="1:12" ht="15">
      <c r="A306" s="85" t="s">
        <v>3440</v>
      </c>
      <c r="B306" s="85" t="s">
        <v>3441</v>
      </c>
      <c r="C306" s="85">
        <v>2</v>
      </c>
      <c r="D306" s="124">
        <v>0.00138227742357194</v>
      </c>
      <c r="E306" s="124">
        <v>3.144106973049323</v>
      </c>
      <c r="F306" s="85" t="s">
        <v>3490</v>
      </c>
      <c r="G306" s="85" t="b">
        <v>0</v>
      </c>
      <c r="H306" s="85" t="b">
        <v>0</v>
      </c>
      <c r="I306" s="85" t="b">
        <v>0</v>
      </c>
      <c r="J306" s="85" t="b">
        <v>0</v>
      </c>
      <c r="K306" s="85" t="b">
        <v>0</v>
      </c>
      <c r="L306" s="85" t="b">
        <v>0</v>
      </c>
    </row>
    <row r="307" spans="1:12" ht="15">
      <c r="A307" s="85" t="s">
        <v>3441</v>
      </c>
      <c r="B307" s="85" t="s">
        <v>3369</v>
      </c>
      <c r="C307" s="85">
        <v>2</v>
      </c>
      <c r="D307" s="124">
        <v>0.00138227742357194</v>
      </c>
      <c r="E307" s="124">
        <v>2.843076977385342</v>
      </c>
      <c r="F307" s="85" t="s">
        <v>3490</v>
      </c>
      <c r="G307" s="85" t="b">
        <v>0</v>
      </c>
      <c r="H307" s="85" t="b">
        <v>0</v>
      </c>
      <c r="I307" s="85" t="b">
        <v>0</v>
      </c>
      <c r="J307" s="85" t="b">
        <v>1</v>
      </c>
      <c r="K307" s="85" t="b">
        <v>0</v>
      </c>
      <c r="L307" s="85" t="b">
        <v>0</v>
      </c>
    </row>
    <row r="308" spans="1:12" ht="15">
      <c r="A308" s="85" t="s">
        <v>3369</v>
      </c>
      <c r="B308" s="85" t="s">
        <v>3369</v>
      </c>
      <c r="C308" s="85">
        <v>2</v>
      </c>
      <c r="D308" s="124">
        <v>0.00138227742357194</v>
      </c>
      <c r="E308" s="124">
        <v>2.5420469817213607</v>
      </c>
      <c r="F308" s="85" t="s">
        <v>3490</v>
      </c>
      <c r="G308" s="85" t="b">
        <v>1</v>
      </c>
      <c r="H308" s="85" t="b">
        <v>0</v>
      </c>
      <c r="I308" s="85" t="b">
        <v>0</v>
      </c>
      <c r="J308" s="85" t="b">
        <v>1</v>
      </c>
      <c r="K308" s="85" t="b">
        <v>0</v>
      </c>
      <c r="L308" s="85" t="b">
        <v>0</v>
      </c>
    </row>
    <row r="309" spans="1:12" ht="15">
      <c r="A309" s="85" t="s">
        <v>3369</v>
      </c>
      <c r="B309" s="85" t="s">
        <v>3442</v>
      </c>
      <c r="C309" s="85">
        <v>2</v>
      </c>
      <c r="D309" s="124">
        <v>0.00138227742357194</v>
      </c>
      <c r="E309" s="124">
        <v>2.843076977385342</v>
      </c>
      <c r="F309" s="85" t="s">
        <v>3490</v>
      </c>
      <c r="G309" s="85" t="b">
        <v>1</v>
      </c>
      <c r="H309" s="85" t="b">
        <v>0</v>
      </c>
      <c r="I309" s="85" t="b">
        <v>0</v>
      </c>
      <c r="J309" s="85" t="b">
        <v>0</v>
      </c>
      <c r="K309" s="85" t="b">
        <v>0</v>
      </c>
      <c r="L309" s="85" t="b">
        <v>0</v>
      </c>
    </row>
    <row r="310" spans="1:12" ht="15">
      <c r="A310" s="85" t="s">
        <v>3442</v>
      </c>
      <c r="B310" s="85" t="s">
        <v>3443</v>
      </c>
      <c r="C310" s="85">
        <v>2</v>
      </c>
      <c r="D310" s="124">
        <v>0.00138227742357194</v>
      </c>
      <c r="E310" s="124">
        <v>3.144106973049323</v>
      </c>
      <c r="F310" s="85" t="s">
        <v>3490</v>
      </c>
      <c r="G310" s="85" t="b">
        <v>0</v>
      </c>
      <c r="H310" s="85" t="b">
        <v>0</v>
      </c>
      <c r="I310" s="85" t="b">
        <v>0</v>
      </c>
      <c r="J310" s="85" t="b">
        <v>0</v>
      </c>
      <c r="K310" s="85" t="b">
        <v>0</v>
      </c>
      <c r="L310" s="85" t="b">
        <v>0</v>
      </c>
    </row>
    <row r="311" spans="1:12" ht="15">
      <c r="A311" s="85" t="s">
        <v>3443</v>
      </c>
      <c r="B311" s="85" t="s">
        <v>417</v>
      </c>
      <c r="C311" s="85">
        <v>2</v>
      </c>
      <c r="D311" s="124">
        <v>0.00138227742357194</v>
      </c>
      <c r="E311" s="124">
        <v>2.7461669643772852</v>
      </c>
      <c r="F311" s="85" t="s">
        <v>3490</v>
      </c>
      <c r="G311" s="85" t="b">
        <v>0</v>
      </c>
      <c r="H311" s="85" t="b">
        <v>0</v>
      </c>
      <c r="I311" s="85" t="b">
        <v>0</v>
      </c>
      <c r="J311" s="85" t="b">
        <v>0</v>
      </c>
      <c r="K311" s="85" t="b">
        <v>0</v>
      </c>
      <c r="L311" s="85" t="b">
        <v>0</v>
      </c>
    </row>
    <row r="312" spans="1:12" ht="15">
      <c r="A312" s="85" t="s">
        <v>335</v>
      </c>
      <c r="B312" s="85" t="s">
        <v>3319</v>
      </c>
      <c r="C312" s="85">
        <v>2</v>
      </c>
      <c r="D312" s="124">
        <v>0.00138227742357194</v>
      </c>
      <c r="E312" s="124">
        <v>2.6669857183296606</v>
      </c>
      <c r="F312" s="85" t="s">
        <v>3490</v>
      </c>
      <c r="G312" s="85" t="b">
        <v>0</v>
      </c>
      <c r="H312" s="85" t="b">
        <v>0</v>
      </c>
      <c r="I312" s="85" t="b">
        <v>0</v>
      </c>
      <c r="J312" s="85" t="b">
        <v>0</v>
      </c>
      <c r="K312" s="85" t="b">
        <v>0</v>
      </c>
      <c r="L312" s="85" t="b">
        <v>0</v>
      </c>
    </row>
    <row r="313" spans="1:12" ht="15">
      <c r="A313" s="85" t="s">
        <v>338</v>
      </c>
      <c r="B313" s="85" t="s">
        <v>3444</v>
      </c>
      <c r="C313" s="85">
        <v>2</v>
      </c>
      <c r="D313" s="124">
        <v>0.00138227742357194</v>
      </c>
      <c r="E313" s="124">
        <v>2.269045709657623</v>
      </c>
      <c r="F313" s="85" t="s">
        <v>3490</v>
      </c>
      <c r="G313" s="85" t="b">
        <v>0</v>
      </c>
      <c r="H313" s="85" t="b">
        <v>0</v>
      </c>
      <c r="I313" s="85" t="b">
        <v>0</v>
      </c>
      <c r="J313" s="85" t="b">
        <v>0</v>
      </c>
      <c r="K313" s="85" t="b">
        <v>0</v>
      </c>
      <c r="L313" s="85" t="b">
        <v>0</v>
      </c>
    </row>
    <row r="314" spans="1:12" ht="15">
      <c r="A314" s="85" t="s">
        <v>3444</v>
      </c>
      <c r="B314" s="85" t="s">
        <v>3325</v>
      </c>
      <c r="C314" s="85">
        <v>2</v>
      </c>
      <c r="D314" s="124">
        <v>0.00138227742357194</v>
      </c>
      <c r="E314" s="124">
        <v>2.6669857183296606</v>
      </c>
      <c r="F314" s="85" t="s">
        <v>3490</v>
      </c>
      <c r="G314" s="85" t="b">
        <v>0</v>
      </c>
      <c r="H314" s="85" t="b">
        <v>0</v>
      </c>
      <c r="I314" s="85" t="b">
        <v>0</v>
      </c>
      <c r="J314" s="85" t="b">
        <v>1</v>
      </c>
      <c r="K314" s="85" t="b">
        <v>0</v>
      </c>
      <c r="L314" s="85" t="b">
        <v>0</v>
      </c>
    </row>
    <row r="315" spans="1:12" ht="15">
      <c r="A315" s="85" t="s">
        <v>3325</v>
      </c>
      <c r="B315" s="85" t="s">
        <v>403</v>
      </c>
      <c r="C315" s="85">
        <v>2</v>
      </c>
      <c r="D315" s="124">
        <v>0.00138227742357194</v>
      </c>
      <c r="E315" s="124">
        <v>2.3659557226656793</v>
      </c>
      <c r="F315" s="85" t="s">
        <v>3490</v>
      </c>
      <c r="G315" s="85" t="b">
        <v>1</v>
      </c>
      <c r="H315" s="85" t="b">
        <v>0</v>
      </c>
      <c r="I315" s="85" t="b">
        <v>0</v>
      </c>
      <c r="J315" s="85" t="b">
        <v>0</v>
      </c>
      <c r="K315" s="85" t="b">
        <v>0</v>
      </c>
      <c r="L315" s="85" t="b">
        <v>0</v>
      </c>
    </row>
    <row r="316" spans="1:12" ht="15">
      <c r="A316" s="85" t="s">
        <v>403</v>
      </c>
      <c r="B316" s="85" t="s">
        <v>3445</v>
      </c>
      <c r="C316" s="85">
        <v>2</v>
      </c>
      <c r="D316" s="124">
        <v>0.00138227742357194</v>
      </c>
      <c r="E316" s="124">
        <v>2.843076977385342</v>
      </c>
      <c r="F316" s="85" t="s">
        <v>3490</v>
      </c>
      <c r="G316" s="85" t="b">
        <v>0</v>
      </c>
      <c r="H316" s="85" t="b">
        <v>0</v>
      </c>
      <c r="I316" s="85" t="b">
        <v>0</v>
      </c>
      <c r="J316" s="85" t="b">
        <v>0</v>
      </c>
      <c r="K316" s="85" t="b">
        <v>0</v>
      </c>
      <c r="L316" s="85" t="b">
        <v>0</v>
      </c>
    </row>
    <row r="317" spans="1:12" ht="15">
      <c r="A317" s="85" t="s">
        <v>3445</v>
      </c>
      <c r="B317" s="85" t="s">
        <v>3446</v>
      </c>
      <c r="C317" s="85">
        <v>2</v>
      </c>
      <c r="D317" s="124">
        <v>0.00138227742357194</v>
      </c>
      <c r="E317" s="124">
        <v>3.144106973049323</v>
      </c>
      <c r="F317" s="85" t="s">
        <v>3490</v>
      </c>
      <c r="G317" s="85" t="b">
        <v>0</v>
      </c>
      <c r="H317" s="85" t="b">
        <v>0</v>
      </c>
      <c r="I317" s="85" t="b">
        <v>0</v>
      </c>
      <c r="J317" s="85" t="b">
        <v>0</v>
      </c>
      <c r="K317" s="85" t="b">
        <v>1</v>
      </c>
      <c r="L317" s="85" t="b">
        <v>0</v>
      </c>
    </row>
    <row r="318" spans="1:12" ht="15">
      <c r="A318" s="85" t="s">
        <v>3446</v>
      </c>
      <c r="B318" s="85" t="s">
        <v>402</v>
      </c>
      <c r="C318" s="85">
        <v>2</v>
      </c>
      <c r="D318" s="124">
        <v>0.00138227742357194</v>
      </c>
      <c r="E318" s="124">
        <v>1.3212853277462184</v>
      </c>
      <c r="F318" s="85" t="s">
        <v>3490</v>
      </c>
      <c r="G318" s="85" t="b">
        <v>0</v>
      </c>
      <c r="H318" s="85" t="b">
        <v>1</v>
      </c>
      <c r="I318" s="85" t="b">
        <v>0</v>
      </c>
      <c r="J318" s="85" t="b">
        <v>0</v>
      </c>
      <c r="K318" s="85" t="b">
        <v>0</v>
      </c>
      <c r="L318" s="85" t="b">
        <v>0</v>
      </c>
    </row>
    <row r="319" spans="1:12" ht="15">
      <c r="A319" s="85" t="s">
        <v>402</v>
      </c>
      <c r="B319" s="85" t="s">
        <v>3405</v>
      </c>
      <c r="C319" s="85">
        <v>2</v>
      </c>
      <c r="D319" s="124">
        <v>0.00138227742357194</v>
      </c>
      <c r="E319" s="124">
        <v>1.1451940686905373</v>
      </c>
      <c r="F319" s="85" t="s">
        <v>3490</v>
      </c>
      <c r="G319" s="85" t="b">
        <v>0</v>
      </c>
      <c r="H319" s="85" t="b">
        <v>0</v>
      </c>
      <c r="I319" s="85" t="b">
        <v>0</v>
      </c>
      <c r="J319" s="85" t="b">
        <v>0</v>
      </c>
      <c r="K319" s="85" t="b">
        <v>0</v>
      </c>
      <c r="L319" s="85" t="b">
        <v>0</v>
      </c>
    </row>
    <row r="320" spans="1:12" ht="15">
      <c r="A320" s="85" t="s">
        <v>3405</v>
      </c>
      <c r="B320" s="85" t="s">
        <v>564</v>
      </c>
      <c r="C320" s="85">
        <v>2</v>
      </c>
      <c r="D320" s="124">
        <v>0.00138227742357194</v>
      </c>
      <c r="E320" s="124">
        <v>1.0622198336257733</v>
      </c>
      <c r="F320" s="85" t="s">
        <v>3490</v>
      </c>
      <c r="G320" s="85" t="b">
        <v>0</v>
      </c>
      <c r="H320" s="85" t="b">
        <v>0</v>
      </c>
      <c r="I320" s="85" t="b">
        <v>0</v>
      </c>
      <c r="J320" s="85" t="b">
        <v>0</v>
      </c>
      <c r="K320" s="85" t="b">
        <v>0</v>
      </c>
      <c r="L320" s="85" t="b">
        <v>0</v>
      </c>
    </row>
    <row r="321" spans="1:12" ht="15">
      <c r="A321" s="85" t="s">
        <v>564</v>
      </c>
      <c r="B321" s="85" t="s">
        <v>3447</v>
      </c>
      <c r="C321" s="85">
        <v>2</v>
      </c>
      <c r="D321" s="124">
        <v>0.00138227742357194</v>
      </c>
      <c r="E321" s="124">
        <v>1.3212853277462184</v>
      </c>
      <c r="F321" s="85" t="s">
        <v>3490</v>
      </c>
      <c r="G321" s="85" t="b">
        <v>0</v>
      </c>
      <c r="H321" s="85" t="b">
        <v>0</v>
      </c>
      <c r="I321" s="85" t="b">
        <v>0</v>
      </c>
      <c r="J321" s="85" t="b">
        <v>0</v>
      </c>
      <c r="K321" s="85" t="b">
        <v>1</v>
      </c>
      <c r="L321" s="85" t="b">
        <v>0</v>
      </c>
    </row>
    <row r="322" spans="1:12" ht="15">
      <c r="A322" s="85" t="s">
        <v>3447</v>
      </c>
      <c r="B322" s="85" t="s">
        <v>3318</v>
      </c>
      <c r="C322" s="85">
        <v>2</v>
      </c>
      <c r="D322" s="124">
        <v>0.00138227742357194</v>
      </c>
      <c r="E322" s="124">
        <v>2.5420469817213607</v>
      </c>
      <c r="F322" s="85" t="s">
        <v>3490</v>
      </c>
      <c r="G322" s="85" t="b">
        <v>0</v>
      </c>
      <c r="H322" s="85" t="b">
        <v>1</v>
      </c>
      <c r="I322" s="85" t="b">
        <v>0</v>
      </c>
      <c r="J322" s="85" t="b">
        <v>0</v>
      </c>
      <c r="K322" s="85" t="b">
        <v>0</v>
      </c>
      <c r="L322" s="85" t="b">
        <v>0</v>
      </c>
    </row>
    <row r="323" spans="1:12" ht="15">
      <c r="A323" s="85" t="s">
        <v>3318</v>
      </c>
      <c r="B323" s="85" t="s">
        <v>3448</v>
      </c>
      <c r="C323" s="85">
        <v>2</v>
      </c>
      <c r="D323" s="124">
        <v>0.00138227742357194</v>
      </c>
      <c r="E323" s="124">
        <v>2.5420469817213607</v>
      </c>
      <c r="F323" s="85" t="s">
        <v>3490</v>
      </c>
      <c r="G323" s="85" t="b">
        <v>0</v>
      </c>
      <c r="H323" s="85" t="b">
        <v>0</v>
      </c>
      <c r="I323" s="85" t="b">
        <v>0</v>
      </c>
      <c r="J323" s="85" t="b">
        <v>0</v>
      </c>
      <c r="K323" s="85" t="b">
        <v>0</v>
      </c>
      <c r="L323" s="85" t="b">
        <v>0</v>
      </c>
    </row>
    <row r="324" spans="1:12" ht="15">
      <c r="A324" s="85" t="s">
        <v>3448</v>
      </c>
      <c r="B324" s="85" t="s">
        <v>3449</v>
      </c>
      <c r="C324" s="85">
        <v>2</v>
      </c>
      <c r="D324" s="124">
        <v>0.00138227742357194</v>
      </c>
      <c r="E324" s="124">
        <v>3.144106973049323</v>
      </c>
      <c r="F324" s="85" t="s">
        <v>3490</v>
      </c>
      <c r="G324" s="85" t="b">
        <v>0</v>
      </c>
      <c r="H324" s="85" t="b">
        <v>0</v>
      </c>
      <c r="I324" s="85" t="b">
        <v>0</v>
      </c>
      <c r="J324" s="85" t="b">
        <v>1</v>
      </c>
      <c r="K324" s="85" t="b">
        <v>0</v>
      </c>
      <c r="L324" s="85" t="b">
        <v>0</v>
      </c>
    </row>
    <row r="325" spans="1:12" ht="15">
      <c r="A325" s="85" t="s">
        <v>3449</v>
      </c>
      <c r="B325" s="85" t="s">
        <v>2827</v>
      </c>
      <c r="C325" s="85">
        <v>2</v>
      </c>
      <c r="D325" s="124">
        <v>0.00138227742357194</v>
      </c>
      <c r="E325" s="124">
        <v>2.2990089330350663</v>
      </c>
      <c r="F325" s="85" t="s">
        <v>3490</v>
      </c>
      <c r="G325" s="85" t="b">
        <v>1</v>
      </c>
      <c r="H325" s="85" t="b">
        <v>0</v>
      </c>
      <c r="I325" s="85" t="b">
        <v>0</v>
      </c>
      <c r="J325" s="85" t="b">
        <v>1</v>
      </c>
      <c r="K325" s="85" t="b">
        <v>0</v>
      </c>
      <c r="L325" s="85" t="b">
        <v>0</v>
      </c>
    </row>
    <row r="326" spans="1:12" ht="15">
      <c r="A326" s="85" t="s">
        <v>2827</v>
      </c>
      <c r="B326" s="85" t="s">
        <v>3406</v>
      </c>
      <c r="C326" s="85">
        <v>2</v>
      </c>
      <c r="D326" s="124">
        <v>0.00138227742357194</v>
      </c>
      <c r="E326" s="124">
        <v>2.0929544506019417</v>
      </c>
      <c r="F326" s="85" t="s">
        <v>3490</v>
      </c>
      <c r="G326" s="85" t="b">
        <v>1</v>
      </c>
      <c r="H326" s="85" t="b">
        <v>0</v>
      </c>
      <c r="I326" s="85" t="b">
        <v>0</v>
      </c>
      <c r="J326" s="85" t="b">
        <v>0</v>
      </c>
      <c r="K326" s="85" t="b">
        <v>0</v>
      </c>
      <c r="L326" s="85" t="b">
        <v>0</v>
      </c>
    </row>
    <row r="327" spans="1:12" ht="15">
      <c r="A327" s="85" t="s">
        <v>3406</v>
      </c>
      <c r="B327" s="85" t="s">
        <v>338</v>
      </c>
      <c r="C327" s="85">
        <v>2</v>
      </c>
      <c r="D327" s="124">
        <v>0.00138227742357194</v>
      </c>
      <c r="E327" s="124">
        <v>2.2990089330350663</v>
      </c>
      <c r="F327" s="85" t="s">
        <v>3490</v>
      </c>
      <c r="G327" s="85" t="b">
        <v>0</v>
      </c>
      <c r="H327" s="85" t="b">
        <v>0</v>
      </c>
      <c r="I327" s="85" t="b">
        <v>0</v>
      </c>
      <c r="J327" s="85" t="b">
        <v>0</v>
      </c>
      <c r="K327" s="85" t="b">
        <v>0</v>
      </c>
      <c r="L327" s="85" t="b">
        <v>0</v>
      </c>
    </row>
    <row r="328" spans="1:12" ht="15">
      <c r="A328" s="85" t="s">
        <v>338</v>
      </c>
      <c r="B328" s="85" t="s">
        <v>3365</v>
      </c>
      <c r="C328" s="85">
        <v>2</v>
      </c>
      <c r="D328" s="124">
        <v>0.00138227742357194</v>
      </c>
      <c r="E328" s="124">
        <v>1.9680157139936416</v>
      </c>
      <c r="F328" s="85" t="s">
        <v>3490</v>
      </c>
      <c r="G328" s="85" t="b">
        <v>0</v>
      </c>
      <c r="H328" s="85" t="b">
        <v>0</v>
      </c>
      <c r="I328" s="85" t="b">
        <v>0</v>
      </c>
      <c r="J328" s="85" t="b">
        <v>1</v>
      </c>
      <c r="K328" s="85" t="b">
        <v>0</v>
      </c>
      <c r="L328" s="85" t="b">
        <v>0</v>
      </c>
    </row>
    <row r="329" spans="1:12" ht="15">
      <c r="A329" s="85" t="s">
        <v>327</v>
      </c>
      <c r="B329" s="85" t="s">
        <v>3336</v>
      </c>
      <c r="C329" s="85">
        <v>2</v>
      </c>
      <c r="D329" s="124">
        <v>0.00138227742357194</v>
      </c>
      <c r="E329" s="124">
        <v>2.968015713993642</v>
      </c>
      <c r="F329" s="85" t="s">
        <v>3490</v>
      </c>
      <c r="G329" s="85" t="b">
        <v>0</v>
      </c>
      <c r="H329" s="85" t="b">
        <v>0</v>
      </c>
      <c r="I329" s="85" t="b">
        <v>0</v>
      </c>
      <c r="J329" s="85" t="b">
        <v>0</v>
      </c>
      <c r="K329" s="85" t="b">
        <v>0</v>
      </c>
      <c r="L329" s="85" t="b">
        <v>0</v>
      </c>
    </row>
    <row r="330" spans="1:12" ht="15">
      <c r="A330" s="85" t="s">
        <v>3450</v>
      </c>
      <c r="B330" s="85" t="s">
        <v>409</v>
      </c>
      <c r="C330" s="85">
        <v>2</v>
      </c>
      <c r="D330" s="124">
        <v>0.00138227742357194</v>
      </c>
      <c r="E330" s="124">
        <v>3.144106973049323</v>
      </c>
      <c r="F330" s="85" t="s">
        <v>3490</v>
      </c>
      <c r="G330" s="85" t="b">
        <v>0</v>
      </c>
      <c r="H330" s="85" t="b">
        <v>0</v>
      </c>
      <c r="I330" s="85" t="b">
        <v>0</v>
      </c>
      <c r="J330" s="85" t="b">
        <v>0</v>
      </c>
      <c r="K330" s="85" t="b">
        <v>0</v>
      </c>
      <c r="L330" s="85" t="b">
        <v>0</v>
      </c>
    </row>
    <row r="331" spans="1:12" ht="15">
      <c r="A331" s="85" t="s">
        <v>409</v>
      </c>
      <c r="B331" s="85" t="s">
        <v>3451</v>
      </c>
      <c r="C331" s="85">
        <v>2</v>
      </c>
      <c r="D331" s="124">
        <v>0.00138227742357194</v>
      </c>
      <c r="E331" s="124">
        <v>3.144106973049323</v>
      </c>
      <c r="F331" s="85" t="s">
        <v>3490</v>
      </c>
      <c r="G331" s="85" t="b">
        <v>0</v>
      </c>
      <c r="H331" s="85" t="b">
        <v>0</v>
      </c>
      <c r="I331" s="85" t="b">
        <v>0</v>
      </c>
      <c r="J331" s="85" t="b">
        <v>0</v>
      </c>
      <c r="K331" s="85" t="b">
        <v>0</v>
      </c>
      <c r="L331" s="85" t="b">
        <v>0</v>
      </c>
    </row>
    <row r="332" spans="1:12" ht="15">
      <c r="A332" s="85" t="s">
        <v>3451</v>
      </c>
      <c r="B332" s="85" t="s">
        <v>3452</v>
      </c>
      <c r="C332" s="85">
        <v>2</v>
      </c>
      <c r="D332" s="124">
        <v>0.00138227742357194</v>
      </c>
      <c r="E332" s="124">
        <v>3.144106973049323</v>
      </c>
      <c r="F332" s="85" t="s">
        <v>3490</v>
      </c>
      <c r="G332" s="85" t="b">
        <v>0</v>
      </c>
      <c r="H332" s="85" t="b">
        <v>0</v>
      </c>
      <c r="I332" s="85" t="b">
        <v>0</v>
      </c>
      <c r="J332" s="85" t="b">
        <v>0</v>
      </c>
      <c r="K332" s="85" t="b">
        <v>0</v>
      </c>
      <c r="L332" s="85" t="b">
        <v>0</v>
      </c>
    </row>
    <row r="333" spans="1:12" ht="15">
      <c r="A333" s="85" t="s">
        <v>3452</v>
      </c>
      <c r="B333" s="85" t="s">
        <v>564</v>
      </c>
      <c r="C333" s="85">
        <v>2</v>
      </c>
      <c r="D333" s="124">
        <v>0.00138227742357194</v>
      </c>
      <c r="E333" s="124">
        <v>1.2383110926814545</v>
      </c>
      <c r="F333" s="85" t="s">
        <v>3490</v>
      </c>
      <c r="G333" s="85" t="b">
        <v>0</v>
      </c>
      <c r="H333" s="85" t="b">
        <v>0</v>
      </c>
      <c r="I333" s="85" t="b">
        <v>0</v>
      </c>
      <c r="J333" s="85" t="b">
        <v>0</v>
      </c>
      <c r="K333" s="85" t="b">
        <v>0</v>
      </c>
      <c r="L333" s="85" t="b">
        <v>0</v>
      </c>
    </row>
    <row r="334" spans="1:12" ht="15">
      <c r="A334" s="85" t="s">
        <v>564</v>
      </c>
      <c r="B334" s="85" t="s">
        <v>3453</v>
      </c>
      <c r="C334" s="85">
        <v>2</v>
      </c>
      <c r="D334" s="124">
        <v>0.00138227742357194</v>
      </c>
      <c r="E334" s="124">
        <v>1.3212853277462184</v>
      </c>
      <c r="F334" s="85" t="s">
        <v>3490</v>
      </c>
      <c r="G334" s="85" t="b">
        <v>0</v>
      </c>
      <c r="H334" s="85" t="b">
        <v>0</v>
      </c>
      <c r="I334" s="85" t="b">
        <v>0</v>
      </c>
      <c r="J334" s="85" t="b">
        <v>0</v>
      </c>
      <c r="K334" s="85" t="b">
        <v>0</v>
      </c>
      <c r="L334" s="85" t="b">
        <v>0</v>
      </c>
    </row>
    <row r="335" spans="1:12" ht="15">
      <c r="A335" s="85" t="s">
        <v>3453</v>
      </c>
      <c r="B335" s="85" t="s">
        <v>3454</v>
      </c>
      <c r="C335" s="85">
        <v>2</v>
      </c>
      <c r="D335" s="124">
        <v>0.00138227742357194</v>
      </c>
      <c r="E335" s="124">
        <v>3.144106973049323</v>
      </c>
      <c r="F335" s="85" t="s">
        <v>3490</v>
      </c>
      <c r="G335" s="85" t="b">
        <v>0</v>
      </c>
      <c r="H335" s="85" t="b">
        <v>0</v>
      </c>
      <c r="I335" s="85" t="b">
        <v>0</v>
      </c>
      <c r="J335" s="85" t="b">
        <v>0</v>
      </c>
      <c r="K335" s="85" t="b">
        <v>0</v>
      </c>
      <c r="L335" s="85" t="b">
        <v>0</v>
      </c>
    </row>
    <row r="336" spans="1:12" ht="15">
      <c r="A336" s="85" t="s">
        <v>3454</v>
      </c>
      <c r="B336" s="85" t="s">
        <v>3455</v>
      </c>
      <c r="C336" s="85">
        <v>2</v>
      </c>
      <c r="D336" s="124">
        <v>0.00138227742357194</v>
      </c>
      <c r="E336" s="124">
        <v>3.144106973049323</v>
      </c>
      <c r="F336" s="85" t="s">
        <v>3490</v>
      </c>
      <c r="G336" s="85" t="b">
        <v>0</v>
      </c>
      <c r="H336" s="85" t="b">
        <v>0</v>
      </c>
      <c r="I336" s="85" t="b">
        <v>0</v>
      </c>
      <c r="J336" s="85" t="b">
        <v>0</v>
      </c>
      <c r="K336" s="85" t="b">
        <v>0</v>
      </c>
      <c r="L336" s="85" t="b">
        <v>0</v>
      </c>
    </row>
    <row r="337" spans="1:12" ht="15">
      <c r="A337" s="85" t="s">
        <v>3455</v>
      </c>
      <c r="B337" s="85" t="s">
        <v>3456</v>
      </c>
      <c r="C337" s="85">
        <v>2</v>
      </c>
      <c r="D337" s="124">
        <v>0.00138227742357194</v>
      </c>
      <c r="E337" s="124">
        <v>3.144106973049323</v>
      </c>
      <c r="F337" s="85" t="s">
        <v>3490</v>
      </c>
      <c r="G337" s="85" t="b">
        <v>0</v>
      </c>
      <c r="H337" s="85" t="b">
        <v>0</v>
      </c>
      <c r="I337" s="85" t="b">
        <v>0</v>
      </c>
      <c r="J337" s="85" t="b">
        <v>0</v>
      </c>
      <c r="K337" s="85" t="b">
        <v>0</v>
      </c>
      <c r="L337" s="85" t="b">
        <v>0</v>
      </c>
    </row>
    <row r="338" spans="1:12" ht="15">
      <c r="A338" s="85" t="s">
        <v>3456</v>
      </c>
      <c r="B338" s="85" t="s">
        <v>3457</v>
      </c>
      <c r="C338" s="85">
        <v>2</v>
      </c>
      <c r="D338" s="124">
        <v>0.00138227742357194</v>
      </c>
      <c r="E338" s="124">
        <v>3.144106973049323</v>
      </c>
      <c r="F338" s="85" t="s">
        <v>3490</v>
      </c>
      <c r="G338" s="85" t="b">
        <v>0</v>
      </c>
      <c r="H338" s="85" t="b">
        <v>0</v>
      </c>
      <c r="I338" s="85" t="b">
        <v>0</v>
      </c>
      <c r="J338" s="85" t="b">
        <v>0</v>
      </c>
      <c r="K338" s="85" t="b">
        <v>0</v>
      </c>
      <c r="L338" s="85" t="b">
        <v>0</v>
      </c>
    </row>
    <row r="339" spans="1:12" ht="15">
      <c r="A339" s="85" t="s">
        <v>318</v>
      </c>
      <c r="B339" s="85" t="s">
        <v>3408</v>
      </c>
      <c r="C339" s="85">
        <v>2</v>
      </c>
      <c r="D339" s="124">
        <v>0.00138227742357194</v>
      </c>
      <c r="E339" s="124">
        <v>3.144106973049323</v>
      </c>
      <c r="F339" s="85" t="s">
        <v>3490</v>
      </c>
      <c r="G339" s="85" t="b">
        <v>0</v>
      </c>
      <c r="H339" s="85" t="b">
        <v>0</v>
      </c>
      <c r="I339" s="85" t="b">
        <v>0</v>
      </c>
      <c r="J339" s="85" t="b">
        <v>0</v>
      </c>
      <c r="K339" s="85" t="b">
        <v>0</v>
      </c>
      <c r="L339" s="85" t="b">
        <v>0</v>
      </c>
    </row>
    <row r="340" spans="1:12" ht="15">
      <c r="A340" s="85" t="s">
        <v>325</v>
      </c>
      <c r="B340" s="85" t="s">
        <v>318</v>
      </c>
      <c r="C340" s="85">
        <v>2</v>
      </c>
      <c r="D340" s="124">
        <v>0.00138227742357194</v>
      </c>
      <c r="E340" s="124">
        <v>1.5643233764325128</v>
      </c>
      <c r="F340" s="85" t="s">
        <v>3490</v>
      </c>
      <c r="G340" s="85" t="b">
        <v>0</v>
      </c>
      <c r="H340" s="85" t="b">
        <v>0</v>
      </c>
      <c r="I340" s="85" t="b">
        <v>0</v>
      </c>
      <c r="J340" s="85" t="b">
        <v>0</v>
      </c>
      <c r="K340" s="85" t="b">
        <v>0</v>
      </c>
      <c r="L340" s="85" t="b">
        <v>0</v>
      </c>
    </row>
    <row r="341" spans="1:12" ht="15">
      <c r="A341" s="85" t="s">
        <v>3370</v>
      </c>
      <c r="B341" s="85" t="s">
        <v>3310</v>
      </c>
      <c r="C341" s="85">
        <v>2</v>
      </c>
      <c r="D341" s="124">
        <v>0.00138227742357194</v>
      </c>
      <c r="E341" s="124">
        <v>2.064925727001698</v>
      </c>
      <c r="F341" s="85" t="s">
        <v>3490</v>
      </c>
      <c r="G341" s="85" t="b">
        <v>0</v>
      </c>
      <c r="H341" s="85" t="b">
        <v>0</v>
      </c>
      <c r="I341" s="85" t="b">
        <v>0</v>
      </c>
      <c r="J341" s="85" t="b">
        <v>0</v>
      </c>
      <c r="K341" s="85" t="b">
        <v>0</v>
      </c>
      <c r="L341" s="85" t="b">
        <v>0</v>
      </c>
    </row>
    <row r="342" spans="1:12" ht="15">
      <c r="A342" s="85" t="s">
        <v>3310</v>
      </c>
      <c r="B342" s="85" t="s">
        <v>2811</v>
      </c>
      <c r="C342" s="85">
        <v>2</v>
      </c>
      <c r="D342" s="124">
        <v>0.00138227742357194</v>
      </c>
      <c r="E342" s="124">
        <v>0.6669857183296606</v>
      </c>
      <c r="F342" s="85" t="s">
        <v>3490</v>
      </c>
      <c r="G342" s="85" t="b">
        <v>0</v>
      </c>
      <c r="H342" s="85" t="b">
        <v>0</v>
      </c>
      <c r="I342" s="85" t="b">
        <v>0</v>
      </c>
      <c r="J342" s="85" t="b">
        <v>0</v>
      </c>
      <c r="K342" s="85" t="b">
        <v>0</v>
      </c>
      <c r="L342" s="85" t="b">
        <v>0</v>
      </c>
    </row>
    <row r="343" spans="1:12" ht="15">
      <c r="A343" s="85" t="s">
        <v>2810</v>
      </c>
      <c r="B343" s="85" t="s">
        <v>3458</v>
      </c>
      <c r="C343" s="85">
        <v>2</v>
      </c>
      <c r="D343" s="124">
        <v>0.00138227742357194</v>
      </c>
      <c r="E343" s="124">
        <v>1.3623515983968542</v>
      </c>
      <c r="F343" s="85" t="s">
        <v>3490</v>
      </c>
      <c r="G343" s="85" t="b">
        <v>0</v>
      </c>
      <c r="H343" s="85" t="b">
        <v>0</v>
      </c>
      <c r="I343" s="85" t="b">
        <v>0</v>
      </c>
      <c r="J343" s="85" t="b">
        <v>0</v>
      </c>
      <c r="K343" s="85" t="b">
        <v>0</v>
      </c>
      <c r="L343" s="85" t="b">
        <v>0</v>
      </c>
    </row>
    <row r="344" spans="1:12" ht="15">
      <c r="A344" s="85" t="s">
        <v>3458</v>
      </c>
      <c r="B344" s="85" t="s">
        <v>325</v>
      </c>
      <c r="C344" s="85">
        <v>2</v>
      </c>
      <c r="D344" s="124">
        <v>0.00138227742357194</v>
      </c>
      <c r="E344" s="124">
        <v>1.5260588763372303</v>
      </c>
      <c r="F344" s="85" t="s">
        <v>3490</v>
      </c>
      <c r="G344" s="85" t="b">
        <v>0</v>
      </c>
      <c r="H344" s="85" t="b">
        <v>0</v>
      </c>
      <c r="I344" s="85" t="b">
        <v>0</v>
      </c>
      <c r="J344" s="85" t="b">
        <v>0</v>
      </c>
      <c r="K344" s="85" t="b">
        <v>0</v>
      </c>
      <c r="L344" s="85" t="b">
        <v>0</v>
      </c>
    </row>
    <row r="345" spans="1:12" ht="15">
      <c r="A345" s="85" t="s">
        <v>2863</v>
      </c>
      <c r="B345" s="85" t="s">
        <v>2864</v>
      </c>
      <c r="C345" s="85">
        <v>2</v>
      </c>
      <c r="D345" s="124">
        <v>0.00138227742357194</v>
      </c>
      <c r="E345" s="124">
        <v>2.6669857183296606</v>
      </c>
      <c r="F345" s="85" t="s">
        <v>3490</v>
      </c>
      <c r="G345" s="85" t="b">
        <v>1</v>
      </c>
      <c r="H345" s="85" t="b">
        <v>0</v>
      </c>
      <c r="I345" s="85" t="b">
        <v>0</v>
      </c>
      <c r="J345" s="85" t="b">
        <v>0</v>
      </c>
      <c r="K345" s="85" t="b">
        <v>0</v>
      </c>
      <c r="L345" s="85" t="b">
        <v>0</v>
      </c>
    </row>
    <row r="346" spans="1:12" ht="15">
      <c r="A346" s="85" t="s">
        <v>2864</v>
      </c>
      <c r="B346" s="85" t="s">
        <v>2865</v>
      </c>
      <c r="C346" s="85">
        <v>2</v>
      </c>
      <c r="D346" s="124">
        <v>0.00138227742357194</v>
      </c>
      <c r="E346" s="124">
        <v>2.6669857183296606</v>
      </c>
      <c r="F346" s="85" t="s">
        <v>3490</v>
      </c>
      <c r="G346" s="85" t="b">
        <v>0</v>
      </c>
      <c r="H346" s="85" t="b">
        <v>0</v>
      </c>
      <c r="I346" s="85" t="b">
        <v>0</v>
      </c>
      <c r="J346" s="85" t="b">
        <v>0</v>
      </c>
      <c r="K346" s="85" t="b">
        <v>0</v>
      </c>
      <c r="L346" s="85" t="b">
        <v>0</v>
      </c>
    </row>
    <row r="347" spans="1:12" ht="15">
      <c r="A347" s="85" t="s">
        <v>2865</v>
      </c>
      <c r="B347" s="85" t="s">
        <v>2866</v>
      </c>
      <c r="C347" s="85">
        <v>2</v>
      </c>
      <c r="D347" s="124">
        <v>0.00138227742357194</v>
      </c>
      <c r="E347" s="124">
        <v>3.144106973049323</v>
      </c>
      <c r="F347" s="85" t="s">
        <v>3490</v>
      </c>
      <c r="G347" s="85" t="b">
        <v>0</v>
      </c>
      <c r="H347" s="85" t="b">
        <v>0</v>
      </c>
      <c r="I347" s="85" t="b">
        <v>0</v>
      </c>
      <c r="J347" s="85" t="b">
        <v>0</v>
      </c>
      <c r="K347" s="85" t="b">
        <v>0</v>
      </c>
      <c r="L347" s="85" t="b">
        <v>0</v>
      </c>
    </row>
    <row r="348" spans="1:12" ht="15">
      <c r="A348" s="85" t="s">
        <v>2866</v>
      </c>
      <c r="B348" s="85" t="s">
        <v>2850</v>
      </c>
      <c r="C348" s="85">
        <v>2</v>
      </c>
      <c r="D348" s="124">
        <v>0.00138227742357194</v>
      </c>
      <c r="E348" s="124">
        <v>2.3659557226656793</v>
      </c>
      <c r="F348" s="85" t="s">
        <v>3490</v>
      </c>
      <c r="G348" s="85" t="b">
        <v>0</v>
      </c>
      <c r="H348" s="85" t="b">
        <v>0</v>
      </c>
      <c r="I348" s="85" t="b">
        <v>0</v>
      </c>
      <c r="J348" s="85" t="b">
        <v>0</v>
      </c>
      <c r="K348" s="85" t="b">
        <v>0</v>
      </c>
      <c r="L348" s="85" t="b">
        <v>0</v>
      </c>
    </row>
    <row r="349" spans="1:12" ht="15">
      <c r="A349" s="85" t="s">
        <v>1749</v>
      </c>
      <c r="B349" s="85" t="s">
        <v>567</v>
      </c>
      <c r="C349" s="85">
        <v>2</v>
      </c>
      <c r="D349" s="124">
        <v>0.00138227742357194</v>
      </c>
      <c r="E349" s="124">
        <v>-0.025861200947569437</v>
      </c>
      <c r="F349" s="85" t="s">
        <v>3490</v>
      </c>
      <c r="G349" s="85" t="b">
        <v>0</v>
      </c>
      <c r="H349" s="85" t="b">
        <v>0</v>
      </c>
      <c r="I349" s="85" t="b">
        <v>0</v>
      </c>
      <c r="J349" s="85" t="b">
        <v>0</v>
      </c>
      <c r="K349" s="85" t="b">
        <v>0</v>
      </c>
      <c r="L349" s="85" t="b">
        <v>0</v>
      </c>
    </row>
    <row r="350" spans="1:12" ht="15">
      <c r="A350" s="85" t="s">
        <v>3328</v>
      </c>
      <c r="B350" s="85" t="s">
        <v>3459</v>
      </c>
      <c r="C350" s="85">
        <v>2</v>
      </c>
      <c r="D350" s="124">
        <v>0.00138227742357194</v>
      </c>
      <c r="E350" s="124">
        <v>2.843076977385342</v>
      </c>
      <c r="F350" s="85" t="s">
        <v>3490</v>
      </c>
      <c r="G350" s="85" t="b">
        <v>0</v>
      </c>
      <c r="H350" s="85" t="b">
        <v>0</v>
      </c>
      <c r="I350" s="85" t="b">
        <v>0</v>
      </c>
      <c r="J350" s="85" t="b">
        <v>0</v>
      </c>
      <c r="K350" s="85" t="b">
        <v>0</v>
      </c>
      <c r="L350" s="85" t="b">
        <v>0</v>
      </c>
    </row>
    <row r="351" spans="1:12" ht="15">
      <c r="A351" s="85" t="s">
        <v>3459</v>
      </c>
      <c r="B351" s="85" t="s">
        <v>412</v>
      </c>
      <c r="C351" s="85">
        <v>2</v>
      </c>
      <c r="D351" s="124">
        <v>0.00138227742357194</v>
      </c>
      <c r="E351" s="124">
        <v>3.144106973049323</v>
      </c>
      <c r="F351" s="85" t="s">
        <v>3490</v>
      </c>
      <c r="G351" s="85" t="b">
        <v>0</v>
      </c>
      <c r="H351" s="85" t="b">
        <v>0</v>
      </c>
      <c r="I351" s="85" t="b">
        <v>0</v>
      </c>
      <c r="J351" s="85" t="b">
        <v>0</v>
      </c>
      <c r="K351" s="85" t="b">
        <v>0</v>
      </c>
      <c r="L351" s="85" t="b">
        <v>0</v>
      </c>
    </row>
    <row r="352" spans="1:12" ht="15">
      <c r="A352" s="85" t="s">
        <v>412</v>
      </c>
      <c r="B352" s="85" t="s">
        <v>3396</v>
      </c>
      <c r="C352" s="85">
        <v>2</v>
      </c>
      <c r="D352" s="124">
        <v>0.00138227742357194</v>
      </c>
      <c r="E352" s="124">
        <v>2.968015713993642</v>
      </c>
      <c r="F352" s="85" t="s">
        <v>3490</v>
      </c>
      <c r="G352" s="85" t="b">
        <v>0</v>
      </c>
      <c r="H352" s="85" t="b">
        <v>0</v>
      </c>
      <c r="I352" s="85" t="b">
        <v>0</v>
      </c>
      <c r="J352" s="85" t="b">
        <v>0</v>
      </c>
      <c r="K352" s="85" t="b">
        <v>0</v>
      </c>
      <c r="L352" s="85" t="b">
        <v>0</v>
      </c>
    </row>
    <row r="353" spans="1:12" ht="15">
      <c r="A353" s="85" t="s">
        <v>3396</v>
      </c>
      <c r="B353" s="85" t="s">
        <v>3410</v>
      </c>
      <c r="C353" s="85">
        <v>2</v>
      </c>
      <c r="D353" s="124">
        <v>0.00138227742357194</v>
      </c>
      <c r="E353" s="124">
        <v>2.7919244549379605</v>
      </c>
      <c r="F353" s="85" t="s">
        <v>3490</v>
      </c>
      <c r="G353" s="85" t="b">
        <v>0</v>
      </c>
      <c r="H353" s="85" t="b">
        <v>0</v>
      </c>
      <c r="I353" s="85" t="b">
        <v>0</v>
      </c>
      <c r="J353" s="85" t="b">
        <v>0</v>
      </c>
      <c r="K353" s="85" t="b">
        <v>0</v>
      </c>
      <c r="L353" s="85" t="b">
        <v>0</v>
      </c>
    </row>
    <row r="354" spans="1:12" ht="15">
      <c r="A354" s="85" t="s">
        <v>3410</v>
      </c>
      <c r="B354" s="85" t="s">
        <v>567</v>
      </c>
      <c r="C354" s="85">
        <v>2</v>
      </c>
      <c r="D354" s="124">
        <v>0.00138227742357194</v>
      </c>
      <c r="E354" s="124">
        <v>1.2604455378957053</v>
      </c>
      <c r="F354" s="85" t="s">
        <v>3490</v>
      </c>
      <c r="G354" s="85" t="b">
        <v>0</v>
      </c>
      <c r="H354" s="85" t="b">
        <v>0</v>
      </c>
      <c r="I354" s="85" t="b">
        <v>0</v>
      </c>
      <c r="J354" s="85" t="b">
        <v>0</v>
      </c>
      <c r="K354" s="85" t="b">
        <v>0</v>
      </c>
      <c r="L354" s="85" t="b">
        <v>0</v>
      </c>
    </row>
    <row r="355" spans="1:12" ht="15">
      <c r="A355" s="85" t="s">
        <v>567</v>
      </c>
      <c r="B355" s="85" t="s">
        <v>3309</v>
      </c>
      <c r="C355" s="85">
        <v>2</v>
      </c>
      <c r="D355" s="124">
        <v>0.00138227742357194</v>
      </c>
      <c r="E355" s="124">
        <v>1.0515617654437168</v>
      </c>
      <c r="F355" s="85" t="s">
        <v>3490</v>
      </c>
      <c r="G355" s="85" t="b">
        <v>0</v>
      </c>
      <c r="H355" s="85" t="b">
        <v>0</v>
      </c>
      <c r="I355" s="85" t="b">
        <v>0</v>
      </c>
      <c r="J355" s="85" t="b">
        <v>1</v>
      </c>
      <c r="K355" s="85" t="b">
        <v>0</v>
      </c>
      <c r="L355" s="85" t="b">
        <v>0</v>
      </c>
    </row>
    <row r="356" spans="1:12" ht="15">
      <c r="A356" s="85" t="s">
        <v>3309</v>
      </c>
      <c r="B356" s="85" t="s">
        <v>3342</v>
      </c>
      <c r="C356" s="85">
        <v>2</v>
      </c>
      <c r="D356" s="124">
        <v>0.00138227742357194</v>
      </c>
      <c r="E356" s="124">
        <v>2.064925727001698</v>
      </c>
      <c r="F356" s="85" t="s">
        <v>3490</v>
      </c>
      <c r="G356" s="85" t="b">
        <v>1</v>
      </c>
      <c r="H356" s="85" t="b">
        <v>0</v>
      </c>
      <c r="I356" s="85" t="b">
        <v>0</v>
      </c>
      <c r="J356" s="85" t="b">
        <v>1</v>
      </c>
      <c r="K356" s="85" t="b">
        <v>0</v>
      </c>
      <c r="L356" s="85" t="b">
        <v>0</v>
      </c>
    </row>
    <row r="357" spans="1:12" ht="15">
      <c r="A357" s="85" t="s">
        <v>3342</v>
      </c>
      <c r="B357" s="85" t="s">
        <v>299</v>
      </c>
      <c r="C357" s="85">
        <v>2</v>
      </c>
      <c r="D357" s="124">
        <v>0.00138227742357194</v>
      </c>
      <c r="E357" s="124">
        <v>2.843076977385342</v>
      </c>
      <c r="F357" s="85" t="s">
        <v>3490</v>
      </c>
      <c r="G357" s="85" t="b">
        <v>1</v>
      </c>
      <c r="H357" s="85" t="b">
        <v>0</v>
      </c>
      <c r="I357" s="85" t="b">
        <v>0</v>
      </c>
      <c r="J357" s="85" t="b">
        <v>0</v>
      </c>
      <c r="K357" s="85" t="b">
        <v>0</v>
      </c>
      <c r="L357" s="85" t="b">
        <v>0</v>
      </c>
    </row>
    <row r="358" spans="1:12" ht="15">
      <c r="A358" s="85" t="s">
        <v>3460</v>
      </c>
      <c r="B358" s="85" t="s">
        <v>3461</v>
      </c>
      <c r="C358" s="85">
        <v>2</v>
      </c>
      <c r="D358" s="124">
        <v>0.00138227742357194</v>
      </c>
      <c r="E358" s="124">
        <v>3.144106973049323</v>
      </c>
      <c r="F358" s="85" t="s">
        <v>3490</v>
      </c>
      <c r="G358" s="85" t="b">
        <v>0</v>
      </c>
      <c r="H358" s="85" t="b">
        <v>0</v>
      </c>
      <c r="I358" s="85" t="b">
        <v>0</v>
      </c>
      <c r="J358" s="85" t="b">
        <v>0</v>
      </c>
      <c r="K358" s="85" t="b">
        <v>0</v>
      </c>
      <c r="L358" s="85" t="b">
        <v>0</v>
      </c>
    </row>
    <row r="359" spans="1:12" ht="15">
      <c r="A359" s="85" t="s">
        <v>3461</v>
      </c>
      <c r="B359" s="85" t="s">
        <v>3371</v>
      </c>
      <c r="C359" s="85">
        <v>2</v>
      </c>
      <c r="D359" s="124">
        <v>0.00138227742357194</v>
      </c>
      <c r="E359" s="124">
        <v>2.843076977385342</v>
      </c>
      <c r="F359" s="85" t="s">
        <v>3490</v>
      </c>
      <c r="G359" s="85" t="b">
        <v>0</v>
      </c>
      <c r="H359" s="85" t="b">
        <v>0</v>
      </c>
      <c r="I359" s="85" t="b">
        <v>0</v>
      </c>
      <c r="J359" s="85" t="b">
        <v>0</v>
      </c>
      <c r="K359" s="85" t="b">
        <v>0</v>
      </c>
      <c r="L359" s="85" t="b">
        <v>0</v>
      </c>
    </row>
    <row r="360" spans="1:12" ht="15">
      <c r="A360" s="85" t="s">
        <v>3371</v>
      </c>
      <c r="B360" s="85" t="s">
        <v>3462</v>
      </c>
      <c r="C360" s="85">
        <v>2</v>
      </c>
      <c r="D360" s="124">
        <v>0.00138227742357194</v>
      </c>
      <c r="E360" s="124">
        <v>2.843076977385342</v>
      </c>
      <c r="F360" s="85" t="s">
        <v>3490</v>
      </c>
      <c r="G360" s="85" t="b">
        <v>0</v>
      </c>
      <c r="H360" s="85" t="b">
        <v>0</v>
      </c>
      <c r="I360" s="85" t="b">
        <v>0</v>
      </c>
      <c r="J360" s="85" t="b">
        <v>0</v>
      </c>
      <c r="K360" s="85" t="b">
        <v>0</v>
      </c>
      <c r="L360" s="85" t="b">
        <v>0</v>
      </c>
    </row>
    <row r="361" spans="1:12" ht="15">
      <c r="A361" s="85" t="s">
        <v>3462</v>
      </c>
      <c r="B361" s="85" t="s">
        <v>3463</v>
      </c>
      <c r="C361" s="85">
        <v>2</v>
      </c>
      <c r="D361" s="124">
        <v>0.00138227742357194</v>
      </c>
      <c r="E361" s="124">
        <v>3.144106973049323</v>
      </c>
      <c r="F361" s="85" t="s">
        <v>3490</v>
      </c>
      <c r="G361" s="85" t="b">
        <v>0</v>
      </c>
      <c r="H361" s="85" t="b">
        <v>0</v>
      </c>
      <c r="I361" s="85" t="b">
        <v>0</v>
      </c>
      <c r="J361" s="85" t="b">
        <v>0</v>
      </c>
      <c r="K361" s="85" t="b">
        <v>0</v>
      </c>
      <c r="L361" s="85" t="b">
        <v>0</v>
      </c>
    </row>
    <row r="362" spans="1:12" ht="15">
      <c r="A362" s="85" t="s">
        <v>3463</v>
      </c>
      <c r="B362" s="85" t="s">
        <v>3306</v>
      </c>
      <c r="C362" s="85">
        <v>2</v>
      </c>
      <c r="D362" s="124">
        <v>0.00138227742357194</v>
      </c>
      <c r="E362" s="124">
        <v>2.269045709657623</v>
      </c>
      <c r="F362" s="85" t="s">
        <v>3490</v>
      </c>
      <c r="G362" s="85" t="b">
        <v>0</v>
      </c>
      <c r="H362" s="85" t="b">
        <v>0</v>
      </c>
      <c r="I362" s="85" t="b">
        <v>0</v>
      </c>
      <c r="J362" s="85" t="b">
        <v>1</v>
      </c>
      <c r="K362" s="85" t="b">
        <v>0</v>
      </c>
      <c r="L362" s="85" t="b">
        <v>0</v>
      </c>
    </row>
    <row r="363" spans="1:12" ht="15">
      <c r="A363" s="85" t="s">
        <v>3306</v>
      </c>
      <c r="B363" s="85" t="s">
        <v>564</v>
      </c>
      <c r="C363" s="85">
        <v>2</v>
      </c>
      <c r="D363" s="124">
        <v>0.00138227742357194</v>
      </c>
      <c r="E363" s="124">
        <v>0.30889216696716176</v>
      </c>
      <c r="F363" s="85" t="s">
        <v>3490</v>
      </c>
      <c r="G363" s="85" t="b">
        <v>1</v>
      </c>
      <c r="H363" s="85" t="b">
        <v>0</v>
      </c>
      <c r="I363" s="85" t="b">
        <v>0</v>
      </c>
      <c r="J363" s="85" t="b">
        <v>0</v>
      </c>
      <c r="K363" s="85" t="b">
        <v>0</v>
      </c>
      <c r="L363" s="85" t="b">
        <v>0</v>
      </c>
    </row>
    <row r="364" spans="1:12" ht="15">
      <c r="A364" s="85" t="s">
        <v>3372</v>
      </c>
      <c r="B364" s="85" t="s">
        <v>3348</v>
      </c>
      <c r="C364" s="85">
        <v>2</v>
      </c>
      <c r="D364" s="124">
        <v>0.00138227742357194</v>
      </c>
      <c r="E364" s="124">
        <v>2.5420469817213607</v>
      </c>
      <c r="F364" s="85" t="s">
        <v>3490</v>
      </c>
      <c r="G364" s="85" t="b">
        <v>0</v>
      </c>
      <c r="H364" s="85" t="b">
        <v>0</v>
      </c>
      <c r="I364" s="85" t="b">
        <v>0</v>
      </c>
      <c r="J364" s="85" t="b">
        <v>0</v>
      </c>
      <c r="K364" s="85" t="b">
        <v>0</v>
      </c>
      <c r="L364" s="85" t="b">
        <v>0</v>
      </c>
    </row>
    <row r="365" spans="1:12" ht="15">
      <c r="A365" s="85" t="s">
        <v>3348</v>
      </c>
      <c r="B365" s="85" t="s">
        <v>3327</v>
      </c>
      <c r="C365" s="85">
        <v>2</v>
      </c>
      <c r="D365" s="124">
        <v>0.00138227742357194</v>
      </c>
      <c r="E365" s="124">
        <v>2.3659557226656793</v>
      </c>
      <c r="F365" s="85" t="s">
        <v>3490</v>
      </c>
      <c r="G365" s="85" t="b">
        <v>0</v>
      </c>
      <c r="H365" s="85" t="b">
        <v>0</v>
      </c>
      <c r="I365" s="85" t="b">
        <v>0</v>
      </c>
      <c r="J365" s="85" t="b">
        <v>0</v>
      </c>
      <c r="K365" s="85" t="b">
        <v>0</v>
      </c>
      <c r="L365" s="85" t="b">
        <v>0</v>
      </c>
    </row>
    <row r="366" spans="1:12" ht="15">
      <c r="A366" s="85" t="s">
        <v>3327</v>
      </c>
      <c r="B366" s="85" t="s">
        <v>2817</v>
      </c>
      <c r="C366" s="85">
        <v>2</v>
      </c>
      <c r="D366" s="124">
        <v>0.00138227742357194</v>
      </c>
      <c r="E366" s="124">
        <v>1.3052578823120677</v>
      </c>
      <c r="F366" s="85" t="s">
        <v>3490</v>
      </c>
      <c r="G366" s="85" t="b">
        <v>0</v>
      </c>
      <c r="H366" s="85" t="b">
        <v>0</v>
      </c>
      <c r="I366" s="85" t="b">
        <v>0</v>
      </c>
      <c r="J366" s="85" t="b">
        <v>0</v>
      </c>
      <c r="K366" s="85" t="b">
        <v>0</v>
      </c>
      <c r="L366" s="85" t="b">
        <v>0</v>
      </c>
    </row>
    <row r="367" spans="1:12" ht="15">
      <c r="A367" s="85" t="s">
        <v>3464</v>
      </c>
      <c r="B367" s="85" t="s">
        <v>325</v>
      </c>
      <c r="C367" s="85">
        <v>2</v>
      </c>
      <c r="D367" s="124">
        <v>0.00138227742357194</v>
      </c>
      <c r="E367" s="124">
        <v>1.5260588763372303</v>
      </c>
      <c r="F367" s="85" t="s">
        <v>3490</v>
      </c>
      <c r="G367" s="85" t="b">
        <v>0</v>
      </c>
      <c r="H367" s="85" t="b">
        <v>0</v>
      </c>
      <c r="I367" s="85" t="b">
        <v>0</v>
      </c>
      <c r="J367" s="85" t="b">
        <v>0</v>
      </c>
      <c r="K367" s="85" t="b">
        <v>0</v>
      </c>
      <c r="L367" s="85" t="b">
        <v>0</v>
      </c>
    </row>
    <row r="368" spans="1:12" ht="15">
      <c r="A368" s="85" t="s">
        <v>325</v>
      </c>
      <c r="B368" s="85" t="s">
        <v>3465</v>
      </c>
      <c r="C368" s="85">
        <v>2</v>
      </c>
      <c r="D368" s="124">
        <v>0.00138227742357194</v>
      </c>
      <c r="E368" s="124">
        <v>1.5643233764325128</v>
      </c>
      <c r="F368" s="85" t="s">
        <v>3490</v>
      </c>
      <c r="G368" s="85" t="b">
        <v>0</v>
      </c>
      <c r="H368" s="85" t="b">
        <v>0</v>
      </c>
      <c r="I368" s="85" t="b">
        <v>0</v>
      </c>
      <c r="J368" s="85" t="b">
        <v>0</v>
      </c>
      <c r="K368" s="85" t="b">
        <v>0</v>
      </c>
      <c r="L368" s="85" t="b">
        <v>0</v>
      </c>
    </row>
    <row r="369" spans="1:12" ht="15">
      <c r="A369" s="85" t="s">
        <v>3465</v>
      </c>
      <c r="B369" s="85" t="s">
        <v>3301</v>
      </c>
      <c r="C369" s="85">
        <v>2</v>
      </c>
      <c r="D369" s="124">
        <v>0.00138227742357194</v>
      </c>
      <c r="E369" s="124">
        <v>1.737566792615368</v>
      </c>
      <c r="F369" s="85" t="s">
        <v>3490</v>
      </c>
      <c r="G369" s="85" t="b">
        <v>0</v>
      </c>
      <c r="H369" s="85" t="b">
        <v>0</v>
      </c>
      <c r="I369" s="85" t="b">
        <v>0</v>
      </c>
      <c r="J369" s="85" t="b">
        <v>0</v>
      </c>
      <c r="K369" s="85" t="b">
        <v>0</v>
      </c>
      <c r="L369" s="85" t="b">
        <v>0</v>
      </c>
    </row>
    <row r="370" spans="1:12" ht="15">
      <c r="A370" s="85" t="s">
        <v>3302</v>
      </c>
      <c r="B370" s="85" t="s">
        <v>3373</v>
      </c>
      <c r="C370" s="85">
        <v>2</v>
      </c>
      <c r="D370" s="124">
        <v>0.00138227742357194</v>
      </c>
      <c r="E370" s="124">
        <v>1.4365367969513867</v>
      </c>
      <c r="F370" s="85" t="s">
        <v>3490</v>
      </c>
      <c r="G370" s="85" t="b">
        <v>0</v>
      </c>
      <c r="H370" s="85" t="b">
        <v>0</v>
      </c>
      <c r="I370" s="85" t="b">
        <v>0</v>
      </c>
      <c r="J370" s="85" t="b">
        <v>0</v>
      </c>
      <c r="K370" s="85" t="b">
        <v>0</v>
      </c>
      <c r="L370" s="85" t="b">
        <v>0</v>
      </c>
    </row>
    <row r="371" spans="1:12" ht="15">
      <c r="A371" s="85" t="s">
        <v>3373</v>
      </c>
      <c r="B371" s="85" t="s">
        <v>292</v>
      </c>
      <c r="C371" s="85">
        <v>2</v>
      </c>
      <c r="D371" s="124">
        <v>0.00138227742357194</v>
      </c>
      <c r="E371" s="124">
        <v>2.843076977385342</v>
      </c>
      <c r="F371" s="85" t="s">
        <v>3490</v>
      </c>
      <c r="G371" s="85" t="b">
        <v>0</v>
      </c>
      <c r="H371" s="85" t="b">
        <v>0</v>
      </c>
      <c r="I371" s="85" t="b">
        <v>0</v>
      </c>
      <c r="J371" s="85" t="b">
        <v>0</v>
      </c>
      <c r="K371" s="85" t="b">
        <v>0</v>
      </c>
      <c r="L371" s="85" t="b">
        <v>0</v>
      </c>
    </row>
    <row r="372" spans="1:12" ht="15">
      <c r="A372" s="85" t="s">
        <v>292</v>
      </c>
      <c r="B372" s="85" t="s">
        <v>578</v>
      </c>
      <c r="C372" s="85">
        <v>2</v>
      </c>
      <c r="D372" s="124">
        <v>0.00138227742357194</v>
      </c>
      <c r="E372" s="124">
        <v>3.144106973049323</v>
      </c>
      <c r="F372" s="85" t="s">
        <v>3490</v>
      </c>
      <c r="G372" s="85" t="b">
        <v>0</v>
      </c>
      <c r="H372" s="85" t="b">
        <v>0</v>
      </c>
      <c r="I372" s="85" t="b">
        <v>0</v>
      </c>
      <c r="J372" s="85" t="b">
        <v>0</v>
      </c>
      <c r="K372" s="85" t="b">
        <v>0</v>
      </c>
      <c r="L372" s="85" t="b">
        <v>0</v>
      </c>
    </row>
    <row r="373" spans="1:12" ht="15">
      <c r="A373" s="85" t="s">
        <v>578</v>
      </c>
      <c r="B373" s="85" t="s">
        <v>3373</v>
      </c>
      <c r="C373" s="85">
        <v>2</v>
      </c>
      <c r="D373" s="124">
        <v>0.00138227742357194</v>
      </c>
      <c r="E373" s="124">
        <v>2.843076977385342</v>
      </c>
      <c r="F373" s="85" t="s">
        <v>3490</v>
      </c>
      <c r="G373" s="85" t="b">
        <v>0</v>
      </c>
      <c r="H373" s="85" t="b">
        <v>0</v>
      </c>
      <c r="I373" s="85" t="b">
        <v>0</v>
      </c>
      <c r="J373" s="85" t="b">
        <v>0</v>
      </c>
      <c r="K373" s="85" t="b">
        <v>0</v>
      </c>
      <c r="L373" s="85" t="b">
        <v>0</v>
      </c>
    </row>
    <row r="374" spans="1:12" ht="15">
      <c r="A374" s="85" t="s">
        <v>3373</v>
      </c>
      <c r="B374" s="85" t="s">
        <v>3466</v>
      </c>
      <c r="C374" s="85">
        <v>2</v>
      </c>
      <c r="D374" s="124">
        <v>0.00138227742357194</v>
      </c>
      <c r="E374" s="124">
        <v>2.843076977385342</v>
      </c>
      <c r="F374" s="85" t="s">
        <v>3490</v>
      </c>
      <c r="G374" s="85" t="b">
        <v>0</v>
      </c>
      <c r="H374" s="85" t="b">
        <v>0</v>
      </c>
      <c r="I374" s="85" t="b">
        <v>0</v>
      </c>
      <c r="J374" s="85" t="b">
        <v>0</v>
      </c>
      <c r="K374" s="85" t="b">
        <v>0</v>
      </c>
      <c r="L374" s="85" t="b">
        <v>0</v>
      </c>
    </row>
    <row r="375" spans="1:12" ht="15">
      <c r="A375" s="85" t="s">
        <v>3466</v>
      </c>
      <c r="B375" s="85" t="s">
        <v>3467</v>
      </c>
      <c r="C375" s="85">
        <v>2</v>
      </c>
      <c r="D375" s="124">
        <v>0.00138227742357194</v>
      </c>
      <c r="E375" s="124">
        <v>3.144106973049323</v>
      </c>
      <c r="F375" s="85" t="s">
        <v>3490</v>
      </c>
      <c r="G375" s="85" t="b">
        <v>0</v>
      </c>
      <c r="H375" s="85" t="b">
        <v>0</v>
      </c>
      <c r="I375" s="85" t="b">
        <v>0</v>
      </c>
      <c r="J375" s="85" t="b">
        <v>0</v>
      </c>
      <c r="K375" s="85" t="b">
        <v>0</v>
      </c>
      <c r="L375" s="85" t="b">
        <v>0</v>
      </c>
    </row>
    <row r="376" spans="1:12" ht="15">
      <c r="A376" s="85" t="s">
        <v>235</v>
      </c>
      <c r="B376" s="85" t="s">
        <v>2832</v>
      </c>
      <c r="C376" s="85">
        <v>2</v>
      </c>
      <c r="D376" s="124">
        <v>0.00138227742357194</v>
      </c>
      <c r="E376" s="124">
        <v>2.064925727001698</v>
      </c>
      <c r="F376" s="85" t="s">
        <v>3490</v>
      </c>
      <c r="G376" s="85" t="b">
        <v>0</v>
      </c>
      <c r="H376" s="85" t="b">
        <v>0</v>
      </c>
      <c r="I376" s="85" t="b">
        <v>0</v>
      </c>
      <c r="J376" s="85" t="b">
        <v>1</v>
      </c>
      <c r="K376" s="85" t="b">
        <v>0</v>
      </c>
      <c r="L376" s="85" t="b">
        <v>0</v>
      </c>
    </row>
    <row r="377" spans="1:12" ht="15">
      <c r="A377" s="85" t="s">
        <v>2832</v>
      </c>
      <c r="B377" s="85" t="s">
        <v>325</v>
      </c>
      <c r="C377" s="85">
        <v>2</v>
      </c>
      <c r="D377" s="124">
        <v>0.00138227742357194</v>
      </c>
      <c r="E377" s="124">
        <v>0.7479076259535867</v>
      </c>
      <c r="F377" s="85" t="s">
        <v>3490</v>
      </c>
      <c r="G377" s="85" t="b">
        <v>1</v>
      </c>
      <c r="H377" s="85" t="b">
        <v>0</v>
      </c>
      <c r="I377" s="85" t="b">
        <v>0</v>
      </c>
      <c r="J377" s="85" t="b">
        <v>0</v>
      </c>
      <c r="K377" s="85" t="b">
        <v>0</v>
      </c>
      <c r="L377" s="85" t="b">
        <v>0</v>
      </c>
    </row>
    <row r="378" spans="1:12" ht="15">
      <c r="A378" s="85" t="s">
        <v>325</v>
      </c>
      <c r="B378" s="85" t="s">
        <v>3329</v>
      </c>
      <c r="C378" s="85">
        <v>2</v>
      </c>
      <c r="D378" s="124">
        <v>0.00138227742357194</v>
      </c>
      <c r="E378" s="124">
        <v>1.0872021217128505</v>
      </c>
      <c r="F378" s="85" t="s">
        <v>3490</v>
      </c>
      <c r="G378" s="85" t="b">
        <v>0</v>
      </c>
      <c r="H378" s="85" t="b">
        <v>0</v>
      </c>
      <c r="I378" s="85" t="b">
        <v>0</v>
      </c>
      <c r="J378" s="85" t="b">
        <v>0</v>
      </c>
      <c r="K378" s="85" t="b">
        <v>0</v>
      </c>
      <c r="L378" s="85" t="b">
        <v>0</v>
      </c>
    </row>
    <row r="379" spans="1:12" ht="15">
      <c r="A379" s="85" t="s">
        <v>3329</v>
      </c>
      <c r="B379" s="85" t="s">
        <v>3468</v>
      </c>
      <c r="C379" s="85">
        <v>2</v>
      </c>
      <c r="D379" s="124">
        <v>0.00138227742357194</v>
      </c>
      <c r="E379" s="124">
        <v>2.6669857183296606</v>
      </c>
      <c r="F379" s="85" t="s">
        <v>3490</v>
      </c>
      <c r="G379" s="85" t="b">
        <v>0</v>
      </c>
      <c r="H379" s="85" t="b">
        <v>0</v>
      </c>
      <c r="I379" s="85" t="b">
        <v>0</v>
      </c>
      <c r="J379" s="85" t="b">
        <v>0</v>
      </c>
      <c r="K379" s="85" t="b">
        <v>0</v>
      </c>
      <c r="L379" s="85" t="b">
        <v>0</v>
      </c>
    </row>
    <row r="380" spans="1:12" ht="15">
      <c r="A380" s="85" t="s">
        <v>3468</v>
      </c>
      <c r="B380" s="85" t="s">
        <v>2832</v>
      </c>
      <c r="C380" s="85">
        <v>2</v>
      </c>
      <c r="D380" s="124">
        <v>0.00138227742357194</v>
      </c>
      <c r="E380" s="124">
        <v>2.5420469817213607</v>
      </c>
      <c r="F380" s="85" t="s">
        <v>3490</v>
      </c>
      <c r="G380" s="85" t="b">
        <v>0</v>
      </c>
      <c r="H380" s="85" t="b">
        <v>0</v>
      </c>
      <c r="I380" s="85" t="b">
        <v>0</v>
      </c>
      <c r="J380" s="85" t="b">
        <v>1</v>
      </c>
      <c r="K380" s="85" t="b">
        <v>0</v>
      </c>
      <c r="L380" s="85" t="b">
        <v>0</v>
      </c>
    </row>
    <row r="381" spans="1:12" ht="15">
      <c r="A381" s="85" t="s">
        <v>2832</v>
      </c>
      <c r="B381" s="85" t="s">
        <v>3469</v>
      </c>
      <c r="C381" s="85">
        <v>2</v>
      </c>
      <c r="D381" s="124">
        <v>0.00138227742357194</v>
      </c>
      <c r="E381" s="124">
        <v>2.3659557226656793</v>
      </c>
      <c r="F381" s="85" t="s">
        <v>3490</v>
      </c>
      <c r="G381" s="85" t="b">
        <v>1</v>
      </c>
      <c r="H381" s="85" t="b">
        <v>0</v>
      </c>
      <c r="I381" s="85" t="b">
        <v>0</v>
      </c>
      <c r="J381" s="85" t="b">
        <v>0</v>
      </c>
      <c r="K381" s="85" t="b">
        <v>0</v>
      </c>
      <c r="L381" s="85" t="b">
        <v>0</v>
      </c>
    </row>
    <row r="382" spans="1:12" ht="15">
      <c r="A382" s="85" t="s">
        <v>3469</v>
      </c>
      <c r="B382" s="85" t="s">
        <v>3374</v>
      </c>
      <c r="C382" s="85">
        <v>2</v>
      </c>
      <c r="D382" s="124">
        <v>0.00138227742357194</v>
      </c>
      <c r="E382" s="124">
        <v>2.843076977385342</v>
      </c>
      <c r="F382" s="85" t="s">
        <v>3490</v>
      </c>
      <c r="G382" s="85" t="b">
        <v>0</v>
      </c>
      <c r="H382" s="85" t="b">
        <v>0</v>
      </c>
      <c r="I382" s="85" t="b">
        <v>0</v>
      </c>
      <c r="J382" s="85" t="b">
        <v>0</v>
      </c>
      <c r="K382" s="85" t="b">
        <v>0</v>
      </c>
      <c r="L382" s="85" t="b">
        <v>0</v>
      </c>
    </row>
    <row r="383" spans="1:12" ht="15">
      <c r="A383" s="85" t="s">
        <v>3374</v>
      </c>
      <c r="B383" s="85" t="s">
        <v>2811</v>
      </c>
      <c r="C383" s="85">
        <v>2</v>
      </c>
      <c r="D383" s="124">
        <v>0.00138227742357194</v>
      </c>
      <c r="E383" s="124">
        <v>1.144106973049323</v>
      </c>
      <c r="F383" s="85" t="s">
        <v>3490</v>
      </c>
      <c r="G383" s="85" t="b">
        <v>0</v>
      </c>
      <c r="H383" s="85" t="b">
        <v>0</v>
      </c>
      <c r="I383" s="85" t="b">
        <v>0</v>
      </c>
      <c r="J383" s="85" t="b">
        <v>0</v>
      </c>
      <c r="K383" s="85" t="b">
        <v>0</v>
      </c>
      <c r="L383" s="85" t="b">
        <v>0</v>
      </c>
    </row>
    <row r="384" spans="1:12" ht="15">
      <c r="A384" s="85" t="s">
        <v>2810</v>
      </c>
      <c r="B384" s="85" t="s">
        <v>564</v>
      </c>
      <c r="C384" s="85">
        <v>2</v>
      </c>
      <c r="D384" s="124">
        <v>0.00138227742357194</v>
      </c>
      <c r="E384" s="124">
        <v>-0.5434442819710144</v>
      </c>
      <c r="F384" s="85" t="s">
        <v>3490</v>
      </c>
      <c r="G384" s="85" t="b">
        <v>0</v>
      </c>
      <c r="H384" s="85" t="b">
        <v>0</v>
      </c>
      <c r="I384" s="85" t="b">
        <v>0</v>
      </c>
      <c r="J384" s="85" t="b">
        <v>0</v>
      </c>
      <c r="K384" s="85" t="b">
        <v>0</v>
      </c>
      <c r="L384" s="85" t="b">
        <v>0</v>
      </c>
    </row>
    <row r="385" spans="1:12" ht="15">
      <c r="A385" s="85" t="s">
        <v>3364</v>
      </c>
      <c r="B385" s="85" t="s">
        <v>3470</v>
      </c>
      <c r="C385" s="85">
        <v>2</v>
      </c>
      <c r="D385" s="124">
        <v>0.00138227742357194</v>
      </c>
      <c r="E385" s="124">
        <v>2.843076977385342</v>
      </c>
      <c r="F385" s="85" t="s">
        <v>3490</v>
      </c>
      <c r="G385" s="85" t="b">
        <v>0</v>
      </c>
      <c r="H385" s="85" t="b">
        <v>0</v>
      </c>
      <c r="I385" s="85" t="b">
        <v>0</v>
      </c>
      <c r="J385" s="85" t="b">
        <v>0</v>
      </c>
      <c r="K385" s="85" t="b">
        <v>0</v>
      </c>
      <c r="L385" s="85" t="b">
        <v>0</v>
      </c>
    </row>
    <row r="386" spans="1:12" ht="15">
      <c r="A386" s="85" t="s">
        <v>3470</v>
      </c>
      <c r="B386" s="85" t="s">
        <v>3471</v>
      </c>
      <c r="C386" s="85">
        <v>2</v>
      </c>
      <c r="D386" s="124">
        <v>0.00138227742357194</v>
      </c>
      <c r="E386" s="124">
        <v>3.144106973049323</v>
      </c>
      <c r="F386" s="85" t="s">
        <v>3490</v>
      </c>
      <c r="G386" s="85" t="b">
        <v>0</v>
      </c>
      <c r="H386" s="85" t="b">
        <v>0</v>
      </c>
      <c r="I386" s="85" t="b">
        <v>0</v>
      </c>
      <c r="J386" s="85" t="b">
        <v>0</v>
      </c>
      <c r="K386" s="85" t="b">
        <v>0</v>
      </c>
      <c r="L386" s="85" t="b">
        <v>0</v>
      </c>
    </row>
    <row r="387" spans="1:12" ht="15">
      <c r="A387" s="85" t="s">
        <v>3471</v>
      </c>
      <c r="B387" s="85" t="s">
        <v>3377</v>
      </c>
      <c r="C387" s="85">
        <v>2</v>
      </c>
      <c r="D387" s="124">
        <v>0.00138227742357194</v>
      </c>
      <c r="E387" s="124">
        <v>2.968015713993642</v>
      </c>
      <c r="F387" s="85" t="s">
        <v>3490</v>
      </c>
      <c r="G387" s="85" t="b">
        <v>0</v>
      </c>
      <c r="H387" s="85" t="b">
        <v>0</v>
      </c>
      <c r="I387" s="85" t="b">
        <v>0</v>
      </c>
      <c r="J387" s="85" t="b">
        <v>0</v>
      </c>
      <c r="K387" s="85" t="b">
        <v>0</v>
      </c>
      <c r="L387" s="85" t="b">
        <v>0</v>
      </c>
    </row>
    <row r="388" spans="1:12" ht="15">
      <c r="A388" s="85" t="s">
        <v>3377</v>
      </c>
      <c r="B388" s="85" t="s">
        <v>3472</v>
      </c>
      <c r="C388" s="85">
        <v>2</v>
      </c>
      <c r="D388" s="124">
        <v>0.00138227742357194</v>
      </c>
      <c r="E388" s="124">
        <v>2.968015713993642</v>
      </c>
      <c r="F388" s="85" t="s">
        <v>3490</v>
      </c>
      <c r="G388" s="85" t="b">
        <v>0</v>
      </c>
      <c r="H388" s="85" t="b">
        <v>0</v>
      </c>
      <c r="I388" s="85" t="b">
        <v>0</v>
      </c>
      <c r="J388" s="85" t="b">
        <v>0</v>
      </c>
      <c r="K388" s="85" t="b">
        <v>1</v>
      </c>
      <c r="L388" s="85" t="b">
        <v>0</v>
      </c>
    </row>
    <row r="389" spans="1:12" ht="15">
      <c r="A389" s="85" t="s">
        <v>3472</v>
      </c>
      <c r="B389" s="85" t="s">
        <v>3316</v>
      </c>
      <c r="C389" s="85">
        <v>2</v>
      </c>
      <c r="D389" s="124">
        <v>0.00138227742357194</v>
      </c>
      <c r="E389" s="124">
        <v>2.4908944592739792</v>
      </c>
      <c r="F389" s="85" t="s">
        <v>3490</v>
      </c>
      <c r="G389" s="85" t="b">
        <v>0</v>
      </c>
      <c r="H389" s="85" t="b">
        <v>1</v>
      </c>
      <c r="I389" s="85" t="b">
        <v>0</v>
      </c>
      <c r="J389" s="85" t="b">
        <v>0</v>
      </c>
      <c r="K389" s="85" t="b">
        <v>0</v>
      </c>
      <c r="L389" s="85" t="b">
        <v>0</v>
      </c>
    </row>
    <row r="390" spans="1:12" ht="15">
      <c r="A390" s="85" t="s">
        <v>3316</v>
      </c>
      <c r="B390" s="85" t="s">
        <v>325</v>
      </c>
      <c r="C390" s="85">
        <v>2</v>
      </c>
      <c r="D390" s="124">
        <v>0.00138227742357194</v>
      </c>
      <c r="E390" s="124">
        <v>0.9819908319869547</v>
      </c>
      <c r="F390" s="85" t="s">
        <v>3490</v>
      </c>
      <c r="G390" s="85" t="b">
        <v>0</v>
      </c>
      <c r="H390" s="85" t="b">
        <v>0</v>
      </c>
      <c r="I390" s="85" t="b">
        <v>0</v>
      </c>
      <c r="J390" s="85" t="b">
        <v>0</v>
      </c>
      <c r="K390" s="85" t="b">
        <v>0</v>
      </c>
      <c r="L390" s="85" t="b">
        <v>0</v>
      </c>
    </row>
    <row r="391" spans="1:12" ht="15">
      <c r="A391" s="85" t="s">
        <v>325</v>
      </c>
      <c r="B391" s="85" t="s">
        <v>2769</v>
      </c>
      <c r="C391" s="85">
        <v>2</v>
      </c>
      <c r="D391" s="124">
        <v>0.00138227742357194</v>
      </c>
      <c r="E391" s="124">
        <v>0.020255332082237214</v>
      </c>
      <c r="F391" s="85" t="s">
        <v>3490</v>
      </c>
      <c r="G391" s="85" t="b">
        <v>0</v>
      </c>
      <c r="H391" s="85" t="b">
        <v>0</v>
      </c>
      <c r="I391" s="85" t="b">
        <v>0</v>
      </c>
      <c r="J391" s="85" t="b">
        <v>0</v>
      </c>
      <c r="K391" s="85" t="b">
        <v>0</v>
      </c>
      <c r="L391" s="85" t="b">
        <v>0</v>
      </c>
    </row>
    <row r="392" spans="1:12" ht="15">
      <c r="A392" s="85" t="s">
        <v>2769</v>
      </c>
      <c r="B392" s="85" t="s">
        <v>410</v>
      </c>
      <c r="C392" s="85">
        <v>2</v>
      </c>
      <c r="D392" s="124">
        <v>0.00138227742357194</v>
      </c>
      <c r="E392" s="124">
        <v>0.7871255720561919</v>
      </c>
      <c r="F392" s="85" t="s">
        <v>3490</v>
      </c>
      <c r="G392" s="85" t="b">
        <v>0</v>
      </c>
      <c r="H392" s="85" t="b">
        <v>0</v>
      </c>
      <c r="I392" s="85" t="b">
        <v>0</v>
      </c>
      <c r="J392" s="85" t="b">
        <v>0</v>
      </c>
      <c r="K392" s="85" t="b">
        <v>0</v>
      </c>
      <c r="L392" s="85" t="b">
        <v>0</v>
      </c>
    </row>
    <row r="393" spans="1:12" ht="15">
      <c r="A393" s="85" t="s">
        <v>564</v>
      </c>
      <c r="B393" s="85" t="s">
        <v>2775</v>
      </c>
      <c r="C393" s="85">
        <v>2</v>
      </c>
      <c r="D393" s="124">
        <v>0.00138227742357194</v>
      </c>
      <c r="E393" s="124">
        <v>1.1451940686905373</v>
      </c>
      <c r="F393" s="85" t="s">
        <v>3490</v>
      </c>
      <c r="G393" s="85" t="b">
        <v>0</v>
      </c>
      <c r="H393" s="85" t="b">
        <v>0</v>
      </c>
      <c r="I393" s="85" t="b">
        <v>0</v>
      </c>
      <c r="J393" s="85" t="b">
        <v>0</v>
      </c>
      <c r="K393" s="85" t="b">
        <v>0</v>
      </c>
      <c r="L393" s="85" t="b">
        <v>0</v>
      </c>
    </row>
    <row r="394" spans="1:12" ht="15">
      <c r="A394" s="85" t="s">
        <v>326</v>
      </c>
      <c r="B394" s="85" t="s">
        <v>3411</v>
      </c>
      <c r="C394" s="85">
        <v>2</v>
      </c>
      <c r="D394" s="124">
        <v>0.00138227742357194</v>
      </c>
      <c r="E394" s="124">
        <v>3.144106973049323</v>
      </c>
      <c r="F394" s="85" t="s">
        <v>3490</v>
      </c>
      <c r="G394" s="85" t="b">
        <v>0</v>
      </c>
      <c r="H394" s="85" t="b">
        <v>0</v>
      </c>
      <c r="I394" s="85" t="b">
        <v>0</v>
      </c>
      <c r="J394" s="85" t="b">
        <v>0</v>
      </c>
      <c r="K394" s="85" t="b">
        <v>0</v>
      </c>
      <c r="L394" s="85" t="b">
        <v>0</v>
      </c>
    </row>
    <row r="395" spans="1:12" ht="15">
      <c r="A395" s="85" t="s">
        <v>3473</v>
      </c>
      <c r="B395" s="85" t="s">
        <v>3370</v>
      </c>
      <c r="C395" s="85">
        <v>2</v>
      </c>
      <c r="D395" s="124">
        <v>0.00138227742357194</v>
      </c>
      <c r="E395" s="124">
        <v>2.968015713993642</v>
      </c>
      <c r="F395" s="85" t="s">
        <v>3490</v>
      </c>
      <c r="G395" s="85" t="b">
        <v>0</v>
      </c>
      <c r="H395" s="85" t="b">
        <v>0</v>
      </c>
      <c r="I395" s="85" t="b">
        <v>0</v>
      </c>
      <c r="J395" s="85" t="b">
        <v>0</v>
      </c>
      <c r="K395" s="85" t="b">
        <v>0</v>
      </c>
      <c r="L395" s="85" t="b">
        <v>0</v>
      </c>
    </row>
    <row r="396" spans="1:12" ht="15">
      <c r="A396" s="85" t="s">
        <v>3370</v>
      </c>
      <c r="B396" s="85" t="s">
        <v>325</v>
      </c>
      <c r="C396" s="85">
        <v>2</v>
      </c>
      <c r="D396" s="124">
        <v>0.00138227742357194</v>
      </c>
      <c r="E396" s="124">
        <v>1.225028880673249</v>
      </c>
      <c r="F396" s="85" t="s">
        <v>3490</v>
      </c>
      <c r="G396" s="85" t="b">
        <v>0</v>
      </c>
      <c r="H396" s="85" t="b">
        <v>0</v>
      </c>
      <c r="I396" s="85" t="b">
        <v>0</v>
      </c>
      <c r="J396" s="85" t="b">
        <v>0</v>
      </c>
      <c r="K396" s="85" t="b">
        <v>0</v>
      </c>
      <c r="L396" s="85" t="b">
        <v>0</v>
      </c>
    </row>
    <row r="397" spans="1:12" ht="15">
      <c r="A397" s="85" t="s">
        <v>325</v>
      </c>
      <c r="B397" s="85" t="s">
        <v>3374</v>
      </c>
      <c r="C397" s="85">
        <v>2</v>
      </c>
      <c r="D397" s="124">
        <v>0.00138227742357194</v>
      </c>
      <c r="E397" s="124">
        <v>1.2632933807685316</v>
      </c>
      <c r="F397" s="85" t="s">
        <v>3490</v>
      </c>
      <c r="G397" s="85" t="b">
        <v>0</v>
      </c>
      <c r="H397" s="85" t="b">
        <v>0</v>
      </c>
      <c r="I397" s="85" t="b">
        <v>0</v>
      </c>
      <c r="J397" s="85" t="b">
        <v>0</v>
      </c>
      <c r="K397" s="85" t="b">
        <v>0</v>
      </c>
      <c r="L397" s="85" t="b">
        <v>0</v>
      </c>
    </row>
    <row r="398" spans="1:12" ht="15">
      <c r="A398" s="85" t="s">
        <v>3374</v>
      </c>
      <c r="B398" s="85" t="s">
        <v>564</v>
      </c>
      <c r="C398" s="85">
        <v>2</v>
      </c>
      <c r="D398" s="124">
        <v>0.00138227742357194</v>
      </c>
      <c r="E398" s="124">
        <v>0.9372810970174733</v>
      </c>
      <c r="F398" s="85" t="s">
        <v>3490</v>
      </c>
      <c r="G398" s="85" t="b">
        <v>0</v>
      </c>
      <c r="H398" s="85" t="b">
        <v>0</v>
      </c>
      <c r="I398" s="85" t="b">
        <v>0</v>
      </c>
      <c r="J398" s="85" t="b">
        <v>0</v>
      </c>
      <c r="K398" s="85" t="b">
        <v>0</v>
      </c>
      <c r="L398" s="85" t="b">
        <v>0</v>
      </c>
    </row>
    <row r="399" spans="1:12" ht="15">
      <c r="A399" s="85" t="s">
        <v>3372</v>
      </c>
      <c r="B399" s="85" t="s">
        <v>278</v>
      </c>
      <c r="C399" s="85">
        <v>2</v>
      </c>
      <c r="D399" s="124">
        <v>0.00138227742357194</v>
      </c>
      <c r="E399" s="124">
        <v>2.843076977385342</v>
      </c>
      <c r="F399" s="85" t="s">
        <v>3490</v>
      </c>
      <c r="G399" s="85" t="b">
        <v>0</v>
      </c>
      <c r="H399" s="85" t="b">
        <v>0</v>
      </c>
      <c r="I399" s="85" t="b">
        <v>0</v>
      </c>
      <c r="J399" s="85" t="b">
        <v>0</v>
      </c>
      <c r="K399" s="85" t="b">
        <v>0</v>
      </c>
      <c r="L399" s="85" t="b">
        <v>0</v>
      </c>
    </row>
    <row r="400" spans="1:12" ht="15">
      <c r="A400" s="85" t="s">
        <v>278</v>
      </c>
      <c r="B400" s="85" t="s">
        <v>3329</v>
      </c>
      <c r="C400" s="85">
        <v>2</v>
      </c>
      <c r="D400" s="124">
        <v>0.00138227742357194</v>
      </c>
      <c r="E400" s="124">
        <v>2.4908944592739792</v>
      </c>
      <c r="F400" s="85" t="s">
        <v>3490</v>
      </c>
      <c r="G400" s="85" t="b">
        <v>0</v>
      </c>
      <c r="H400" s="85" t="b">
        <v>0</v>
      </c>
      <c r="I400" s="85" t="b">
        <v>0</v>
      </c>
      <c r="J400" s="85" t="b">
        <v>0</v>
      </c>
      <c r="K400" s="85" t="b">
        <v>0</v>
      </c>
      <c r="L400" s="85" t="b">
        <v>0</v>
      </c>
    </row>
    <row r="401" spans="1:12" ht="15">
      <c r="A401" s="85" t="s">
        <v>3329</v>
      </c>
      <c r="B401" s="85" t="s">
        <v>3341</v>
      </c>
      <c r="C401" s="85">
        <v>2</v>
      </c>
      <c r="D401" s="124">
        <v>0.00138227742357194</v>
      </c>
      <c r="E401" s="124">
        <v>2.4908944592739792</v>
      </c>
      <c r="F401" s="85" t="s">
        <v>3490</v>
      </c>
      <c r="G401" s="85" t="b">
        <v>0</v>
      </c>
      <c r="H401" s="85" t="b">
        <v>0</v>
      </c>
      <c r="I401" s="85" t="b">
        <v>0</v>
      </c>
      <c r="J401" s="85" t="b">
        <v>1</v>
      </c>
      <c r="K401" s="85" t="b">
        <v>0</v>
      </c>
      <c r="L401" s="85" t="b">
        <v>0</v>
      </c>
    </row>
    <row r="402" spans="1:12" ht="15">
      <c r="A402" s="85" t="s">
        <v>3341</v>
      </c>
      <c r="B402" s="85" t="s">
        <v>2815</v>
      </c>
      <c r="C402" s="85">
        <v>2</v>
      </c>
      <c r="D402" s="124">
        <v>0.00138227742357194</v>
      </c>
      <c r="E402" s="124">
        <v>1.2632933807685316</v>
      </c>
      <c r="F402" s="85" t="s">
        <v>3490</v>
      </c>
      <c r="G402" s="85" t="b">
        <v>1</v>
      </c>
      <c r="H402" s="85" t="b">
        <v>0</v>
      </c>
      <c r="I402" s="85" t="b">
        <v>0</v>
      </c>
      <c r="J402" s="85" t="b">
        <v>0</v>
      </c>
      <c r="K402" s="85" t="b">
        <v>0</v>
      </c>
      <c r="L402" s="85" t="b">
        <v>0</v>
      </c>
    </row>
    <row r="403" spans="1:12" ht="15">
      <c r="A403" s="85" t="s">
        <v>2822</v>
      </c>
      <c r="B403" s="85" t="s">
        <v>408</v>
      </c>
      <c r="C403" s="85">
        <v>2</v>
      </c>
      <c r="D403" s="124">
        <v>0.00138227742357194</v>
      </c>
      <c r="E403" s="124">
        <v>1.729133625078505</v>
      </c>
      <c r="F403" s="85" t="s">
        <v>3490</v>
      </c>
      <c r="G403" s="85" t="b">
        <v>0</v>
      </c>
      <c r="H403" s="85" t="b">
        <v>0</v>
      </c>
      <c r="I403" s="85" t="b">
        <v>0</v>
      </c>
      <c r="J403" s="85" t="b">
        <v>0</v>
      </c>
      <c r="K403" s="85" t="b">
        <v>0</v>
      </c>
      <c r="L403" s="85" t="b">
        <v>0</v>
      </c>
    </row>
    <row r="404" spans="1:12" ht="15">
      <c r="A404" s="85" t="s">
        <v>408</v>
      </c>
      <c r="B404" s="85" t="s">
        <v>403</v>
      </c>
      <c r="C404" s="85">
        <v>2</v>
      </c>
      <c r="D404" s="124">
        <v>0.00138227742357194</v>
      </c>
      <c r="E404" s="124">
        <v>2.843076977385342</v>
      </c>
      <c r="F404" s="85" t="s">
        <v>3490</v>
      </c>
      <c r="G404" s="85" t="b">
        <v>0</v>
      </c>
      <c r="H404" s="85" t="b">
        <v>0</v>
      </c>
      <c r="I404" s="85" t="b">
        <v>0</v>
      </c>
      <c r="J404" s="85" t="b">
        <v>0</v>
      </c>
      <c r="K404" s="85" t="b">
        <v>0</v>
      </c>
      <c r="L404" s="85" t="b">
        <v>0</v>
      </c>
    </row>
    <row r="405" spans="1:12" ht="15">
      <c r="A405" s="85" t="s">
        <v>403</v>
      </c>
      <c r="B405" s="85" t="s">
        <v>3474</v>
      </c>
      <c r="C405" s="85">
        <v>2</v>
      </c>
      <c r="D405" s="124">
        <v>0.00138227742357194</v>
      </c>
      <c r="E405" s="124">
        <v>2.843076977385342</v>
      </c>
      <c r="F405" s="85" t="s">
        <v>3490</v>
      </c>
      <c r="G405" s="85" t="b">
        <v>0</v>
      </c>
      <c r="H405" s="85" t="b">
        <v>0</v>
      </c>
      <c r="I405" s="85" t="b">
        <v>0</v>
      </c>
      <c r="J405" s="85" t="b">
        <v>0</v>
      </c>
      <c r="K405" s="85" t="b">
        <v>0</v>
      </c>
      <c r="L405" s="85" t="b">
        <v>0</v>
      </c>
    </row>
    <row r="406" spans="1:12" ht="15">
      <c r="A406" s="85" t="s">
        <v>3474</v>
      </c>
      <c r="B406" s="85" t="s">
        <v>3475</v>
      </c>
      <c r="C406" s="85">
        <v>2</v>
      </c>
      <c r="D406" s="124">
        <v>0.00138227742357194</v>
      </c>
      <c r="E406" s="124">
        <v>3.144106973049323</v>
      </c>
      <c r="F406" s="85" t="s">
        <v>3490</v>
      </c>
      <c r="G406" s="85" t="b">
        <v>0</v>
      </c>
      <c r="H406" s="85" t="b">
        <v>0</v>
      </c>
      <c r="I406" s="85" t="b">
        <v>0</v>
      </c>
      <c r="J406" s="85" t="b">
        <v>0</v>
      </c>
      <c r="K406" s="85" t="b">
        <v>0</v>
      </c>
      <c r="L406" s="85" t="b">
        <v>0</v>
      </c>
    </row>
    <row r="407" spans="1:12" ht="15">
      <c r="A407" s="85" t="s">
        <v>3475</v>
      </c>
      <c r="B407" s="85" t="s">
        <v>3476</v>
      </c>
      <c r="C407" s="85">
        <v>2</v>
      </c>
      <c r="D407" s="124">
        <v>0.00138227742357194</v>
      </c>
      <c r="E407" s="124">
        <v>3.144106973049323</v>
      </c>
      <c r="F407" s="85" t="s">
        <v>3490</v>
      </c>
      <c r="G407" s="85" t="b">
        <v>0</v>
      </c>
      <c r="H407" s="85" t="b">
        <v>0</v>
      </c>
      <c r="I407" s="85" t="b">
        <v>0</v>
      </c>
      <c r="J407" s="85" t="b">
        <v>0</v>
      </c>
      <c r="K407" s="85" t="b">
        <v>0</v>
      </c>
      <c r="L407" s="85" t="b">
        <v>0</v>
      </c>
    </row>
    <row r="408" spans="1:12" ht="15">
      <c r="A408" s="85" t="s">
        <v>3476</v>
      </c>
      <c r="B408" s="85" t="s">
        <v>3477</v>
      </c>
      <c r="C408" s="85">
        <v>2</v>
      </c>
      <c r="D408" s="124">
        <v>0.00138227742357194</v>
      </c>
      <c r="E408" s="124">
        <v>3.144106973049323</v>
      </c>
      <c r="F408" s="85" t="s">
        <v>3490</v>
      </c>
      <c r="G408" s="85" t="b">
        <v>0</v>
      </c>
      <c r="H408" s="85" t="b">
        <v>0</v>
      </c>
      <c r="I408" s="85" t="b">
        <v>0</v>
      </c>
      <c r="J408" s="85" t="b">
        <v>0</v>
      </c>
      <c r="K408" s="85" t="b">
        <v>0</v>
      </c>
      <c r="L408" s="85" t="b">
        <v>0</v>
      </c>
    </row>
    <row r="409" spans="1:12" ht="15">
      <c r="A409" s="85" t="s">
        <v>3477</v>
      </c>
      <c r="B409" s="85" t="s">
        <v>325</v>
      </c>
      <c r="C409" s="85">
        <v>2</v>
      </c>
      <c r="D409" s="124">
        <v>0.00138227742357194</v>
      </c>
      <c r="E409" s="124">
        <v>1.5260588763372303</v>
      </c>
      <c r="F409" s="85" t="s">
        <v>3490</v>
      </c>
      <c r="G409" s="85" t="b">
        <v>0</v>
      </c>
      <c r="H409" s="85" t="b">
        <v>0</v>
      </c>
      <c r="I409" s="85" t="b">
        <v>0</v>
      </c>
      <c r="J409" s="85" t="b">
        <v>0</v>
      </c>
      <c r="K409" s="85" t="b">
        <v>0</v>
      </c>
      <c r="L409" s="85" t="b">
        <v>0</v>
      </c>
    </row>
    <row r="410" spans="1:12" ht="15">
      <c r="A410" s="85" t="s">
        <v>3359</v>
      </c>
      <c r="B410" s="85" t="s">
        <v>2829</v>
      </c>
      <c r="C410" s="85">
        <v>2</v>
      </c>
      <c r="D410" s="124">
        <v>0.00138227742357194</v>
      </c>
      <c r="E410" s="124">
        <v>2.102714287891098</v>
      </c>
      <c r="F410" s="85" t="s">
        <v>3490</v>
      </c>
      <c r="G410" s="85" t="b">
        <v>0</v>
      </c>
      <c r="H410" s="85" t="b">
        <v>0</v>
      </c>
      <c r="I410" s="85" t="b">
        <v>0</v>
      </c>
      <c r="J410" s="85" t="b">
        <v>0</v>
      </c>
      <c r="K410" s="85" t="b">
        <v>0</v>
      </c>
      <c r="L410" s="85" t="b">
        <v>0</v>
      </c>
    </row>
    <row r="411" spans="1:12" ht="15">
      <c r="A411" s="85" t="s">
        <v>2829</v>
      </c>
      <c r="B411" s="85" t="s">
        <v>2829</v>
      </c>
      <c r="C411" s="85">
        <v>2</v>
      </c>
      <c r="D411" s="124">
        <v>0.00138227742357194</v>
      </c>
      <c r="E411" s="124">
        <v>1.6255930331714357</v>
      </c>
      <c r="F411" s="85" t="s">
        <v>3490</v>
      </c>
      <c r="G411" s="85" t="b">
        <v>0</v>
      </c>
      <c r="H411" s="85" t="b">
        <v>0</v>
      </c>
      <c r="I411" s="85" t="b">
        <v>0</v>
      </c>
      <c r="J411" s="85" t="b">
        <v>0</v>
      </c>
      <c r="K411" s="85" t="b">
        <v>0</v>
      </c>
      <c r="L411" s="85" t="b">
        <v>0</v>
      </c>
    </row>
    <row r="412" spans="1:12" ht="15">
      <c r="A412" s="85" t="s">
        <v>2829</v>
      </c>
      <c r="B412" s="85" t="s">
        <v>3478</v>
      </c>
      <c r="C412" s="85">
        <v>2</v>
      </c>
      <c r="D412" s="124">
        <v>0.00138227742357194</v>
      </c>
      <c r="E412" s="124">
        <v>2.3659557226656793</v>
      </c>
      <c r="F412" s="85" t="s">
        <v>3490</v>
      </c>
      <c r="G412" s="85" t="b">
        <v>0</v>
      </c>
      <c r="H412" s="85" t="b">
        <v>0</v>
      </c>
      <c r="I412" s="85" t="b">
        <v>0</v>
      </c>
      <c r="J412" s="85" t="b">
        <v>0</v>
      </c>
      <c r="K412" s="85" t="b">
        <v>0</v>
      </c>
      <c r="L412" s="85" t="b">
        <v>0</v>
      </c>
    </row>
    <row r="413" spans="1:12" ht="15">
      <c r="A413" s="85" t="s">
        <v>3478</v>
      </c>
      <c r="B413" s="85" t="s">
        <v>3479</v>
      </c>
      <c r="C413" s="85">
        <v>2</v>
      </c>
      <c r="D413" s="124">
        <v>0.00138227742357194</v>
      </c>
      <c r="E413" s="124">
        <v>3.144106973049323</v>
      </c>
      <c r="F413" s="85" t="s">
        <v>3490</v>
      </c>
      <c r="G413" s="85" t="b">
        <v>0</v>
      </c>
      <c r="H413" s="85" t="b">
        <v>0</v>
      </c>
      <c r="I413" s="85" t="b">
        <v>0</v>
      </c>
      <c r="J413" s="85" t="b">
        <v>0</v>
      </c>
      <c r="K413" s="85" t="b">
        <v>0</v>
      </c>
      <c r="L413" s="85" t="b">
        <v>0</v>
      </c>
    </row>
    <row r="414" spans="1:12" ht="15">
      <c r="A414" s="85" t="s">
        <v>3479</v>
      </c>
      <c r="B414" s="85" t="s">
        <v>3480</v>
      </c>
      <c r="C414" s="85">
        <v>2</v>
      </c>
      <c r="D414" s="124">
        <v>0.00138227742357194</v>
      </c>
      <c r="E414" s="124">
        <v>3.144106973049323</v>
      </c>
      <c r="F414" s="85" t="s">
        <v>3490</v>
      </c>
      <c r="G414" s="85" t="b">
        <v>0</v>
      </c>
      <c r="H414" s="85" t="b">
        <v>0</v>
      </c>
      <c r="I414" s="85" t="b">
        <v>0</v>
      </c>
      <c r="J414" s="85" t="b">
        <v>0</v>
      </c>
      <c r="K414" s="85" t="b">
        <v>0</v>
      </c>
      <c r="L414" s="85" t="b">
        <v>0</v>
      </c>
    </row>
    <row r="415" spans="1:12" ht="15">
      <c r="A415" s="85" t="s">
        <v>3480</v>
      </c>
      <c r="B415" s="85" t="s">
        <v>3375</v>
      </c>
      <c r="C415" s="85">
        <v>2</v>
      </c>
      <c r="D415" s="124">
        <v>0.00138227742357194</v>
      </c>
      <c r="E415" s="124">
        <v>2.843076977385342</v>
      </c>
      <c r="F415" s="85" t="s">
        <v>3490</v>
      </c>
      <c r="G415" s="85" t="b">
        <v>0</v>
      </c>
      <c r="H415" s="85" t="b">
        <v>0</v>
      </c>
      <c r="I415" s="85" t="b">
        <v>0</v>
      </c>
      <c r="J415" s="85" t="b">
        <v>0</v>
      </c>
      <c r="K415" s="85" t="b">
        <v>0</v>
      </c>
      <c r="L415" s="85" t="b">
        <v>0</v>
      </c>
    </row>
    <row r="416" spans="1:12" ht="15">
      <c r="A416" s="85" t="s">
        <v>3375</v>
      </c>
      <c r="B416" s="85" t="s">
        <v>402</v>
      </c>
      <c r="C416" s="85">
        <v>2</v>
      </c>
      <c r="D416" s="124">
        <v>0.00138227742357194</v>
      </c>
      <c r="E416" s="124">
        <v>1.0202553320822372</v>
      </c>
      <c r="F416" s="85" t="s">
        <v>3490</v>
      </c>
      <c r="G416" s="85" t="b">
        <v>0</v>
      </c>
      <c r="H416" s="85" t="b">
        <v>0</v>
      </c>
      <c r="I416" s="85" t="b">
        <v>0</v>
      </c>
      <c r="J416" s="85" t="b">
        <v>0</v>
      </c>
      <c r="K416" s="85" t="b">
        <v>0</v>
      </c>
      <c r="L416" s="85" t="b">
        <v>0</v>
      </c>
    </row>
    <row r="417" spans="1:12" ht="15">
      <c r="A417" s="85" t="s">
        <v>402</v>
      </c>
      <c r="B417" s="85" t="s">
        <v>3481</v>
      </c>
      <c r="C417" s="85">
        <v>2</v>
      </c>
      <c r="D417" s="124">
        <v>0.00138227742357194</v>
      </c>
      <c r="E417" s="124">
        <v>1.3212853277462184</v>
      </c>
      <c r="F417" s="85" t="s">
        <v>3490</v>
      </c>
      <c r="G417" s="85" t="b">
        <v>0</v>
      </c>
      <c r="H417" s="85" t="b">
        <v>0</v>
      </c>
      <c r="I417" s="85" t="b">
        <v>0</v>
      </c>
      <c r="J417" s="85" t="b">
        <v>0</v>
      </c>
      <c r="K417" s="85" t="b">
        <v>0</v>
      </c>
      <c r="L417" s="85" t="b">
        <v>0</v>
      </c>
    </row>
    <row r="418" spans="1:12" ht="15">
      <c r="A418" s="85" t="s">
        <v>3481</v>
      </c>
      <c r="B418" s="85" t="s">
        <v>3375</v>
      </c>
      <c r="C418" s="85">
        <v>2</v>
      </c>
      <c r="D418" s="124">
        <v>0.00138227742357194</v>
      </c>
      <c r="E418" s="124">
        <v>2.843076977385342</v>
      </c>
      <c r="F418" s="85" t="s">
        <v>3490</v>
      </c>
      <c r="G418" s="85" t="b">
        <v>0</v>
      </c>
      <c r="H418" s="85" t="b">
        <v>0</v>
      </c>
      <c r="I418" s="85" t="b">
        <v>0</v>
      </c>
      <c r="J418" s="85" t="b">
        <v>0</v>
      </c>
      <c r="K418" s="85" t="b">
        <v>0</v>
      </c>
      <c r="L418" s="85" t="b">
        <v>0</v>
      </c>
    </row>
    <row r="419" spans="1:12" ht="15">
      <c r="A419" s="85" t="s">
        <v>3375</v>
      </c>
      <c r="B419" s="85" t="s">
        <v>3482</v>
      </c>
      <c r="C419" s="85">
        <v>2</v>
      </c>
      <c r="D419" s="124">
        <v>0.00138227742357194</v>
      </c>
      <c r="E419" s="124">
        <v>2.843076977385342</v>
      </c>
      <c r="F419" s="85" t="s">
        <v>3490</v>
      </c>
      <c r="G419" s="85" t="b">
        <v>0</v>
      </c>
      <c r="H419" s="85" t="b">
        <v>0</v>
      </c>
      <c r="I419" s="85" t="b">
        <v>0</v>
      </c>
      <c r="J419" s="85" t="b">
        <v>0</v>
      </c>
      <c r="K419" s="85" t="b">
        <v>0</v>
      </c>
      <c r="L419" s="85" t="b">
        <v>0</v>
      </c>
    </row>
    <row r="420" spans="1:12" ht="15">
      <c r="A420" s="85" t="s">
        <v>3306</v>
      </c>
      <c r="B420" s="85" t="s">
        <v>3376</v>
      </c>
      <c r="C420" s="85">
        <v>2</v>
      </c>
      <c r="D420" s="124">
        <v>0.00138227742357194</v>
      </c>
      <c r="E420" s="124">
        <v>1.913658051671049</v>
      </c>
      <c r="F420" s="85" t="s">
        <v>3490</v>
      </c>
      <c r="G420" s="85" t="b">
        <v>1</v>
      </c>
      <c r="H420" s="85" t="b">
        <v>0</v>
      </c>
      <c r="I420" s="85" t="b">
        <v>0</v>
      </c>
      <c r="J420" s="85" t="b">
        <v>0</v>
      </c>
      <c r="K420" s="85" t="b">
        <v>0</v>
      </c>
      <c r="L420" s="85" t="b">
        <v>0</v>
      </c>
    </row>
    <row r="421" spans="1:12" ht="15">
      <c r="A421" s="85" t="s">
        <v>3376</v>
      </c>
      <c r="B421" s="85" t="s">
        <v>2813</v>
      </c>
      <c r="C421" s="85">
        <v>2</v>
      </c>
      <c r="D421" s="124">
        <v>0.00138227742357194</v>
      </c>
      <c r="E421" s="124">
        <v>1.913658051671049</v>
      </c>
      <c r="F421" s="85" t="s">
        <v>3490</v>
      </c>
      <c r="G421" s="85" t="b">
        <v>0</v>
      </c>
      <c r="H421" s="85" t="b">
        <v>0</v>
      </c>
      <c r="I421" s="85" t="b">
        <v>0</v>
      </c>
      <c r="J421" s="85" t="b">
        <v>0</v>
      </c>
      <c r="K421" s="85" t="b">
        <v>0</v>
      </c>
      <c r="L421" s="85" t="b">
        <v>0</v>
      </c>
    </row>
    <row r="422" spans="1:12" ht="15">
      <c r="A422" s="85" t="s">
        <v>2813</v>
      </c>
      <c r="B422" s="85" t="s">
        <v>567</v>
      </c>
      <c r="C422" s="85">
        <v>2</v>
      </c>
      <c r="D422" s="124">
        <v>0.00138227742357194</v>
      </c>
      <c r="E422" s="124">
        <v>0.5071178712370938</v>
      </c>
      <c r="F422" s="85" t="s">
        <v>3490</v>
      </c>
      <c r="G422" s="85" t="b">
        <v>0</v>
      </c>
      <c r="H422" s="85" t="b">
        <v>0</v>
      </c>
      <c r="I422" s="85" t="b">
        <v>0</v>
      </c>
      <c r="J422" s="85" t="b">
        <v>0</v>
      </c>
      <c r="K422" s="85" t="b">
        <v>0</v>
      </c>
      <c r="L422" s="85" t="b">
        <v>0</v>
      </c>
    </row>
    <row r="423" spans="1:12" ht="15">
      <c r="A423" s="85" t="s">
        <v>567</v>
      </c>
      <c r="B423" s="85" t="s">
        <v>3319</v>
      </c>
      <c r="C423" s="85">
        <v>2</v>
      </c>
      <c r="D423" s="124">
        <v>0.00138227742357194</v>
      </c>
      <c r="E423" s="124">
        <v>1.314803200218298</v>
      </c>
      <c r="F423" s="85" t="s">
        <v>3490</v>
      </c>
      <c r="G423" s="85" t="b">
        <v>0</v>
      </c>
      <c r="H423" s="85" t="b">
        <v>0</v>
      </c>
      <c r="I423" s="85" t="b">
        <v>0</v>
      </c>
      <c r="J423" s="85" t="b">
        <v>0</v>
      </c>
      <c r="K423" s="85" t="b">
        <v>0</v>
      </c>
      <c r="L423" s="85" t="b">
        <v>0</v>
      </c>
    </row>
    <row r="424" spans="1:12" ht="15">
      <c r="A424" s="85" t="s">
        <v>3319</v>
      </c>
      <c r="B424" s="85" t="s">
        <v>3376</v>
      </c>
      <c r="C424" s="85">
        <v>2</v>
      </c>
      <c r="D424" s="124">
        <v>0.00138227742357194</v>
      </c>
      <c r="E424" s="124">
        <v>2.2990089330350663</v>
      </c>
      <c r="F424" s="85" t="s">
        <v>3490</v>
      </c>
      <c r="G424" s="85" t="b">
        <v>0</v>
      </c>
      <c r="H424" s="85" t="b">
        <v>0</v>
      </c>
      <c r="I424" s="85" t="b">
        <v>0</v>
      </c>
      <c r="J424" s="85" t="b">
        <v>0</v>
      </c>
      <c r="K424" s="85" t="b">
        <v>0</v>
      </c>
      <c r="L424" s="85" t="b">
        <v>0</v>
      </c>
    </row>
    <row r="425" spans="1:12" ht="15">
      <c r="A425" s="85" t="s">
        <v>3376</v>
      </c>
      <c r="B425" s="85" t="s">
        <v>3483</v>
      </c>
      <c r="C425" s="85">
        <v>2</v>
      </c>
      <c r="D425" s="124">
        <v>0.00138227742357194</v>
      </c>
      <c r="E425" s="124">
        <v>2.843076977385342</v>
      </c>
      <c r="F425" s="85" t="s">
        <v>3490</v>
      </c>
      <c r="G425" s="85" t="b">
        <v>0</v>
      </c>
      <c r="H425" s="85" t="b">
        <v>0</v>
      </c>
      <c r="I425" s="85" t="b">
        <v>0</v>
      </c>
      <c r="J425" s="85" t="b">
        <v>0</v>
      </c>
      <c r="K425" s="85" t="b">
        <v>0</v>
      </c>
      <c r="L425" s="85" t="b">
        <v>0</v>
      </c>
    </row>
    <row r="426" spans="1:12" ht="15">
      <c r="A426" s="85" t="s">
        <v>3483</v>
      </c>
      <c r="B426" s="85" t="s">
        <v>2864</v>
      </c>
      <c r="C426" s="85">
        <v>2</v>
      </c>
      <c r="D426" s="124">
        <v>0.00138227742357194</v>
      </c>
      <c r="E426" s="124">
        <v>2.6669857183296606</v>
      </c>
      <c r="F426" s="85" t="s">
        <v>3490</v>
      </c>
      <c r="G426" s="85" t="b">
        <v>0</v>
      </c>
      <c r="H426" s="85" t="b">
        <v>0</v>
      </c>
      <c r="I426" s="85" t="b">
        <v>0</v>
      </c>
      <c r="J426" s="85" t="b">
        <v>0</v>
      </c>
      <c r="K426" s="85" t="b">
        <v>0</v>
      </c>
      <c r="L426" s="85" t="b">
        <v>0</v>
      </c>
    </row>
    <row r="427" spans="1:12" ht="15">
      <c r="A427" s="85" t="s">
        <v>2832</v>
      </c>
      <c r="B427" s="85" t="s">
        <v>3484</v>
      </c>
      <c r="C427" s="85">
        <v>2</v>
      </c>
      <c r="D427" s="124">
        <v>0.00138227742357194</v>
      </c>
      <c r="E427" s="124">
        <v>2.3659557226656793</v>
      </c>
      <c r="F427" s="85" t="s">
        <v>3490</v>
      </c>
      <c r="G427" s="85" t="b">
        <v>1</v>
      </c>
      <c r="H427" s="85" t="b">
        <v>0</v>
      </c>
      <c r="I427" s="85" t="b">
        <v>0</v>
      </c>
      <c r="J427" s="85" t="b">
        <v>0</v>
      </c>
      <c r="K427" s="85" t="b">
        <v>0</v>
      </c>
      <c r="L427" s="85" t="b">
        <v>0</v>
      </c>
    </row>
    <row r="428" spans="1:12" ht="15">
      <c r="A428" s="85" t="s">
        <v>3484</v>
      </c>
      <c r="B428" s="85" t="s">
        <v>402</v>
      </c>
      <c r="C428" s="85">
        <v>2</v>
      </c>
      <c r="D428" s="124">
        <v>0.00138227742357194</v>
      </c>
      <c r="E428" s="124">
        <v>1.3212853277462184</v>
      </c>
      <c r="F428" s="85" t="s">
        <v>3490</v>
      </c>
      <c r="G428" s="85" t="b">
        <v>0</v>
      </c>
      <c r="H428" s="85" t="b">
        <v>0</v>
      </c>
      <c r="I428" s="85" t="b">
        <v>0</v>
      </c>
      <c r="J428" s="85" t="b">
        <v>0</v>
      </c>
      <c r="K428" s="85" t="b">
        <v>0</v>
      </c>
      <c r="L428" s="85" t="b">
        <v>0</v>
      </c>
    </row>
    <row r="429" spans="1:12" ht="15">
      <c r="A429" s="85" t="s">
        <v>402</v>
      </c>
      <c r="B429" s="85" t="s">
        <v>401</v>
      </c>
      <c r="C429" s="85">
        <v>2</v>
      </c>
      <c r="D429" s="124">
        <v>0.00138227742357194</v>
      </c>
      <c r="E429" s="124">
        <v>1.3212853277462184</v>
      </c>
      <c r="F429" s="85" t="s">
        <v>3490</v>
      </c>
      <c r="G429" s="85" t="b">
        <v>0</v>
      </c>
      <c r="H429" s="85" t="b">
        <v>0</v>
      </c>
      <c r="I429" s="85" t="b">
        <v>0</v>
      </c>
      <c r="J429" s="85" t="b">
        <v>0</v>
      </c>
      <c r="K429" s="85" t="b">
        <v>0</v>
      </c>
      <c r="L429" s="85" t="b">
        <v>0</v>
      </c>
    </row>
    <row r="430" spans="1:12" ht="15">
      <c r="A430" s="85" t="s">
        <v>401</v>
      </c>
      <c r="B430" s="85" t="s">
        <v>3306</v>
      </c>
      <c r="C430" s="85">
        <v>2</v>
      </c>
      <c r="D430" s="124">
        <v>0.00138227742357194</v>
      </c>
      <c r="E430" s="124">
        <v>2.269045709657623</v>
      </c>
      <c r="F430" s="85" t="s">
        <v>3490</v>
      </c>
      <c r="G430" s="85" t="b">
        <v>0</v>
      </c>
      <c r="H430" s="85" t="b">
        <v>0</v>
      </c>
      <c r="I430" s="85" t="b">
        <v>0</v>
      </c>
      <c r="J430" s="85" t="b">
        <v>1</v>
      </c>
      <c r="K430" s="85" t="b">
        <v>0</v>
      </c>
      <c r="L430" s="85" t="b">
        <v>0</v>
      </c>
    </row>
    <row r="431" spans="1:12" ht="15">
      <c r="A431" s="85" t="s">
        <v>3306</v>
      </c>
      <c r="B431" s="85" t="s">
        <v>2833</v>
      </c>
      <c r="C431" s="85">
        <v>2</v>
      </c>
      <c r="D431" s="124">
        <v>0.00138227742357194</v>
      </c>
      <c r="E431" s="124">
        <v>1.5157180429990114</v>
      </c>
      <c r="F431" s="85" t="s">
        <v>3490</v>
      </c>
      <c r="G431" s="85" t="b">
        <v>1</v>
      </c>
      <c r="H431" s="85" t="b">
        <v>0</v>
      </c>
      <c r="I431" s="85" t="b">
        <v>0</v>
      </c>
      <c r="J431" s="85" t="b">
        <v>0</v>
      </c>
      <c r="K431" s="85" t="b">
        <v>0</v>
      </c>
      <c r="L431" s="85" t="b">
        <v>0</v>
      </c>
    </row>
    <row r="432" spans="1:12" ht="15">
      <c r="A432" s="85" t="s">
        <v>2833</v>
      </c>
      <c r="B432" s="85" t="s">
        <v>3371</v>
      </c>
      <c r="C432" s="85">
        <v>2</v>
      </c>
      <c r="D432" s="124">
        <v>0.00138227742357194</v>
      </c>
      <c r="E432" s="124">
        <v>2.144106973049323</v>
      </c>
      <c r="F432" s="85" t="s">
        <v>3490</v>
      </c>
      <c r="G432" s="85" t="b">
        <v>0</v>
      </c>
      <c r="H432" s="85" t="b">
        <v>0</v>
      </c>
      <c r="I432" s="85" t="b">
        <v>0</v>
      </c>
      <c r="J432" s="85" t="b">
        <v>0</v>
      </c>
      <c r="K432" s="85" t="b">
        <v>0</v>
      </c>
      <c r="L432" s="85" t="b">
        <v>0</v>
      </c>
    </row>
    <row r="433" spans="1:12" ht="15">
      <c r="A433" s="85" t="s">
        <v>3371</v>
      </c>
      <c r="B433" s="85" t="s">
        <v>3485</v>
      </c>
      <c r="C433" s="85">
        <v>2</v>
      </c>
      <c r="D433" s="124">
        <v>0.00138227742357194</v>
      </c>
      <c r="E433" s="124">
        <v>2.843076977385342</v>
      </c>
      <c r="F433" s="85" t="s">
        <v>3490</v>
      </c>
      <c r="G433" s="85" t="b">
        <v>0</v>
      </c>
      <c r="H433" s="85" t="b">
        <v>0</v>
      </c>
      <c r="I433" s="85" t="b">
        <v>0</v>
      </c>
      <c r="J433" s="85" t="b">
        <v>0</v>
      </c>
      <c r="K433" s="85" t="b">
        <v>0</v>
      </c>
      <c r="L433" s="85" t="b">
        <v>0</v>
      </c>
    </row>
    <row r="434" spans="1:12" ht="15">
      <c r="A434" s="85" t="s">
        <v>3485</v>
      </c>
      <c r="B434" s="85" t="s">
        <v>3486</v>
      </c>
      <c r="C434" s="85">
        <v>2</v>
      </c>
      <c r="D434" s="124">
        <v>0.00138227742357194</v>
      </c>
      <c r="E434" s="124">
        <v>3.144106973049323</v>
      </c>
      <c r="F434" s="85" t="s">
        <v>3490</v>
      </c>
      <c r="G434" s="85" t="b">
        <v>0</v>
      </c>
      <c r="H434" s="85" t="b">
        <v>0</v>
      </c>
      <c r="I434" s="85" t="b">
        <v>0</v>
      </c>
      <c r="J434" s="85" t="b">
        <v>0</v>
      </c>
      <c r="K434" s="85" t="b">
        <v>0</v>
      </c>
      <c r="L434" s="85" t="b">
        <v>0</v>
      </c>
    </row>
    <row r="435" spans="1:12" ht="15">
      <c r="A435" s="85" t="s">
        <v>3486</v>
      </c>
      <c r="B435" s="85" t="s">
        <v>3487</v>
      </c>
      <c r="C435" s="85">
        <v>2</v>
      </c>
      <c r="D435" s="124">
        <v>0.00138227742357194</v>
      </c>
      <c r="E435" s="124">
        <v>3.144106973049323</v>
      </c>
      <c r="F435" s="85" t="s">
        <v>3490</v>
      </c>
      <c r="G435" s="85" t="b">
        <v>0</v>
      </c>
      <c r="H435" s="85" t="b">
        <v>0</v>
      </c>
      <c r="I435" s="85" t="b">
        <v>0</v>
      </c>
      <c r="J435" s="85" t="b">
        <v>0</v>
      </c>
      <c r="K435" s="85" t="b">
        <v>1</v>
      </c>
      <c r="L435" s="85" t="b">
        <v>0</v>
      </c>
    </row>
    <row r="436" spans="1:12" ht="15">
      <c r="A436" s="85" t="s">
        <v>3487</v>
      </c>
      <c r="B436" s="85" t="s">
        <v>3328</v>
      </c>
      <c r="C436" s="85">
        <v>2</v>
      </c>
      <c r="D436" s="124">
        <v>0.00138227742357194</v>
      </c>
      <c r="E436" s="124">
        <v>2.7461669643772852</v>
      </c>
      <c r="F436" s="85" t="s">
        <v>3490</v>
      </c>
      <c r="G436" s="85" t="b">
        <v>0</v>
      </c>
      <c r="H436" s="85" t="b">
        <v>1</v>
      </c>
      <c r="I436" s="85" t="b">
        <v>0</v>
      </c>
      <c r="J436" s="85" t="b">
        <v>0</v>
      </c>
      <c r="K436" s="85" t="b">
        <v>0</v>
      </c>
      <c r="L436" s="85" t="b">
        <v>0</v>
      </c>
    </row>
    <row r="437" spans="1:12" ht="15">
      <c r="A437" s="85" t="s">
        <v>375</v>
      </c>
      <c r="B437" s="85" t="s">
        <v>3329</v>
      </c>
      <c r="C437" s="85">
        <v>2</v>
      </c>
      <c r="D437" s="124">
        <v>0.00138227742357194</v>
      </c>
      <c r="E437" s="124">
        <v>2.013773204554317</v>
      </c>
      <c r="F437" s="85" t="s">
        <v>3490</v>
      </c>
      <c r="G437" s="85" t="b">
        <v>0</v>
      </c>
      <c r="H437" s="85" t="b">
        <v>0</v>
      </c>
      <c r="I437" s="85" t="b">
        <v>0</v>
      </c>
      <c r="J437" s="85" t="b">
        <v>0</v>
      </c>
      <c r="K437" s="85" t="b">
        <v>0</v>
      </c>
      <c r="L437" s="85" t="b">
        <v>0</v>
      </c>
    </row>
    <row r="438" spans="1:12" ht="15">
      <c r="A438" s="85" t="s">
        <v>3329</v>
      </c>
      <c r="B438" s="85" t="s">
        <v>399</v>
      </c>
      <c r="C438" s="85">
        <v>2</v>
      </c>
      <c r="D438" s="124">
        <v>0.00138227742357194</v>
      </c>
      <c r="E438" s="124">
        <v>2.6669857183296606</v>
      </c>
      <c r="F438" s="85" t="s">
        <v>3490</v>
      </c>
      <c r="G438" s="85" t="b">
        <v>0</v>
      </c>
      <c r="H438" s="85" t="b">
        <v>0</v>
      </c>
      <c r="I438" s="85" t="b">
        <v>0</v>
      </c>
      <c r="J438" s="85" t="b">
        <v>0</v>
      </c>
      <c r="K438" s="85" t="b">
        <v>0</v>
      </c>
      <c r="L438" s="85" t="b">
        <v>0</v>
      </c>
    </row>
    <row r="439" spans="1:12" ht="15">
      <c r="A439" s="85" t="s">
        <v>399</v>
      </c>
      <c r="B439" s="85" t="s">
        <v>325</v>
      </c>
      <c r="C439" s="85">
        <v>2</v>
      </c>
      <c r="D439" s="124">
        <v>0.00138227742357194</v>
      </c>
      <c r="E439" s="124">
        <v>1.5260588763372303</v>
      </c>
      <c r="F439" s="85" t="s">
        <v>3490</v>
      </c>
      <c r="G439" s="85" t="b">
        <v>0</v>
      </c>
      <c r="H439" s="85" t="b">
        <v>0</v>
      </c>
      <c r="I439" s="85" t="b">
        <v>0</v>
      </c>
      <c r="J439" s="85" t="b">
        <v>0</v>
      </c>
      <c r="K439" s="85" t="b">
        <v>0</v>
      </c>
      <c r="L439" s="85" t="b">
        <v>0</v>
      </c>
    </row>
    <row r="440" spans="1:12" ht="15">
      <c r="A440" s="85" t="s">
        <v>325</v>
      </c>
      <c r="B440" s="85" t="s">
        <v>3308</v>
      </c>
      <c r="C440" s="85">
        <v>2</v>
      </c>
      <c r="D440" s="124">
        <v>0.00138227742357194</v>
      </c>
      <c r="E440" s="124">
        <v>0.7861721260488692</v>
      </c>
      <c r="F440" s="85" t="s">
        <v>3490</v>
      </c>
      <c r="G440" s="85" t="b">
        <v>0</v>
      </c>
      <c r="H440" s="85" t="b">
        <v>0</v>
      </c>
      <c r="I440" s="85" t="b">
        <v>0</v>
      </c>
      <c r="J440" s="85" t="b">
        <v>1</v>
      </c>
      <c r="K440" s="85" t="b">
        <v>0</v>
      </c>
      <c r="L440" s="85" t="b">
        <v>0</v>
      </c>
    </row>
    <row r="441" spans="1:12" ht="15">
      <c r="A441" s="85" t="s">
        <v>3308</v>
      </c>
      <c r="B441" s="85" t="s">
        <v>3312</v>
      </c>
      <c r="C441" s="85">
        <v>2</v>
      </c>
      <c r="D441" s="124">
        <v>0.00138227742357194</v>
      </c>
      <c r="E441" s="124">
        <v>1.6322236120704485</v>
      </c>
      <c r="F441" s="85" t="s">
        <v>3490</v>
      </c>
      <c r="G441" s="85" t="b">
        <v>1</v>
      </c>
      <c r="H441" s="85" t="b">
        <v>0</v>
      </c>
      <c r="I441" s="85" t="b">
        <v>0</v>
      </c>
      <c r="J441" s="85" t="b">
        <v>0</v>
      </c>
      <c r="K441" s="85" t="b">
        <v>0</v>
      </c>
      <c r="L441" s="85" t="b">
        <v>0</v>
      </c>
    </row>
    <row r="442" spans="1:12" ht="15">
      <c r="A442" s="85" t="s">
        <v>2827</v>
      </c>
      <c r="B442" s="85" t="s">
        <v>2811</v>
      </c>
      <c r="C442" s="85">
        <v>2</v>
      </c>
      <c r="D442" s="124">
        <v>0.00138227742357194</v>
      </c>
      <c r="E442" s="124">
        <v>0.5700757053216041</v>
      </c>
      <c r="F442" s="85" t="s">
        <v>3490</v>
      </c>
      <c r="G442" s="85" t="b">
        <v>1</v>
      </c>
      <c r="H442" s="85" t="b">
        <v>0</v>
      </c>
      <c r="I442" s="85" t="b">
        <v>0</v>
      </c>
      <c r="J442" s="85" t="b">
        <v>0</v>
      </c>
      <c r="K442" s="85" t="b">
        <v>0</v>
      </c>
      <c r="L442" s="85" t="b">
        <v>0</v>
      </c>
    </row>
    <row r="443" spans="1:12" ht="15">
      <c r="A443" s="85" t="s">
        <v>2811</v>
      </c>
      <c r="B443" s="85" t="s">
        <v>338</v>
      </c>
      <c r="C443" s="85">
        <v>2</v>
      </c>
      <c r="D443" s="124">
        <v>0.00138227742357194</v>
      </c>
      <c r="E443" s="124">
        <v>0.5957175549164049</v>
      </c>
      <c r="F443" s="85" t="s">
        <v>3490</v>
      </c>
      <c r="G443" s="85" t="b">
        <v>0</v>
      </c>
      <c r="H443" s="85" t="b">
        <v>0</v>
      </c>
      <c r="I443" s="85" t="b">
        <v>0</v>
      </c>
      <c r="J443" s="85" t="b">
        <v>0</v>
      </c>
      <c r="K443" s="85" t="b">
        <v>0</v>
      </c>
      <c r="L443" s="85" t="b">
        <v>0</v>
      </c>
    </row>
    <row r="444" spans="1:12" ht="15">
      <c r="A444" s="85" t="s">
        <v>2787</v>
      </c>
      <c r="B444" s="85" t="s">
        <v>2769</v>
      </c>
      <c r="C444" s="85">
        <v>2</v>
      </c>
      <c r="D444" s="124">
        <v>0.00138227742357194</v>
      </c>
      <c r="E444" s="124">
        <v>1.6000389286990473</v>
      </c>
      <c r="F444" s="85" t="s">
        <v>3490</v>
      </c>
      <c r="G444" s="85" t="b">
        <v>0</v>
      </c>
      <c r="H444" s="85" t="b">
        <v>0</v>
      </c>
      <c r="I444" s="85" t="b">
        <v>0</v>
      </c>
      <c r="J444" s="85" t="b">
        <v>0</v>
      </c>
      <c r="K444" s="85" t="b">
        <v>0</v>
      </c>
      <c r="L444" s="85" t="b">
        <v>0</v>
      </c>
    </row>
    <row r="445" spans="1:12" ht="15">
      <c r="A445" s="85" t="s">
        <v>2811</v>
      </c>
      <c r="B445" s="85" t="s">
        <v>2810</v>
      </c>
      <c r="C445" s="85">
        <v>13</v>
      </c>
      <c r="D445" s="124">
        <v>0.011645735552389446</v>
      </c>
      <c r="E445" s="124">
        <v>1.224040431198958</v>
      </c>
      <c r="F445" s="85" t="s">
        <v>2694</v>
      </c>
      <c r="G445" s="85" t="b">
        <v>0</v>
      </c>
      <c r="H445" s="85" t="b">
        <v>0</v>
      </c>
      <c r="I445" s="85" t="b">
        <v>0</v>
      </c>
      <c r="J445" s="85" t="b">
        <v>0</v>
      </c>
      <c r="K445" s="85" t="b">
        <v>0</v>
      </c>
      <c r="L445" s="85" t="b">
        <v>0</v>
      </c>
    </row>
    <row r="446" spans="1:12" ht="15">
      <c r="A446" s="85" t="s">
        <v>2810</v>
      </c>
      <c r="B446" s="85" t="s">
        <v>325</v>
      </c>
      <c r="C446" s="85">
        <v>13</v>
      </c>
      <c r="D446" s="124">
        <v>0.011645735552389446</v>
      </c>
      <c r="E446" s="124">
        <v>0.9329946564415776</v>
      </c>
      <c r="F446" s="85" t="s">
        <v>2694</v>
      </c>
      <c r="G446" s="85" t="b">
        <v>0</v>
      </c>
      <c r="H446" s="85" t="b">
        <v>0</v>
      </c>
      <c r="I446" s="85" t="b">
        <v>0</v>
      </c>
      <c r="J446" s="85" t="b">
        <v>0</v>
      </c>
      <c r="K446" s="85" t="b">
        <v>0</v>
      </c>
      <c r="L446" s="85" t="b">
        <v>0</v>
      </c>
    </row>
    <row r="447" spans="1:12" ht="15">
      <c r="A447" s="85" t="s">
        <v>402</v>
      </c>
      <c r="B447" s="85" t="s">
        <v>2810</v>
      </c>
      <c r="C447" s="85">
        <v>10</v>
      </c>
      <c r="D447" s="124">
        <v>0.014819463597036462</v>
      </c>
      <c r="E447" s="124">
        <v>1.1514897640503463</v>
      </c>
      <c r="F447" s="85" t="s">
        <v>2694</v>
      </c>
      <c r="G447" s="85" t="b">
        <v>0</v>
      </c>
      <c r="H447" s="85" t="b">
        <v>0</v>
      </c>
      <c r="I447" s="85" t="b">
        <v>0</v>
      </c>
      <c r="J447" s="85" t="b">
        <v>0</v>
      </c>
      <c r="K447" s="85" t="b">
        <v>0</v>
      </c>
      <c r="L447" s="85" t="b">
        <v>0</v>
      </c>
    </row>
    <row r="448" spans="1:12" ht="15">
      <c r="A448" s="85" t="s">
        <v>3309</v>
      </c>
      <c r="B448" s="85" t="s">
        <v>3313</v>
      </c>
      <c r="C448" s="85">
        <v>9</v>
      </c>
      <c r="D448" s="124">
        <v>0.010092527765680622</v>
      </c>
      <c r="E448" s="124">
        <v>1.8600050862925954</v>
      </c>
      <c r="F448" s="85" t="s">
        <v>2694</v>
      </c>
      <c r="G448" s="85" t="b">
        <v>1</v>
      </c>
      <c r="H448" s="85" t="b">
        <v>0</v>
      </c>
      <c r="I448" s="85" t="b">
        <v>0</v>
      </c>
      <c r="J448" s="85" t="b">
        <v>1</v>
      </c>
      <c r="K448" s="85" t="b">
        <v>0</v>
      </c>
      <c r="L448" s="85" t="b">
        <v>0</v>
      </c>
    </row>
    <row r="449" spans="1:12" ht="15">
      <c r="A449" s="85" t="s">
        <v>3313</v>
      </c>
      <c r="B449" s="85" t="s">
        <v>3310</v>
      </c>
      <c r="C449" s="85">
        <v>9</v>
      </c>
      <c r="D449" s="124">
        <v>0.010092527765680622</v>
      </c>
      <c r="E449" s="124">
        <v>1.8600050862925954</v>
      </c>
      <c r="F449" s="85" t="s">
        <v>2694</v>
      </c>
      <c r="G449" s="85" t="b">
        <v>1</v>
      </c>
      <c r="H449" s="85" t="b">
        <v>0</v>
      </c>
      <c r="I449" s="85" t="b">
        <v>0</v>
      </c>
      <c r="J449" s="85" t="b">
        <v>0</v>
      </c>
      <c r="K449" s="85" t="b">
        <v>0</v>
      </c>
      <c r="L449" s="85" t="b">
        <v>0</v>
      </c>
    </row>
    <row r="450" spans="1:12" ht="15">
      <c r="A450" s="85" t="s">
        <v>3310</v>
      </c>
      <c r="B450" s="85" t="s">
        <v>3307</v>
      </c>
      <c r="C450" s="85">
        <v>9</v>
      </c>
      <c r="D450" s="124">
        <v>0.010092527765680622</v>
      </c>
      <c r="E450" s="124">
        <v>1.8600050862925954</v>
      </c>
      <c r="F450" s="85" t="s">
        <v>2694</v>
      </c>
      <c r="G450" s="85" t="b">
        <v>0</v>
      </c>
      <c r="H450" s="85" t="b">
        <v>0</v>
      </c>
      <c r="I450" s="85" t="b">
        <v>0</v>
      </c>
      <c r="J450" s="85" t="b">
        <v>0</v>
      </c>
      <c r="K450" s="85" t="b">
        <v>0</v>
      </c>
      <c r="L450" s="85" t="b">
        <v>0</v>
      </c>
    </row>
    <row r="451" spans="1:12" ht="15">
      <c r="A451" s="85" t="s">
        <v>3307</v>
      </c>
      <c r="B451" s="85" t="s">
        <v>2813</v>
      </c>
      <c r="C451" s="85">
        <v>9</v>
      </c>
      <c r="D451" s="124">
        <v>0.010092527765680622</v>
      </c>
      <c r="E451" s="124">
        <v>1.6681195600536822</v>
      </c>
      <c r="F451" s="85" t="s">
        <v>2694</v>
      </c>
      <c r="G451" s="85" t="b">
        <v>0</v>
      </c>
      <c r="H451" s="85" t="b">
        <v>0</v>
      </c>
      <c r="I451" s="85" t="b">
        <v>0</v>
      </c>
      <c r="J451" s="85" t="b">
        <v>0</v>
      </c>
      <c r="K451" s="85" t="b">
        <v>0</v>
      </c>
      <c r="L451" s="85" t="b">
        <v>0</v>
      </c>
    </row>
    <row r="452" spans="1:12" ht="15">
      <c r="A452" s="85" t="s">
        <v>2813</v>
      </c>
      <c r="B452" s="85" t="s">
        <v>2811</v>
      </c>
      <c r="C452" s="85">
        <v>9</v>
      </c>
      <c r="D452" s="124">
        <v>0.010092527765680622</v>
      </c>
      <c r="E452" s="124">
        <v>1.2799393886708008</v>
      </c>
      <c r="F452" s="85" t="s">
        <v>2694</v>
      </c>
      <c r="G452" s="85" t="b">
        <v>0</v>
      </c>
      <c r="H452" s="85" t="b">
        <v>0</v>
      </c>
      <c r="I452" s="85" t="b">
        <v>0</v>
      </c>
      <c r="J452" s="85" t="b">
        <v>0</v>
      </c>
      <c r="K452" s="85" t="b">
        <v>0</v>
      </c>
      <c r="L452" s="85" t="b">
        <v>0</v>
      </c>
    </row>
    <row r="453" spans="1:12" ht="15">
      <c r="A453" s="85" t="s">
        <v>325</v>
      </c>
      <c r="B453" s="85" t="s">
        <v>3314</v>
      </c>
      <c r="C453" s="85">
        <v>9</v>
      </c>
      <c r="D453" s="124">
        <v>0.010092527765680622</v>
      </c>
      <c r="E453" s="124">
        <v>1.23446399911511</v>
      </c>
      <c r="F453" s="85" t="s">
        <v>2694</v>
      </c>
      <c r="G453" s="85" t="b">
        <v>0</v>
      </c>
      <c r="H453" s="85" t="b">
        <v>0</v>
      </c>
      <c r="I453" s="85" t="b">
        <v>0</v>
      </c>
      <c r="J453" s="85" t="b">
        <v>0</v>
      </c>
      <c r="K453" s="85" t="b">
        <v>0</v>
      </c>
      <c r="L453" s="85" t="b">
        <v>0</v>
      </c>
    </row>
    <row r="454" spans="1:12" ht="15">
      <c r="A454" s="85" t="s">
        <v>3314</v>
      </c>
      <c r="B454" s="85" t="s">
        <v>2814</v>
      </c>
      <c r="C454" s="85">
        <v>9</v>
      </c>
      <c r="D454" s="124">
        <v>0.010092527765680622</v>
      </c>
      <c r="E454" s="124">
        <v>1.8142475957319202</v>
      </c>
      <c r="F454" s="85" t="s">
        <v>2694</v>
      </c>
      <c r="G454" s="85" t="b">
        <v>0</v>
      </c>
      <c r="H454" s="85" t="b">
        <v>0</v>
      </c>
      <c r="I454" s="85" t="b">
        <v>0</v>
      </c>
      <c r="J454" s="85" t="b">
        <v>0</v>
      </c>
      <c r="K454" s="85" t="b">
        <v>0</v>
      </c>
      <c r="L454" s="85" t="b">
        <v>0</v>
      </c>
    </row>
    <row r="455" spans="1:12" ht="15">
      <c r="A455" s="85" t="s">
        <v>2814</v>
      </c>
      <c r="B455" s="85" t="s">
        <v>3311</v>
      </c>
      <c r="C455" s="85">
        <v>9</v>
      </c>
      <c r="D455" s="124">
        <v>0.010092527765680622</v>
      </c>
      <c r="E455" s="124">
        <v>1.8142475957319202</v>
      </c>
      <c r="F455" s="85" t="s">
        <v>2694</v>
      </c>
      <c r="G455" s="85" t="b">
        <v>0</v>
      </c>
      <c r="H455" s="85" t="b">
        <v>0</v>
      </c>
      <c r="I455" s="85" t="b">
        <v>0</v>
      </c>
      <c r="J455" s="85" t="b">
        <v>0</v>
      </c>
      <c r="K455" s="85" t="b">
        <v>0</v>
      </c>
      <c r="L455" s="85" t="b">
        <v>0</v>
      </c>
    </row>
    <row r="456" spans="1:12" ht="15">
      <c r="A456" s="85" t="s">
        <v>3311</v>
      </c>
      <c r="B456" s="85" t="s">
        <v>567</v>
      </c>
      <c r="C456" s="85">
        <v>9</v>
      </c>
      <c r="D456" s="124">
        <v>0.010092527765680622</v>
      </c>
      <c r="E456" s="124">
        <v>1.4163075870598825</v>
      </c>
      <c r="F456" s="85" t="s">
        <v>2694</v>
      </c>
      <c r="G456" s="85" t="b">
        <v>0</v>
      </c>
      <c r="H456" s="85" t="b">
        <v>0</v>
      </c>
      <c r="I456" s="85" t="b">
        <v>0</v>
      </c>
      <c r="J456" s="85" t="b">
        <v>0</v>
      </c>
      <c r="K456" s="85" t="b">
        <v>0</v>
      </c>
      <c r="L456" s="85" t="b">
        <v>0</v>
      </c>
    </row>
    <row r="457" spans="1:12" ht="15">
      <c r="A457" s="85" t="s">
        <v>394</v>
      </c>
      <c r="B457" s="85" t="s">
        <v>3309</v>
      </c>
      <c r="C457" s="85">
        <v>8</v>
      </c>
      <c r="D457" s="124">
        <v>0.00954913039564132</v>
      </c>
      <c r="E457" s="124">
        <v>1.9111576087399766</v>
      </c>
      <c r="F457" s="85" t="s">
        <v>2694</v>
      </c>
      <c r="G457" s="85" t="b">
        <v>0</v>
      </c>
      <c r="H457" s="85" t="b">
        <v>0</v>
      </c>
      <c r="I457" s="85" t="b">
        <v>0</v>
      </c>
      <c r="J457" s="85" t="b">
        <v>1</v>
      </c>
      <c r="K457" s="85" t="b">
        <v>0</v>
      </c>
      <c r="L457" s="85" t="b">
        <v>0</v>
      </c>
    </row>
    <row r="458" spans="1:12" ht="15">
      <c r="A458" s="85" t="s">
        <v>567</v>
      </c>
      <c r="B458" s="85" t="s">
        <v>3317</v>
      </c>
      <c r="C458" s="85">
        <v>8</v>
      </c>
      <c r="D458" s="124">
        <v>0.00954913039564132</v>
      </c>
      <c r="E458" s="124">
        <v>1.4920283009980009</v>
      </c>
      <c r="F458" s="85" t="s">
        <v>2694</v>
      </c>
      <c r="G458" s="85" t="b">
        <v>0</v>
      </c>
      <c r="H458" s="85" t="b">
        <v>0</v>
      </c>
      <c r="I458" s="85" t="b">
        <v>0</v>
      </c>
      <c r="J458" s="85" t="b">
        <v>0</v>
      </c>
      <c r="K458" s="85" t="b">
        <v>0</v>
      </c>
      <c r="L458" s="85" t="b">
        <v>0</v>
      </c>
    </row>
    <row r="459" spans="1:12" ht="15">
      <c r="A459" s="85" t="s">
        <v>3301</v>
      </c>
      <c r="B459" s="85" t="s">
        <v>3299</v>
      </c>
      <c r="C459" s="85">
        <v>7</v>
      </c>
      <c r="D459" s="124">
        <v>0.008928855803592662</v>
      </c>
      <c r="E459" s="124">
        <v>1.9691495557176633</v>
      </c>
      <c r="F459" s="85" t="s">
        <v>2694</v>
      </c>
      <c r="G459" s="85" t="b">
        <v>0</v>
      </c>
      <c r="H459" s="85" t="b">
        <v>0</v>
      </c>
      <c r="I459" s="85" t="b">
        <v>0</v>
      </c>
      <c r="J459" s="85" t="b">
        <v>0</v>
      </c>
      <c r="K459" s="85" t="b">
        <v>0</v>
      </c>
      <c r="L459" s="85" t="b">
        <v>0</v>
      </c>
    </row>
    <row r="460" spans="1:12" ht="15">
      <c r="A460" s="85" t="s">
        <v>3299</v>
      </c>
      <c r="B460" s="85" t="s">
        <v>3302</v>
      </c>
      <c r="C460" s="85">
        <v>7</v>
      </c>
      <c r="D460" s="124">
        <v>0.008928855803592662</v>
      </c>
      <c r="E460" s="124">
        <v>1.9691495557176633</v>
      </c>
      <c r="F460" s="85" t="s">
        <v>2694</v>
      </c>
      <c r="G460" s="85" t="b">
        <v>0</v>
      </c>
      <c r="H460" s="85" t="b">
        <v>0</v>
      </c>
      <c r="I460" s="85" t="b">
        <v>0</v>
      </c>
      <c r="J460" s="85" t="b">
        <v>0</v>
      </c>
      <c r="K460" s="85" t="b">
        <v>0</v>
      </c>
      <c r="L460" s="85" t="b">
        <v>0</v>
      </c>
    </row>
    <row r="461" spans="1:12" ht="15">
      <c r="A461" s="85" t="s">
        <v>564</v>
      </c>
      <c r="B461" s="85" t="s">
        <v>567</v>
      </c>
      <c r="C461" s="85">
        <v>7</v>
      </c>
      <c r="D461" s="124">
        <v>0.008928855803592662</v>
      </c>
      <c r="E461" s="124">
        <v>0.8300418629151521</v>
      </c>
      <c r="F461" s="85" t="s">
        <v>2694</v>
      </c>
      <c r="G461" s="85" t="b">
        <v>0</v>
      </c>
      <c r="H461" s="85" t="b">
        <v>0</v>
      </c>
      <c r="I461" s="85" t="b">
        <v>0</v>
      </c>
      <c r="J461" s="85" t="b">
        <v>0</v>
      </c>
      <c r="K461" s="85" t="b">
        <v>0</v>
      </c>
      <c r="L461" s="85" t="b">
        <v>0</v>
      </c>
    </row>
    <row r="462" spans="1:12" ht="15">
      <c r="A462" s="85" t="s">
        <v>392</v>
      </c>
      <c r="B462" s="85" t="s">
        <v>2820</v>
      </c>
      <c r="C462" s="85">
        <v>5</v>
      </c>
      <c r="D462" s="124">
        <v>0.007409731798518231</v>
      </c>
      <c r="E462" s="124">
        <v>2.1152775913959014</v>
      </c>
      <c r="F462" s="85" t="s">
        <v>2694</v>
      </c>
      <c r="G462" s="85" t="b">
        <v>0</v>
      </c>
      <c r="H462" s="85" t="b">
        <v>0</v>
      </c>
      <c r="I462" s="85" t="b">
        <v>0</v>
      </c>
      <c r="J462" s="85" t="b">
        <v>1</v>
      </c>
      <c r="K462" s="85" t="b">
        <v>0</v>
      </c>
      <c r="L462" s="85" t="b">
        <v>0</v>
      </c>
    </row>
    <row r="463" spans="1:12" ht="15">
      <c r="A463" s="85" t="s">
        <v>2820</v>
      </c>
      <c r="B463" s="85" t="s">
        <v>2821</v>
      </c>
      <c r="C463" s="85">
        <v>5</v>
      </c>
      <c r="D463" s="124">
        <v>0.007409731798518231</v>
      </c>
      <c r="E463" s="124">
        <v>2.1152775913959014</v>
      </c>
      <c r="F463" s="85" t="s">
        <v>2694</v>
      </c>
      <c r="G463" s="85" t="b">
        <v>1</v>
      </c>
      <c r="H463" s="85" t="b">
        <v>0</v>
      </c>
      <c r="I463" s="85" t="b">
        <v>0</v>
      </c>
      <c r="J463" s="85" t="b">
        <v>0</v>
      </c>
      <c r="K463" s="85" t="b">
        <v>0</v>
      </c>
      <c r="L463" s="85" t="b">
        <v>0</v>
      </c>
    </row>
    <row r="464" spans="1:12" ht="15">
      <c r="A464" s="85" t="s">
        <v>2821</v>
      </c>
      <c r="B464" s="85" t="s">
        <v>402</v>
      </c>
      <c r="C464" s="85">
        <v>5</v>
      </c>
      <c r="D464" s="124">
        <v>0.007409731798518231</v>
      </c>
      <c r="E464" s="124">
        <v>1.513217600067939</v>
      </c>
      <c r="F464" s="85" t="s">
        <v>2694</v>
      </c>
      <c r="G464" s="85" t="b">
        <v>0</v>
      </c>
      <c r="H464" s="85" t="b">
        <v>0</v>
      </c>
      <c r="I464" s="85" t="b">
        <v>0</v>
      </c>
      <c r="J464" s="85" t="b">
        <v>0</v>
      </c>
      <c r="K464" s="85" t="b">
        <v>0</v>
      </c>
      <c r="L464" s="85" t="b">
        <v>0</v>
      </c>
    </row>
    <row r="465" spans="1:12" ht="15">
      <c r="A465" s="85" t="s">
        <v>2810</v>
      </c>
      <c r="B465" s="85" t="s">
        <v>2815</v>
      </c>
      <c r="C465" s="85">
        <v>5</v>
      </c>
      <c r="D465" s="124">
        <v>0.007409731798518231</v>
      </c>
      <c r="E465" s="124">
        <v>1.1972472546110213</v>
      </c>
      <c r="F465" s="85" t="s">
        <v>2694</v>
      </c>
      <c r="G465" s="85" t="b">
        <v>0</v>
      </c>
      <c r="H465" s="85" t="b">
        <v>0</v>
      </c>
      <c r="I465" s="85" t="b">
        <v>0</v>
      </c>
      <c r="J465" s="85" t="b">
        <v>0</v>
      </c>
      <c r="K465" s="85" t="b">
        <v>0</v>
      </c>
      <c r="L465" s="85" t="b">
        <v>0</v>
      </c>
    </row>
    <row r="466" spans="1:12" ht="15">
      <c r="A466" s="85" t="s">
        <v>2815</v>
      </c>
      <c r="B466" s="85" t="s">
        <v>1749</v>
      </c>
      <c r="C466" s="85">
        <v>5</v>
      </c>
      <c r="D466" s="124">
        <v>0.007409731798518231</v>
      </c>
      <c r="E466" s="124">
        <v>1.6681195600536822</v>
      </c>
      <c r="F466" s="85" t="s">
        <v>2694</v>
      </c>
      <c r="G466" s="85" t="b">
        <v>0</v>
      </c>
      <c r="H466" s="85" t="b">
        <v>0</v>
      </c>
      <c r="I466" s="85" t="b">
        <v>0</v>
      </c>
      <c r="J466" s="85" t="b">
        <v>0</v>
      </c>
      <c r="K466" s="85" t="b">
        <v>0</v>
      </c>
      <c r="L466" s="85" t="b">
        <v>0</v>
      </c>
    </row>
    <row r="467" spans="1:12" ht="15">
      <c r="A467" s="85" t="s">
        <v>1749</v>
      </c>
      <c r="B467" s="85" t="s">
        <v>2811</v>
      </c>
      <c r="C467" s="85">
        <v>5</v>
      </c>
      <c r="D467" s="124">
        <v>0.007409731798518231</v>
      </c>
      <c r="E467" s="124">
        <v>1.2677049322537892</v>
      </c>
      <c r="F467" s="85" t="s">
        <v>2694</v>
      </c>
      <c r="G467" s="85" t="b">
        <v>0</v>
      </c>
      <c r="H467" s="85" t="b">
        <v>0</v>
      </c>
      <c r="I467" s="85" t="b">
        <v>0</v>
      </c>
      <c r="J467" s="85" t="b">
        <v>0</v>
      </c>
      <c r="K467" s="85" t="b">
        <v>0</v>
      </c>
      <c r="L467" s="85" t="b">
        <v>0</v>
      </c>
    </row>
    <row r="468" spans="1:12" ht="15">
      <c r="A468" s="85" t="s">
        <v>2811</v>
      </c>
      <c r="B468" s="85" t="s">
        <v>2822</v>
      </c>
      <c r="C468" s="85">
        <v>5</v>
      </c>
      <c r="D468" s="124">
        <v>0.007409731798518231</v>
      </c>
      <c r="E468" s="124">
        <v>1.3926436688620891</v>
      </c>
      <c r="F468" s="85" t="s">
        <v>2694</v>
      </c>
      <c r="G468" s="85" t="b">
        <v>0</v>
      </c>
      <c r="H468" s="85" t="b">
        <v>0</v>
      </c>
      <c r="I468" s="85" t="b">
        <v>0</v>
      </c>
      <c r="J468" s="85" t="b">
        <v>0</v>
      </c>
      <c r="K468" s="85" t="b">
        <v>0</v>
      </c>
      <c r="L468" s="85" t="b">
        <v>0</v>
      </c>
    </row>
    <row r="469" spans="1:12" ht="15">
      <c r="A469" s="85" t="s">
        <v>2822</v>
      </c>
      <c r="B469" s="85" t="s">
        <v>2823</v>
      </c>
      <c r="C469" s="85">
        <v>5</v>
      </c>
      <c r="D469" s="124">
        <v>0.007409731798518231</v>
      </c>
      <c r="E469" s="124">
        <v>2.0360963453482763</v>
      </c>
      <c r="F469" s="85" t="s">
        <v>2694</v>
      </c>
      <c r="G469" s="85" t="b">
        <v>0</v>
      </c>
      <c r="H469" s="85" t="b">
        <v>0</v>
      </c>
      <c r="I469" s="85" t="b">
        <v>0</v>
      </c>
      <c r="J469" s="85" t="b">
        <v>1</v>
      </c>
      <c r="K469" s="85" t="b">
        <v>0</v>
      </c>
      <c r="L469" s="85" t="b">
        <v>0</v>
      </c>
    </row>
    <row r="470" spans="1:12" ht="15">
      <c r="A470" s="85" t="s">
        <v>2823</v>
      </c>
      <c r="B470" s="85" t="s">
        <v>2824</v>
      </c>
      <c r="C470" s="85">
        <v>5</v>
      </c>
      <c r="D470" s="124">
        <v>0.007409731798518231</v>
      </c>
      <c r="E470" s="124">
        <v>2.1152775913959014</v>
      </c>
      <c r="F470" s="85" t="s">
        <v>2694</v>
      </c>
      <c r="G470" s="85" t="b">
        <v>1</v>
      </c>
      <c r="H470" s="85" t="b">
        <v>0</v>
      </c>
      <c r="I470" s="85" t="b">
        <v>0</v>
      </c>
      <c r="J470" s="85" t="b">
        <v>0</v>
      </c>
      <c r="K470" s="85" t="b">
        <v>0</v>
      </c>
      <c r="L470" s="85" t="b">
        <v>0</v>
      </c>
    </row>
    <row r="471" spans="1:12" ht="15">
      <c r="A471" s="85" t="s">
        <v>2824</v>
      </c>
      <c r="B471" s="85" t="s">
        <v>3300</v>
      </c>
      <c r="C471" s="85">
        <v>5</v>
      </c>
      <c r="D471" s="124">
        <v>0.007409731798518231</v>
      </c>
      <c r="E471" s="124">
        <v>2.1152775913959014</v>
      </c>
      <c r="F471" s="85" t="s">
        <v>2694</v>
      </c>
      <c r="G471" s="85" t="b">
        <v>0</v>
      </c>
      <c r="H471" s="85" t="b">
        <v>0</v>
      </c>
      <c r="I471" s="85" t="b">
        <v>0</v>
      </c>
      <c r="J471" s="85" t="b">
        <v>0</v>
      </c>
      <c r="K471" s="85" t="b">
        <v>0</v>
      </c>
      <c r="L471" s="85" t="b">
        <v>0</v>
      </c>
    </row>
    <row r="472" spans="1:12" ht="15">
      <c r="A472" s="85" t="s">
        <v>3300</v>
      </c>
      <c r="B472" s="85" t="s">
        <v>3301</v>
      </c>
      <c r="C472" s="85">
        <v>5</v>
      </c>
      <c r="D472" s="124">
        <v>0.007409731798518231</v>
      </c>
      <c r="E472" s="124">
        <v>1.9691495557176633</v>
      </c>
      <c r="F472" s="85" t="s">
        <v>2694</v>
      </c>
      <c r="G472" s="85" t="b">
        <v>0</v>
      </c>
      <c r="H472" s="85" t="b">
        <v>0</v>
      </c>
      <c r="I472" s="85" t="b">
        <v>0</v>
      </c>
      <c r="J472" s="85" t="b">
        <v>0</v>
      </c>
      <c r="K472" s="85" t="b">
        <v>0</v>
      </c>
      <c r="L472" s="85" t="b">
        <v>0</v>
      </c>
    </row>
    <row r="473" spans="1:12" ht="15">
      <c r="A473" s="85" t="s">
        <v>3302</v>
      </c>
      <c r="B473" s="85" t="s">
        <v>3303</v>
      </c>
      <c r="C473" s="85">
        <v>5</v>
      </c>
      <c r="D473" s="124">
        <v>0.007409731798518231</v>
      </c>
      <c r="E473" s="124">
        <v>1.9691495557176633</v>
      </c>
      <c r="F473" s="85" t="s">
        <v>2694</v>
      </c>
      <c r="G473" s="85" t="b">
        <v>0</v>
      </c>
      <c r="H473" s="85" t="b">
        <v>0</v>
      </c>
      <c r="I473" s="85" t="b">
        <v>0</v>
      </c>
      <c r="J473" s="85" t="b">
        <v>0</v>
      </c>
      <c r="K473" s="85" t="b">
        <v>0</v>
      </c>
      <c r="L473" s="85" t="b">
        <v>0</v>
      </c>
    </row>
    <row r="474" spans="1:12" ht="15">
      <c r="A474" s="85" t="s">
        <v>3303</v>
      </c>
      <c r="B474" s="85" t="s">
        <v>3304</v>
      </c>
      <c r="C474" s="85">
        <v>5</v>
      </c>
      <c r="D474" s="124">
        <v>0.007409731798518231</v>
      </c>
      <c r="E474" s="124">
        <v>2.1152775913959014</v>
      </c>
      <c r="F474" s="85" t="s">
        <v>2694</v>
      </c>
      <c r="G474" s="85" t="b">
        <v>0</v>
      </c>
      <c r="H474" s="85" t="b">
        <v>0</v>
      </c>
      <c r="I474" s="85" t="b">
        <v>0</v>
      </c>
      <c r="J474" s="85" t="b">
        <v>0</v>
      </c>
      <c r="K474" s="85" t="b">
        <v>0</v>
      </c>
      <c r="L474" s="85" t="b">
        <v>0</v>
      </c>
    </row>
    <row r="475" spans="1:12" ht="15">
      <c r="A475" s="85" t="s">
        <v>3304</v>
      </c>
      <c r="B475" s="85" t="s">
        <v>402</v>
      </c>
      <c r="C475" s="85">
        <v>5</v>
      </c>
      <c r="D475" s="124">
        <v>0.007409731798518231</v>
      </c>
      <c r="E475" s="124">
        <v>1.513217600067939</v>
      </c>
      <c r="F475" s="85" t="s">
        <v>2694</v>
      </c>
      <c r="G475" s="85" t="b">
        <v>0</v>
      </c>
      <c r="H475" s="85" t="b">
        <v>0</v>
      </c>
      <c r="I475" s="85" t="b">
        <v>0</v>
      </c>
      <c r="J475" s="85" t="b">
        <v>0</v>
      </c>
      <c r="K475" s="85" t="b">
        <v>0</v>
      </c>
      <c r="L475" s="85" t="b">
        <v>0</v>
      </c>
    </row>
    <row r="476" spans="1:12" ht="15">
      <c r="A476" s="85" t="s">
        <v>2810</v>
      </c>
      <c r="B476" s="85" t="s">
        <v>3305</v>
      </c>
      <c r="C476" s="85">
        <v>5</v>
      </c>
      <c r="D476" s="124">
        <v>0.007409731798518231</v>
      </c>
      <c r="E476" s="124">
        <v>1.4525197597143273</v>
      </c>
      <c r="F476" s="85" t="s">
        <v>2694</v>
      </c>
      <c r="G476" s="85" t="b">
        <v>0</v>
      </c>
      <c r="H476" s="85" t="b">
        <v>0</v>
      </c>
      <c r="I476" s="85" t="b">
        <v>0</v>
      </c>
      <c r="J476" s="85" t="b">
        <v>0</v>
      </c>
      <c r="K476" s="85" t="b">
        <v>0</v>
      </c>
      <c r="L476" s="85" t="b">
        <v>0</v>
      </c>
    </row>
    <row r="477" spans="1:12" ht="15">
      <c r="A477" s="85" t="s">
        <v>564</v>
      </c>
      <c r="B477" s="85" t="s">
        <v>325</v>
      </c>
      <c r="C477" s="85">
        <v>5</v>
      </c>
      <c r="D477" s="124">
        <v>0.007409731798518231</v>
      </c>
      <c r="E477" s="124">
        <v>0.44838538032936526</v>
      </c>
      <c r="F477" s="85" t="s">
        <v>2694</v>
      </c>
      <c r="G477" s="85" t="b">
        <v>0</v>
      </c>
      <c r="H477" s="85" t="b">
        <v>0</v>
      </c>
      <c r="I477" s="85" t="b">
        <v>0</v>
      </c>
      <c r="J477" s="85" t="b">
        <v>0</v>
      </c>
      <c r="K477" s="85" t="b">
        <v>0</v>
      </c>
      <c r="L477" s="85" t="b">
        <v>0</v>
      </c>
    </row>
    <row r="478" spans="1:12" ht="15">
      <c r="A478" s="85" t="s">
        <v>3349</v>
      </c>
      <c r="B478" s="85" t="s">
        <v>3350</v>
      </c>
      <c r="C478" s="85">
        <v>4</v>
      </c>
      <c r="D478" s="124">
        <v>0.006475299636600215</v>
      </c>
      <c r="E478" s="124">
        <v>2.2121876044039577</v>
      </c>
      <c r="F478" s="85" t="s">
        <v>2694</v>
      </c>
      <c r="G478" s="85" t="b">
        <v>1</v>
      </c>
      <c r="H478" s="85" t="b">
        <v>0</v>
      </c>
      <c r="I478" s="85" t="b">
        <v>0</v>
      </c>
      <c r="J478" s="85" t="b">
        <v>0</v>
      </c>
      <c r="K478" s="85" t="b">
        <v>0</v>
      </c>
      <c r="L478" s="85" t="b">
        <v>0</v>
      </c>
    </row>
    <row r="479" spans="1:12" ht="15">
      <c r="A479" s="85" t="s">
        <v>3350</v>
      </c>
      <c r="B479" s="85" t="s">
        <v>2811</v>
      </c>
      <c r="C479" s="85">
        <v>4</v>
      </c>
      <c r="D479" s="124">
        <v>0.006475299636600215</v>
      </c>
      <c r="E479" s="124">
        <v>1.471824914909714</v>
      </c>
      <c r="F479" s="85" t="s">
        <v>2694</v>
      </c>
      <c r="G479" s="85" t="b">
        <v>0</v>
      </c>
      <c r="H479" s="85" t="b">
        <v>0</v>
      </c>
      <c r="I479" s="85" t="b">
        <v>0</v>
      </c>
      <c r="J479" s="85" t="b">
        <v>0</v>
      </c>
      <c r="K479" s="85" t="b">
        <v>0</v>
      </c>
      <c r="L479" s="85" t="b">
        <v>0</v>
      </c>
    </row>
    <row r="480" spans="1:12" ht="15">
      <c r="A480" s="85" t="s">
        <v>325</v>
      </c>
      <c r="B480" s="85" t="s">
        <v>3351</v>
      </c>
      <c r="C480" s="85">
        <v>4</v>
      </c>
      <c r="D480" s="124">
        <v>0.006475299636600215</v>
      </c>
      <c r="E480" s="124">
        <v>1.23446399911511</v>
      </c>
      <c r="F480" s="85" t="s">
        <v>2694</v>
      </c>
      <c r="G480" s="85" t="b">
        <v>0</v>
      </c>
      <c r="H480" s="85" t="b">
        <v>0</v>
      </c>
      <c r="I480" s="85" t="b">
        <v>0</v>
      </c>
      <c r="J480" s="85" t="b">
        <v>0</v>
      </c>
      <c r="K480" s="85" t="b">
        <v>0</v>
      </c>
      <c r="L480" s="85" t="b">
        <v>0</v>
      </c>
    </row>
    <row r="481" spans="1:12" ht="15">
      <c r="A481" s="85" t="s">
        <v>3351</v>
      </c>
      <c r="B481" s="85" t="s">
        <v>3352</v>
      </c>
      <c r="C481" s="85">
        <v>4</v>
      </c>
      <c r="D481" s="124">
        <v>0.006475299636600215</v>
      </c>
      <c r="E481" s="124">
        <v>2.2121876044039577</v>
      </c>
      <c r="F481" s="85" t="s">
        <v>2694</v>
      </c>
      <c r="G481" s="85" t="b">
        <v>0</v>
      </c>
      <c r="H481" s="85" t="b">
        <v>0</v>
      </c>
      <c r="I481" s="85" t="b">
        <v>0</v>
      </c>
      <c r="J481" s="85" t="b">
        <v>0</v>
      </c>
      <c r="K481" s="85" t="b">
        <v>0</v>
      </c>
      <c r="L481" s="85" t="b">
        <v>0</v>
      </c>
    </row>
    <row r="482" spans="1:12" ht="15">
      <c r="A482" s="85" t="s">
        <v>3352</v>
      </c>
      <c r="B482" s="85" t="s">
        <v>3353</v>
      </c>
      <c r="C482" s="85">
        <v>4</v>
      </c>
      <c r="D482" s="124">
        <v>0.006475299636600215</v>
      </c>
      <c r="E482" s="124">
        <v>2.2121876044039577</v>
      </c>
      <c r="F482" s="85" t="s">
        <v>2694</v>
      </c>
      <c r="G482" s="85" t="b">
        <v>0</v>
      </c>
      <c r="H482" s="85" t="b">
        <v>0</v>
      </c>
      <c r="I482" s="85" t="b">
        <v>0</v>
      </c>
      <c r="J482" s="85" t="b">
        <v>0</v>
      </c>
      <c r="K482" s="85" t="b">
        <v>0</v>
      </c>
      <c r="L482" s="85" t="b">
        <v>0</v>
      </c>
    </row>
    <row r="483" spans="1:12" ht="15">
      <c r="A483" s="85" t="s">
        <v>3353</v>
      </c>
      <c r="B483" s="85" t="s">
        <v>3354</v>
      </c>
      <c r="C483" s="85">
        <v>4</v>
      </c>
      <c r="D483" s="124">
        <v>0.006475299636600215</v>
      </c>
      <c r="E483" s="124">
        <v>2.2121876044039577</v>
      </c>
      <c r="F483" s="85" t="s">
        <v>2694</v>
      </c>
      <c r="G483" s="85" t="b">
        <v>0</v>
      </c>
      <c r="H483" s="85" t="b">
        <v>0</v>
      </c>
      <c r="I483" s="85" t="b">
        <v>0</v>
      </c>
      <c r="J483" s="85" t="b">
        <v>0</v>
      </c>
      <c r="K483" s="85" t="b">
        <v>0</v>
      </c>
      <c r="L483" s="85" t="b">
        <v>0</v>
      </c>
    </row>
    <row r="484" spans="1:12" ht="15">
      <c r="A484" s="85" t="s">
        <v>3354</v>
      </c>
      <c r="B484" s="85" t="s">
        <v>3355</v>
      </c>
      <c r="C484" s="85">
        <v>4</v>
      </c>
      <c r="D484" s="124">
        <v>0.006475299636600215</v>
      </c>
      <c r="E484" s="124">
        <v>2.2121876044039577</v>
      </c>
      <c r="F484" s="85" t="s">
        <v>2694</v>
      </c>
      <c r="G484" s="85" t="b">
        <v>0</v>
      </c>
      <c r="H484" s="85" t="b">
        <v>0</v>
      </c>
      <c r="I484" s="85" t="b">
        <v>0</v>
      </c>
      <c r="J484" s="85" t="b">
        <v>1</v>
      </c>
      <c r="K484" s="85" t="b">
        <v>0</v>
      </c>
      <c r="L484" s="85" t="b">
        <v>0</v>
      </c>
    </row>
    <row r="485" spans="1:12" ht="15">
      <c r="A485" s="85" t="s">
        <v>3355</v>
      </c>
      <c r="B485" s="85" t="s">
        <v>3333</v>
      </c>
      <c r="C485" s="85">
        <v>4</v>
      </c>
      <c r="D485" s="124">
        <v>0.006475299636600215</v>
      </c>
      <c r="E485" s="124">
        <v>2.2121876044039577</v>
      </c>
      <c r="F485" s="85" t="s">
        <v>2694</v>
      </c>
      <c r="G485" s="85" t="b">
        <v>1</v>
      </c>
      <c r="H485" s="85" t="b">
        <v>0</v>
      </c>
      <c r="I485" s="85" t="b">
        <v>0</v>
      </c>
      <c r="J485" s="85" t="b">
        <v>1</v>
      </c>
      <c r="K485" s="85" t="b">
        <v>0</v>
      </c>
      <c r="L485" s="85" t="b">
        <v>0</v>
      </c>
    </row>
    <row r="486" spans="1:12" ht="15">
      <c r="A486" s="85" t="s">
        <v>2769</v>
      </c>
      <c r="B486" s="85" t="s">
        <v>564</v>
      </c>
      <c r="C486" s="85">
        <v>4</v>
      </c>
      <c r="D486" s="124">
        <v>0.006475299636600215</v>
      </c>
      <c r="E486" s="124">
        <v>0.8564009620237701</v>
      </c>
      <c r="F486" s="85" t="s">
        <v>2694</v>
      </c>
      <c r="G486" s="85" t="b">
        <v>0</v>
      </c>
      <c r="H486" s="85" t="b">
        <v>0</v>
      </c>
      <c r="I486" s="85" t="b">
        <v>0</v>
      </c>
      <c r="J486" s="85" t="b">
        <v>0</v>
      </c>
      <c r="K486" s="85" t="b">
        <v>0</v>
      </c>
      <c r="L486" s="85" t="b">
        <v>0</v>
      </c>
    </row>
    <row r="487" spans="1:12" ht="15">
      <c r="A487" s="85" t="s">
        <v>402</v>
      </c>
      <c r="B487" s="85" t="s">
        <v>564</v>
      </c>
      <c r="C487" s="85">
        <v>4</v>
      </c>
      <c r="D487" s="124">
        <v>0.006475299636600215</v>
      </c>
      <c r="E487" s="124">
        <v>0.5967636515180139</v>
      </c>
      <c r="F487" s="85" t="s">
        <v>2694</v>
      </c>
      <c r="G487" s="85" t="b">
        <v>0</v>
      </c>
      <c r="H487" s="85" t="b">
        <v>0</v>
      </c>
      <c r="I487" s="85" t="b">
        <v>0</v>
      </c>
      <c r="J487" s="85" t="b">
        <v>0</v>
      </c>
      <c r="K487" s="85" t="b">
        <v>0</v>
      </c>
      <c r="L487" s="85" t="b">
        <v>0</v>
      </c>
    </row>
    <row r="488" spans="1:12" ht="15">
      <c r="A488" s="85" t="s">
        <v>564</v>
      </c>
      <c r="B488" s="85" t="s">
        <v>3372</v>
      </c>
      <c r="C488" s="85">
        <v>4</v>
      </c>
      <c r="D488" s="124">
        <v>0.006475299636600215</v>
      </c>
      <c r="E488" s="124">
        <v>1.382883831572933</v>
      </c>
      <c r="F488" s="85" t="s">
        <v>2694</v>
      </c>
      <c r="G488" s="85" t="b">
        <v>0</v>
      </c>
      <c r="H488" s="85" t="b">
        <v>0</v>
      </c>
      <c r="I488" s="85" t="b">
        <v>0</v>
      </c>
      <c r="J488" s="85" t="b">
        <v>0</v>
      </c>
      <c r="K488" s="85" t="b">
        <v>0</v>
      </c>
      <c r="L488" s="85" t="b">
        <v>0</v>
      </c>
    </row>
    <row r="489" spans="1:12" ht="15">
      <c r="A489" s="85" t="s">
        <v>346</v>
      </c>
      <c r="B489" s="85" t="s">
        <v>3349</v>
      </c>
      <c r="C489" s="85">
        <v>3</v>
      </c>
      <c r="D489" s="124">
        <v>0.0053858761537565174</v>
      </c>
      <c r="E489" s="124">
        <v>2.3371263410122576</v>
      </c>
      <c r="F489" s="85" t="s">
        <v>2694</v>
      </c>
      <c r="G489" s="85" t="b">
        <v>0</v>
      </c>
      <c r="H489" s="85" t="b">
        <v>0</v>
      </c>
      <c r="I489" s="85" t="b">
        <v>0</v>
      </c>
      <c r="J489" s="85" t="b">
        <v>1</v>
      </c>
      <c r="K489" s="85" t="b">
        <v>0</v>
      </c>
      <c r="L489" s="85" t="b">
        <v>0</v>
      </c>
    </row>
    <row r="490" spans="1:12" ht="15">
      <c r="A490" s="85" t="s">
        <v>3411</v>
      </c>
      <c r="B490" s="85" t="s">
        <v>325</v>
      </c>
      <c r="C490" s="85">
        <v>3</v>
      </c>
      <c r="D490" s="124">
        <v>0.0053858761537565174</v>
      </c>
      <c r="E490" s="124">
        <v>1.1807791401523338</v>
      </c>
      <c r="F490" s="85" t="s">
        <v>2694</v>
      </c>
      <c r="G490" s="85" t="b">
        <v>0</v>
      </c>
      <c r="H490" s="85" t="b">
        <v>0</v>
      </c>
      <c r="I490" s="85" t="b">
        <v>0</v>
      </c>
      <c r="J490" s="85" t="b">
        <v>0</v>
      </c>
      <c r="K490" s="85" t="b">
        <v>0</v>
      </c>
      <c r="L490" s="85" t="b">
        <v>0</v>
      </c>
    </row>
    <row r="491" spans="1:12" ht="15">
      <c r="A491" s="85" t="s">
        <v>325</v>
      </c>
      <c r="B491" s="85" t="s">
        <v>2770</v>
      </c>
      <c r="C491" s="85">
        <v>3</v>
      </c>
      <c r="D491" s="124">
        <v>0.0053858761537565174</v>
      </c>
      <c r="E491" s="124">
        <v>0.8664872138205157</v>
      </c>
      <c r="F491" s="85" t="s">
        <v>2694</v>
      </c>
      <c r="G491" s="85" t="b">
        <v>0</v>
      </c>
      <c r="H491" s="85" t="b">
        <v>0</v>
      </c>
      <c r="I491" s="85" t="b">
        <v>0</v>
      </c>
      <c r="J491" s="85" t="b">
        <v>0</v>
      </c>
      <c r="K491" s="85" t="b">
        <v>0</v>
      </c>
      <c r="L491" s="85" t="b">
        <v>0</v>
      </c>
    </row>
    <row r="492" spans="1:12" ht="15">
      <c r="A492" s="85" t="s">
        <v>2770</v>
      </c>
      <c r="B492" s="85" t="s">
        <v>564</v>
      </c>
      <c r="C492" s="85">
        <v>3</v>
      </c>
      <c r="D492" s="124">
        <v>0.0053858761537565174</v>
      </c>
      <c r="E492" s="124">
        <v>0.9947036601900515</v>
      </c>
      <c r="F492" s="85" t="s">
        <v>2694</v>
      </c>
      <c r="G492" s="85" t="b">
        <v>0</v>
      </c>
      <c r="H492" s="85" t="b">
        <v>0</v>
      </c>
      <c r="I492" s="85" t="b">
        <v>0</v>
      </c>
      <c r="J492" s="85" t="b">
        <v>0</v>
      </c>
      <c r="K492" s="85" t="b">
        <v>0</v>
      </c>
      <c r="L492" s="85" t="b">
        <v>0</v>
      </c>
    </row>
    <row r="493" spans="1:12" ht="15">
      <c r="A493" s="85" t="s">
        <v>564</v>
      </c>
      <c r="B493" s="85" t="s">
        <v>2769</v>
      </c>
      <c r="C493" s="85">
        <v>3</v>
      </c>
      <c r="D493" s="124">
        <v>0.0053858761537565174</v>
      </c>
      <c r="E493" s="124">
        <v>0.8600050862925954</v>
      </c>
      <c r="F493" s="85" t="s">
        <v>2694</v>
      </c>
      <c r="G493" s="85" t="b">
        <v>0</v>
      </c>
      <c r="H493" s="85" t="b">
        <v>0</v>
      </c>
      <c r="I493" s="85" t="b">
        <v>0</v>
      </c>
      <c r="J493" s="85" t="b">
        <v>0</v>
      </c>
      <c r="K493" s="85" t="b">
        <v>0</v>
      </c>
      <c r="L493" s="85" t="b">
        <v>0</v>
      </c>
    </row>
    <row r="494" spans="1:12" ht="15">
      <c r="A494" s="85" t="s">
        <v>2769</v>
      </c>
      <c r="B494" s="85" t="s">
        <v>567</v>
      </c>
      <c r="C494" s="85">
        <v>3</v>
      </c>
      <c r="D494" s="124">
        <v>0.0053858761537565174</v>
      </c>
      <c r="E494" s="124">
        <v>0.85203615662132</v>
      </c>
      <c r="F494" s="85" t="s">
        <v>2694</v>
      </c>
      <c r="G494" s="85" t="b">
        <v>0</v>
      </c>
      <c r="H494" s="85" t="b">
        <v>0</v>
      </c>
      <c r="I494" s="85" t="b">
        <v>0</v>
      </c>
      <c r="J494" s="85" t="b">
        <v>0</v>
      </c>
      <c r="K494" s="85" t="b">
        <v>0</v>
      </c>
      <c r="L494" s="85" t="b">
        <v>0</v>
      </c>
    </row>
    <row r="495" spans="1:12" ht="15">
      <c r="A495" s="85" t="s">
        <v>3336</v>
      </c>
      <c r="B495" s="85" t="s">
        <v>3407</v>
      </c>
      <c r="C495" s="85">
        <v>3</v>
      </c>
      <c r="D495" s="124">
        <v>0.0053858761537565174</v>
      </c>
      <c r="E495" s="124">
        <v>2.3371263410122576</v>
      </c>
      <c r="F495" s="85" t="s">
        <v>2694</v>
      </c>
      <c r="G495" s="85" t="b">
        <v>0</v>
      </c>
      <c r="H495" s="85" t="b">
        <v>0</v>
      </c>
      <c r="I495" s="85" t="b">
        <v>0</v>
      </c>
      <c r="J495" s="85" t="b">
        <v>0</v>
      </c>
      <c r="K495" s="85" t="b">
        <v>0</v>
      </c>
      <c r="L495" s="85" t="b">
        <v>0</v>
      </c>
    </row>
    <row r="496" spans="1:12" ht="15">
      <c r="A496" s="85" t="s">
        <v>3407</v>
      </c>
      <c r="B496" s="85" t="s">
        <v>2813</v>
      </c>
      <c r="C496" s="85">
        <v>3</v>
      </c>
      <c r="D496" s="124">
        <v>0.0053858761537565174</v>
      </c>
      <c r="E496" s="124">
        <v>1.6681195600536822</v>
      </c>
      <c r="F496" s="85" t="s">
        <v>2694</v>
      </c>
      <c r="G496" s="85" t="b">
        <v>0</v>
      </c>
      <c r="H496" s="85" t="b">
        <v>0</v>
      </c>
      <c r="I496" s="85" t="b">
        <v>0</v>
      </c>
      <c r="J496" s="85" t="b">
        <v>0</v>
      </c>
      <c r="K496" s="85" t="b">
        <v>0</v>
      </c>
      <c r="L496" s="85" t="b">
        <v>0</v>
      </c>
    </row>
    <row r="497" spans="1:12" ht="15">
      <c r="A497" s="85" t="s">
        <v>2813</v>
      </c>
      <c r="B497" s="85" t="s">
        <v>325</v>
      </c>
      <c r="C497" s="85">
        <v>3</v>
      </c>
      <c r="D497" s="124">
        <v>0.0053858761537565174</v>
      </c>
      <c r="E497" s="124">
        <v>0.5117723591937581</v>
      </c>
      <c r="F497" s="85" t="s">
        <v>2694</v>
      </c>
      <c r="G497" s="85" t="b">
        <v>0</v>
      </c>
      <c r="H497" s="85" t="b">
        <v>0</v>
      </c>
      <c r="I497" s="85" t="b">
        <v>0</v>
      </c>
      <c r="J497" s="85" t="b">
        <v>0</v>
      </c>
      <c r="K497" s="85" t="b">
        <v>0</v>
      </c>
      <c r="L497" s="85" t="b">
        <v>0</v>
      </c>
    </row>
    <row r="498" spans="1:12" ht="15">
      <c r="A498" s="85" t="s">
        <v>325</v>
      </c>
      <c r="B498" s="85" t="s">
        <v>2811</v>
      </c>
      <c r="C498" s="85">
        <v>3</v>
      </c>
      <c r="D498" s="124">
        <v>0.0053858761537565174</v>
      </c>
      <c r="E498" s="124">
        <v>0.36916257301256633</v>
      </c>
      <c r="F498" s="85" t="s">
        <v>2694</v>
      </c>
      <c r="G498" s="85" t="b">
        <v>0</v>
      </c>
      <c r="H498" s="85" t="b">
        <v>0</v>
      </c>
      <c r="I498" s="85" t="b">
        <v>0</v>
      </c>
      <c r="J498" s="85" t="b">
        <v>0</v>
      </c>
      <c r="K498" s="85" t="b">
        <v>0</v>
      </c>
      <c r="L498" s="85" t="b">
        <v>0</v>
      </c>
    </row>
    <row r="499" spans="1:12" ht="15">
      <c r="A499" s="85" t="s">
        <v>2811</v>
      </c>
      <c r="B499" s="85" t="s">
        <v>564</v>
      </c>
      <c r="C499" s="85">
        <v>3</v>
      </c>
      <c r="D499" s="124">
        <v>0.0053858761537565174</v>
      </c>
      <c r="E499" s="124">
        <v>0.430432229751489</v>
      </c>
      <c r="F499" s="85" t="s">
        <v>2694</v>
      </c>
      <c r="G499" s="85" t="b">
        <v>0</v>
      </c>
      <c r="H499" s="85" t="b">
        <v>0</v>
      </c>
      <c r="I499" s="85" t="b">
        <v>0</v>
      </c>
      <c r="J499" s="85" t="b">
        <v>0</v>
      </c>
      <c r="K499" s="85" t="b">
        <v>0</v>
      </c>
      <c r="L499" s="85" t="b">
        <v>0</v>
      </c>
    </row>
    <row r="500" spans="1:12" ht="15">
      <c r="A500" s="85" t="s">
        <v>567</v>
      </c>
      <c r="B500" s="85" t="s">
        <v>328</v>
      </c>
      <c r="C500" s="85">
        <v>3</v>
      </c>
      <c r="D500" s="124">
        <v>0.0053858761537565174</v>
      </c>
      <c r="E500" s="124">
        <v>1.4920283009980009</v>
      </c>
      <c r="F500" s="85" t="s">
        <v>2694</v>
      </c>
      <c r="G500" s="85" t="b">
        <v>0</v>
      </c>
      <c r="H500" s="85" t="b">
        <v>0</v>
      </c>
      <c r="I500" s="85" t="b">
        <v>0</v>
      </c>
      <c r="J500" s="85" t="b">
        <v>0</v>
      </c>
      <c r="K500" s="85" t="b">
        <v>0</v>
      </c>
      <c r="L500" s="85" t="b">
        <v>0</v>
      </c>
    </row>
    <row r="501" spans="1:12" ht="15">
      <c r="A501" s="85" t="s">
        <v>567</v>
      </c>
      <c r="B501" s="85" t="s">
        <v>2769</v>
      </c>
      <c r="C501" s="85">
        <v>3</v>
      </c>
      <c r="D501" s="124">
        <v>0.0053858761537565174</v>
      </c>
      <c r="E501" s="124">
        <v>0.9691495557176634</v>
      </c>
      <c r="F501" s="85" t="s">
        <v>2694</v>
      </c>
      <c r="G501" s="85" t="b">
        <v>0</v>
      </c>
      <c r="H501" s="85" t="b">
        <v>0</v>
      </c>
      <c r="I501" s="85" t="b">
        <v>0</v>
      </c>
      <c r="J501" s="85" t="b">
        <v>0</v>
      </c>
      <c r="K501" s="85" t="b">
        <v>0</v>
      </c>
      <c r="L501" s="85" t="b">
        <v>0</v>
      </c>
    </row>
    <row r="502" spans="1:12" ht="15">
      <c r="A502" s="85" t="s">
        <v>411</v>
      </c>
      <c r="B502" s="85" t="s">
        <v>3360</v>
      </c>
      <c r="C502" s="85">
        <v>3</v>
      </c>
      <c r="D502" s="124">
        <v>0.0053858761537565174</v>
      </c>
      <c r="E502" s="124">
        <v>2.3371263410122576</v>
      </c>
      <c r="F502" s="85" t="s">
        <v>2694</v>
      </c>
      <c r="G502" s="85" t="b">
        <v>0</v>
      </c>
      <c r="H502" s="85" t="b">
        <v>0</v>
      </c>
      <c r="I502" s="85" t="b">
        <v>0</v>
      </c>
      <c r="J502" s="85" t="b">
        <v>0</v>
      </c>
      <c r="K502" s="85" t="b">
        <v>0</v>
      </c>
      <c r="L502" s="85" t="b">
        <v>0</v>
      </c>
    </row>
    <row r="503" spans="1:12" ht="15">
      <c r="A503" s="85" t="s">
        <v>3360</v>
      </c>
      <c r="B503" s="85" t="s">
        <v>3361</v>
      </c>
      <c r="C503" s="85">
        <v>3</v>
      </c>
      <c r="D503" s="124">
        <v>0.0053858761537565174</v>
      </c>
      <c r="E503" s="124">
        <v>2.3371263410122576</v>
      </c>
      <c r="F503" s="85" t="s">
        <v>2694</v>
      </c>
      <c r="G503" s="85" t="b">
        <v>0</v>
      </c>
      <c r="H503" s="85" t="b">
        <v>0</v>
      </c>
      <c r="I503" s="85" t="b">
        <v>0</v>
      </c>
      <c r="J503" s="85" t="b">
        <v>0</v>
      </c>
      <c r="K503" s="85" t="b">
        <v>0</v>
      </c>
      <c r="L503" s="85" t="b">
        <v>0</v>
      </c>
    </row>
    <row r="504" spans="1:12" ht="15">
      <c r="A504" s="85" t="s">
        <v>3361</v>
      </c>
      <c r="B504" s="85" t="s">
        <v>3362</v>
      </c>
      <c r="C504" s="85">
        <v>3</v>
      </c>
      <c r="D504" s="124">
        <v>0.0053858761537565174</v>
      </c>
      <c r="E504" s="124">
        <v>2.3371263410122576</v>
      </c>
      <c r="F504" s="85" t="s">
        <v>2694</v>
      </c>
      <c r="G504" s="85" t="b">
        <v>0</v>
      </c>
      <c r="H504" s="85" t="b">
        <v>0</v>
      </c>
      <c r="I504" s="85" t="b">
        <v>0</v>
      </c>
      <c r="J504" s="85" t="b">
        <v>0</v>
      </c>
      <c r="K504" s="85" t="b">
        <v>0</v>
      </c>
      <c r="L504" s="85" t="b">
        <v>0</v>
      </c>
    </row>
    <row r="505" spans="1:12" ht="15">
      <c r="A505" s="85" t="s">
        <v>3362</v>
      </c>
      <c r="B505" s="85" t="s">
        <v>3312</v>
      </c>
      <c r="C505" s="85">
        <v>3</v>
      </c>
      <c r="D505" s="124">
        <v>0.0053858761537565174</v>
      </c>
      <c r="E505" s="124">
        <v>2.3371263410122576</v>
      </c>
      <c r="F505" s="85" t="s">
        <v>2694</v>
      </c>
      <c r="G505" s="85" t="b">
        <v>0</v>
      </c>
      <c r="H505" s="85" t="b">
        <v>0</v>
      </c>
      <c r="I505" s="85" t="b">
        <v>0</v>
      </c>
      <c r="J505" s="85" t="b">
        <v>0</v>
      </c>
      <c r="K505" s="85" t="b">
        <v>0</v>
      </c>
      <c r="L505" s="85" t="b">
        <v>0</v>
      </c>
    </row>
    <row r="506" spans="1:12" ht="15">
      <c r="A506" s="85" t="s">
        <v>3312</v>
      </c>
      <c r="B506" s="85" t="s">
        <v>410</v>
      </c>
      <c r="C506" s="85">
        <v>3</v>
      </c>
      <c r="D506" s="124">
        <v>0.0053858761537565174</v>
      </c>
      <c r="E506" s="124">
        <v>2.1152775913959014</v>
      </c>
      <c r="F506" s="85" t="s">
        <v>2694</v>
      </c>
      <c r="G506" s="85" t="b">
        <v>0</v>
      </c>
      <c r="H506" s="85" t="b">
        <v>0</v>
      </c>
      <c r="I506" s="85" t="b">
        <v>0</v>
      </c>
      <c r="J506" s="85" t="b">
        <v>0</v>
      </c>
      <c r="K506" s="85" t="b">
        <v>0</v>
      </c>
      <c r="L506" s="85" t="b">
        <v>0</v>
      </c>
    </row>
    <row r="507" spans="1:12" ht="15">
      <c r="A507" s="85" t="s">
        <v>410</v>
      </c>
      <c r="B507" s="85" t="s">
        <v>325</v>
      </c>
      <c r="C507" s="85">
        <v>3</v>
      </c>
      <c r="D507" s="124">
        <v>0.0053858761537565174</v>
      </c>
      <c r="E507" s="124">
        <v>0.9589303905359774</v>
      </c>
      <c r="F507" s="85" t="s">
        <v>2694</v>
      </c>
      <c r="G507" s="85" t="b">
        <v>0</v>
      </c>
      <c r="H507" s="85" t="b">
        <v>0</v>
      </c>
      <c r="I507" s="85" t="b">
        <v>0</v>
      </c>
      <c r="J507" s="85" t="b">
        <v>0</v>
      </c>
      <c r="K507" s="85" t="b">
        <v>0</v>
      </c>
      <c r="L507" s="85" t="b">
        <v>0</v>
      </c>
    </row>
    <row r="508" spans="1:12" ht="15">
      <c r="A508" s="85" t="s">
        <v>325</v>
      </c>
      <c r="B508" s="85" t="s">
        <v>564</v>
      </c>
      <c r="C508" s="85">
        <v>3</v>
      </c>
      <c r="D508" s="124">
        <v>0.0053858761537565174</v>
      </c>
      <c r="E508" s="124">
        <v>0.19307131395688504</v>
      </c>
      <c r="F508" s="85" t="s">
        <v>2694</v>
      </c>
      <c r="G508" s="85" t="b">
        <v>0</v>
      </c>
      <c r="H508" s="85" t="b">
        <v>0</v>
      </c>
      <c r="I508" s="85" t="b">
        <v>0</v>
      </c>
      <c r="J508" s="85" t="b">
        <v>0</v>
      </c>
      <c r="K508" s="85" t="b">
        <v>0</v>
      </c>
      <c r="L508" s="85" t="b">
        <v>0</v>
      </c>
    </row>
    <row r="509" spans="1:12" ht="15">
      <c r="A509" s="85" t="s">
        <v>3366</v>
      </c>
      <c r="B509" s="85" t="s">
        <v>3306</v>
      </c>
      <c r="C509" s="85">
        <v>3</v>
      </c>
      <c r="D509" s="124">
        <v>0.0053858761537565174</v>
      </c>
      <c r="E509" s="124">
        <v>1.8600050862925954</v>
      </c>
      <c r="F509" s="85" t="s">
        <v>2694</v>
      </c>
      <c r="G509" s="85" t="b">
        <v>0</v>
      </c>
      <c r="H509" s="85" t="b">
        <v>0</v>
      </c>
      <c r="I509" s="85" t="b">
        <v>0</v>
      </c>
      <c r="J509" s="85" t="b">
        <v>1</v>
      </c>
      <c r="K509" s="85" t="b">
        <v>0</v>
      </c>
      <c r="L509" s="85" t="b">
        <v>0</v>
      </c>
    </row>
    <row r="510" spans="1:12" ht="15">
      <c r="A510" s="85" t="s">
        <v>3306</v>
      </c>
      <c r="B510" s="85" t="s">
        <v>3318</v>
      </c>
      <c r="C510" s="85">
        <v>3</v>
      </c>
      <c r="D510" s="124">
        <v>0.0053858761537565174</v>
      </c>
      <c r="E510" s="124">
        <v>1.5923988461155638</v>
      </c>
      <c r="F510" s="85" t="s">
        <v>2694</v>
      </c>
      <c r="G510" s="85" t="b">
        <v>1</v>
      </c>
      <c r="H510" s="85" t="b">
        <v>0</v>
      </c>
      <c r="I510" s="85" t="b">
        <v>0</v>
      </c>
      <c r="J510" s="85" t="b">
        <v>0</v>
      </c>
      <c r="K510" s="85" t="b">
        <v>0</v>
      </c>
      <c r="L510" s="85" t="b">
        <v>0</v>
      </c>
    </row>
    <row r="511" spans="1:12" ht="15">
      <c r="A511" s="85" t="s">
        <v>3318</v>
      </c>
      <c r="B511" s="85" t="s">
        <v>325</v>
      </c>
      <c r="C511" s="85">
        <v>3</v>
      </c>
      <c r="D511" s="124">
        <v>0.0053858761537565174</v>
      </c>
      <c r="E511" s="124">
        <v>0.9589303905359774</v>
      </c>
      <c r="F511" s="85" t="s">
        <v>2694</v>
      </c>
      <c r="G511" s="85" t="b">
        <v>0</v>
      </c>
      <c r="H511" s="85" t="b">
        <v>0</v>
      </c>
      <c r="I511" s="85" t="b">
        <v>0</v>
      </c>
      <c r="J511" s="85" t="b">
        <v>0</v>
      </c>
      <c r="K511" s="85" t="b">
        <v>0</v>
      </c>
      <c r="L511" s="85" t="b">
        <v>0</v>
      </c>
    </row>
    <row r="512" spans="1:12" ht="15">
      <c r="A512" s="85" t="s">
        <v>325</v>
      </c>
      <c r="B512" s="85" t="s">
        <v>3327</v>
      </c>
      <c r="C512" s="85">
        <v>3</v>
      </c>
      <c r="D512" s="124">
        <v>0.0053858761537565174</v>
      </c>
      <c r="E512" s="124">
        <v>1.0126152494987537</v>
      </c>
      <c r="F512" s="85" t="s">
        <v>2694</v>
      </c>
      <c r="G512" s="85" t="b">
        <v>0</v>
      </c>
      <c r="H512" s="85" t="b">
        <v>0</v>
      </c>
      <c r="I512" s="85" t="b">
        <v>0</v>
      </c>
      <c r="J512" s="85" t="b">
        <v>0</v>
      </c>
      <c r="K512" s="85" t="b">
        <v>0</v>
      </c>
      <c r="L512" s="85" t="b">
        <v>0</v>
      </c>
    </row>
    <row r="513" spans="1:12" ht="15">
      <c r="A513" s="85" t="s">
        <v>3327</v>
      </c>
      <c r="B513" s="85" t="s">
        <v>3367</v>
      </c>
      <c r="C513" s="85">
        <v>3</v>
      </c>
      <c r="D513" s="124">
        <v>0.0053858761537565174</v>
      </c>
      <c r="E513" s="124">
        <v>2.1152775913959014</v>
      </c>
      <c r="F513" s="85" t="s">
        <v>2694</v>
      </c>
      <c r="G513" s="85" t="b">
        <v>0</v>
      </c>
      <c r="H513" s="85" t="b">
        <v>0</v>
      </c>
      <c r="I513" s="85" t="b">
        <v>0</v>
      </c>
      <c r="J513" s="85" t="b">
        <v>0</v>
      </c>
      <c r="K513" s="85" t="b">
        <v>0</v>
      </c>
      <c r="L513" s="85" t="b">
        <v>0</v>
      </c>
    </row>
    <row r="514" spans="1:12" ht="15">
      <c r="A514" s="85" t="s">
        <v>3367</v>
      </c>
      <c r="B514" s="85" t="s">
        <v>3368</v>
      </c>
      <c r="C514" s="85">
        <v>3</v>
      </c>
      <c r="D514" s="124">
        <v>0.0053858761537565174</v>
      </c>
      <c r="E514" s="124">
        <v>2.3371263410122576</v>
      </c>
      <c r="F514" s="85" t="s">
        <v>2694</v>
      </c>
      <c r="G514" s="85" t="b">
        <v>0</v>
      </c>
      <c r="H514" s="85" t="b">
        <v>0</v>
      </c>
      <c r="I514" s="85" t="b">
        <v>0</v>
      </c>
      <c r="J514" s="85" t="b">
        <v>1</v>
      </c>
      <c r="K514" s="85" t="b">
        <v>0</v>
      </c>
      <c r="L514" s="85" t="b">
        <v>0</v>
      </c>
    </row>
    <row r="515" spans="1:12" ht="15">
      <c r="A515" s="85" t="s">
        <v>3368</v>
      </c>
      <c r="B515" s="85" t="s">
        <v>3306</v>
      </c>
      <c r="C515" s="85">
        <v>3</v>
      </c>
      <c r="D515" s="124">
        <v>0.0053858761537565174</v>
      </c>
      <c r="E515" s="124">
        <v>1.8600050862925954</v>
      </c>
      <c r="F515" s="85" t="s">
        <v>2694</v>
      </c>
      <c r="G515" s="85" t="b">
        <v>1</v>
      </c>
      <c r="H515" s="85" t="b">
        <v>0</v>
      </c>
      <c r="I515" s="85" t="b">
        <v>0</v>
      </c>
      <c r="J515" s="85" t="b">
        <v>1</v>
      </c>
      <c r="K515" s="85" t="b">
        <v>0</v>
      </c>
      <c r="L515" s="85" t="b">
        <v>0</v>
      </c>
    </row>
    <row r="516" spans="1:12" ht="15">
      <c r="A516" s="85" t="s">
        <v>3306</v>
      </c>
      <c r="B516" s="85" t="s">
        <v>402</v>
      </c>
      <c r="C516" s="85">
        <v>3</v>
      </c>
      <c r="D516" s="124">
        <v>0.0053858761537565174</v>
      </c>
      <c r="E516" s="124">
        <v>0.9903388547876014</v>
      </c>
      <c r="F516" s="85" t="s">
        <v>2694</v>
      </c>
      <c r="G516" s="85" t="b">
        <v>1</v>
      </c>
      <c r="H516" s="85" t="b">
        <v>0</v>
      </c>
      <c r="I516" s="85" t="b">
        <v>0</v>
      </c>
      <c r="J516" s="85" t="b">
        <v>0</v>
      </c>
      <c r="K516" s="85" t="b">
        <v>0</v>
      </c>
      <c r="L516" s="85" t="b">
        <v>0</v>
      </c>
    </row>
    <row r="517" spans="1:12" ht="15">
      <c r="A517" s="85" t="s">
        <v>402</v>
      </c>
      <c r="B517" s="85" t="s">
        <v>3334</v>
      </c>
      <c r="C517" s="85">
        <v>3</v>
      </c>
      <c r="D517" s="124">
        <v>0.0053858761537565174</v>
      </c>
      <c r="E517" s="124">
        <v>1.513217600067939</v>
      </c>
      <c r="F517" s="85" t="s">
        <v>2694</v>
      </c>
      <c r="G517" s="85" t="b">
        <v>0</v>
      </c>
      <c r="H517" s="85" t="b">
        <v>0</v>
      </c>
      <c r="I517" s="85" t="b">
        <v>0</v>
      </c>
      <c r="J517" s="85" t="b">
        <v>0</v>
      </c>
      <c r="K517" s="85" t="b">
        <v>0</v>
      </c>
      <c r="L517" s="85" t="b">
        <v>0</v>
      </c>
    </row>
    <row r="518" spans="1:12" ht="15">
      <c r="A518" s="85" t="s">
        <v>3408</v>
      </c>
      <c r="B518" s="85" t="s">
        <v>3409</v>
      </c>
      <c r="C518" s="85">
        <v>3</v>
      </c>
      <c r="D518" s="124">
        <v>0.0053858761537565174</v>
      </c>
      <c r="E518" s="124">
        <v>2.3371263410122576</v>
      </c>
      <c r="F518" s="85" t="s">
        <v>2694</v>
      </c>
      <c r="G518" s="85" t="b">
        <v>0</v>
      </c>
      <c r="H518" s="85" t="b">
        <v>0</v>
      </c>
      <c r="I518" s="85" t="b">
        <v>0</v>
      </c>
      <c r="J518" s="85" t="b">
        <v>0</v>
      </c>
      <c r="K518" s="85" t="b">
        <v>0</v>
      </c>
      <c r="L518" s="85" t="b">
        <v>0</v>
      </c>
    </row>
    <row r="519" spans="1:12" ht="15">
      <c r="A519" s="85" t="s">
        <v>3409</v>
      </c>
      <c r="B519" s="85" t="s">
        <v>2827</v>
      </c>
      <c r="C519" s="85">
        <v>3</v>
      </c>
      <c r="D519" s="124">
        <v>0.0053858761537565174</v>
      </c>
      <c r="E519" s="124">
        <v>2.2121876044039577</v>
      </c>
      <c r="F519" s="85" t="s">
        <v>2694</v>
      </c>
      <c r="G519" s="85" t="b">
        <v>0</v>
      </c>
      <c r="H519" s="85" t="b">
        <v>0</v>
      </c>
      <c r="I519" s="85" t="b">
        <v>0</v>
      </c>
      <c r="J519" s="85" t="b">
        <v>1</v>
      </c>
      <c r="K519" s="85" t="b">
        <v>0</v>
      </c>
      <c r="L519" s="85" t="b">
        <v>0</v>
      </c>
    </row>
    <row r="520" spans="1:12" ht="15">
      <c r="A520" s="85" t="s">
        <v>2827</v>
      </c>
      <c r="B520" s="85" t="s">
        <v>402</v>
      </c>
      <c r="C520" s="85">
        <v>3</v>
      </c>
      <c r="D520" s="124">
        <v>0.0053858761537565174</v>
      </c>
      <c r="E520" s="124">
        <v>1.388278863459639</v>
      </c>
      <c r="F520" s="85" t="s">
        <v>2694</v>
      </c>
      <c r="G520" s="85" t="b">
        <v>1</v>
      </c>
      <c r="H520" s="85" t="b">
        <v>0</v>
      </c>
      <c r="I520" s="85" t="b">
        <v>0</v>
      </c>
      <c r="J520" s="85" t="b">
        <v>0</v>
      </c>
      <c r="K520" s="85" t="b">
        <v>0</v>
      </c>
      <c r="L520" s="85" t="b">
        <v>0</v>
      </c>
    </row>
    <row r="521" spans="1:12" ht="15">
      <c r="A521" s="85" t="s">
        <v>326</v>
      </c>
      <c r="B521" s="85" t="s">
        <v>3411</v>
      </c>
      <c r="C521" s="85">
        <v>2</v>
      </c>
      <c r="D521" s="124">
        <v>0.004088017037689884</v>
      </c>
      <c r="E521" s="124">
        <v>2.513217600067939</v>
      </c>
      <c r="F521" s="85" t="s">
        <v>2694</v>
      </c>
      <c r="G521" s="85" t="b">
        <v>0</v>
      </c>
      <c r="H521" s="85" t="b">
        <v>0</v>
      </c>
      <c r="I521" s="85" t="b">
        <v>0</v>
      </c>
      <c r="J521" s="85" t="b">
        <v>0</v>
      </c>
      <c r="K521" s="85" t="b">
        <v>0</v>
      </c>
      <c r="L521" s="85" t="b">
        <v>0</v>
      </c>
    </row>
    <row r="522" spans="1:12" ht="15">
      <c r="A522" s="85" t="s">
        <v>3450</v>
      </c>
      <c r="B522" s="85" t="s">
        <v>409</v>
      </c>
      <c r="C522" s="85">
        <v>2</v>
      </c>
      <c r="D522" s="124">
        <v>0.004088017037689884</v>
      </c>
      <c r="E522" s="124">
        <v>2.513217600067939</v>
      </c>
      <c r="F522" s="85" t="s">
        <v>2694</v>
      </c>
      <c r="G522" s="85" t="b">
        <v>0</v>
      </c>
      <c r="H522" s="85" t="b">
        <v>0</v>
      </c>
      <c r="I522" s="85" t="b">
        <v>0</v>
      </c>
      <c r="J522" s="85" t="b">
        <v>0</v>
      </c>
      <c r="K522" s="85" t="b">
        <v>0</v>
      </c>
      <c r="L522" s="85" t="b">
        <v>0</v>
      </c>
    </row>
    <row r="523" spans="1:12" ht="15">
      <c r="A523" s="85" t="s">
        <v>409</v>
      </c>
      <c r="B523" s="85" t="s">
        <v>3451</v>
      </c>
      <c r="C523" s="85">
        <v>2</v>
      </c>
      <c r="D523" s="124">
        <v>0.004088017037689884</v>
      </c>
      <c r="E523" s="124">
        <v>2.513217600067939</v>
      </c>
      <c r="F523" s="85" t="s">
        <v>2694</v>
      </c>
      <c r="G523" s="85" t="b">
        <v>0</v>
      </c>
      <c r="H523" s="85" t="b">
        <v>0</v>
      </c>
      <c r="I523" s="85" t="b">
        <v>0</v>
      </c>
      <c r="J523" s="85" t="b">
        <v>0</v>
      </c>
      <c r="K523" s="85" t="b">
        <v>0</v>
      </c>
      <c r="L523" s="85" t="b">
        <v>0</v>
      </c>
    </row>
    <row r="524" spans="1:12" ht="15">
      <c r="A524" s="85" t="s">
        <v>3451</v>
      </c>
      <c r="B524" s="85" t="s">
        <v>3452</v>
      </c>
      <c r="C524" s="85">
        <v>2</v>
      </c>
      <c r="D524" s="124">
        <v>0.004088017037689884</v>
      </c>
      <c r="E524" s="124">
        <v>2.513217600067939</v>
      </c>
      <c r="F524" s="85" t="s">
        <v>2694</v>
      </c>
      <c r="G524" s="85" t="b">
        <v>0</v>
      </c>
      <c r="H524" s="85" t="b">
        <v>0</v>
      </c>
      <c r="I524" s="85" t="b">
        <v>0</v>
      </c>
      <c r="J524" s="85" t="b">
        <v>0</v>
      </c>
      <c r="K524" s="85" t="b">
        <v>0</v>
      </c>
      <c r="L524" s="85" t="b">
        <v>0</v>
      </c>
    </row>
    <row r="525" spans="1:12" ht="15">
      <c r="A525" s="85" t="s">
        <v>3452</v>
      </c>
      <c r="B525" s="85" t="s">
        <v>564</v>
      </c>
      <c r="C525" s="85">
        <v>2</v>
      </c>
      <c r="D525" s="124">
        <v>0.004088017037689884</v>
      </c>
      <c r="E525" s="124">
        <v>1.2957336558540327</v>
      </c>
      <c r="F525" s="85" t="s">
        <v>2694</v>
      </c>
      <c r="G525" s="85" t="b">
        <v>0</v>
      </c>
      <c r="H525" s="85" t="b">
        <v>0</v>
      </c>
      <c r="I525" s="85" t="b">
        <v>0</v>
      </c>
      <c r="J525" s="85" t="b">
        <v>0</v>
      </c>
      <c r="K525" s="85" t="b">
        <v>0</v>
      </c>
      <c r="L525" s="85" t="b">
        <v>0</v>
      </c>
    </row>
    <row r="526" spans="1:12" ht="15">
      <c r="A526" s="85" t="s">
        <v>564</v>
      </c>
      <c r="B526" s="85" t="s">
        <v>3453</v>
      </c>
      <c r="C526" s="85">
        <v>2</v>
      </c>
      <c r="D526" s="124">
        <v>0.004088017037689884</v>
      </c>
      <c r="E526" s="124">
        <v>1.382883831572933</v>
      </c>
      <c r="F526" s="85" t="s">
        <v>2694</v>
      </c>
      <c r="G526" s="85" t="b">
        <v>0</v>
      </c>
      <c r="H526" s="85" t="b">
        <v>0</v>
      </c>
      <c r="I526" s="85" t="b">
        <v>0</v>
      </c>
      <c r="J526" s="85" t="b">
        <v>0</v>
      </c>
      <c r="K526" s="85" t="b">
        <v>0</v>
      </c>
      <c r="L526" s="85" t="b">
        <v>0</v>
      </c>
    </row>
    <row r="527" spans="1:12" ht="15">
      <c r="A527" s="85" t="s">
        <v>3453</v>
      </c>
      <c r="B527" s="85" t="s">
        <v>3454</v>
      </c>
      <c r="C527" s="85">
        <v>2</v>
      </c>
      <c r="D527" s="124">
        <v>0.004088017037689884</v>
      </c>
      <c r="E527" s="124">
        <v>2.513217600067939</v>
      </c>
      <c r="F527" s="85" t="s">
        <v>2694</v>
      </c>
      <c r="G527" s="85" t="b">
        <v>0</v>
      </c>
      <c r="H527" s="85" t="b">
        <v>0</v>
      </c>
      <c r="I527" s="85" t="b">
        <v>0</v>
      </c>
      <c r="J527" s="85" t="b">
        <v>0</v>
      </c>
      <c r="K527" s="85" t="b">
        <v>0</v>
      </c>
      <c r="L527" s="85" t="b">
        <v>0</v>
      </c>
    </row>
    <row r="528" spans="1:12" ht="15">
      <c r="A528" s="85" t="s">
        <v>3454</v>
      </c>
      <c r="B528" s="85" t="s">
        <v>3455</v>
      </c>
      <c r="C528" s="85">
        <v>2</v>
      </c>
      <c r="D528" s="124">
        <v>0.004088017037689884</v>
      </c>
      <c r="E528" s="124">
        <v>2.513217600067939</v>
      </c>
      <c r="F528" s="85" t="s">
        <v>2694</v>
      </c>
      <c r="G528" s="85" t="b">
        <v>0</v>
      </c>
      <c r="H528" s="85" t="b">
        <v>0</v>
      </c>
      <c r="I528" s="85" t="b">
        <v>0</v>
      </c>
      <c r="J528" s="85" t="b">
        <v>0</v>
      </c>
      <c r="K528" s="85" t="b">
        <v>0</v>
      </c>
      <c r="L528" s="85" t="b">
        <v>0</v>
      </c>
    </row>
    <row r="529" spans="1:12" ht="15">
      <c r="A529" s="85" t="s">
        <v>3455</v>
      </c>
      <c r="B529" s="85" t="s">
        <v>3456</v>
      </c>
      <c r="C529" s="85">
        <v>2</v>
      </c>
      <c r="D529" s="124">
        <v>0.004088017037689884</v>
      </c>
      <c r="E529" s="124">
        <v>2.513217600067939</v>
      </c>
      <c r="F529" s="85" t="s">
        <v>2694</v>
      </c>
      <c r="G529" s="85" t="b">
        <v>0</v>
      </c>
      <c r="H529" s="85" t="b">
        <v>0</v>
      </c>
      <c r="I529" s="85" t="b">
        <v>0</v>
      </c>
      <c r="J529" s="85" t="b">
        <v>0</v>
      </c>
      <c r="K529" s="85" t="b">
        <v>0</v>
      </c>
      <c r="L529" s="85" t="b">
        <v>0</v>
      </c>
    </row>
    <row r="530" spans="1:12" ht="15">
      <c r="A530" s="85" t="s">
        <v>3456</v>
      </c>
      <c r="B530" s="85" t="s">
        <v>3457</v>
      </c>
      <c r="C530" s="85">
        <v>2</v>
      </c>
      <c r="D530" s="124">
        <v>0.004088017037689884</v>
      </c>
      <c r="E530" s="124">
        <v>2.513217600067939</v>
      </c>
      <c r="F530" s="85" t="s">
        <v>2694</v>
      </c>
      <c r="G530" s="85" t="b">
        <v>0</v>
      </c>
      <c r="H530" s="85" t="b">
        <v>0</v>
      </c>
      <c r="I530" s="85" t="b">
        <v>0</v>
      </c>
      <c r="J530" s="85" t="b">
        <v>0</v>
      </c>
      <c r="K530" s="85" t="b">
        <v>0</v>
      </c>
      <c r="L530" s="85" t="b">
        <v>0</v>
      </c>
    </row>
    <row r="531" spans="1:12" ht="15">
      <c r="A531" s="85" t="s">
        <v>327</v>
      </c>
      <c r="B531" s="85" t="s">
        <v>3336</v>
      </c>
      <c r="C531" s="85">
        <v>2</v>
      </c>
      <c r="D531" s="124">
        <v>0.004088017037689884</v>
      </c>
      <c r="E531" s="124">
        <v>2.513217600067939</v>
      </c>
      <c r="F531" s="85" t="s">
        <v>2694</v>
      </c>
      <c r="G531" s="85" t="b">
        <v>0</v>
      </c>
      <c r="H531" s="85" t="b">
        <v>0</v>
      </c>
      <c r="I531" s="85" t="b">
        <v>0</v>
      </c>
      <c r="J531" s="85" t="b">
        <v>0</v>
      </c>
      <c r="K531" s="85" t="b">
        <v>0</v>
      </c>
      <c r="L531" s="85" t="b">
        <v>0</v>
      </c>
    </row>
    <row r="532" spans="1:12" ht="15">
      <c r="A532" s="85" t="s">
        <v>3383</v>
      </c>
      <c r="B532" s="85" t="s">
        <v>3384</v>
      </c>
      <c r="C532" s="85">
        <v>2</v>
      </c>
      <c r="D532" s="124">
        <v>0.004088017037689884</v>
      </c>
      <c r="E532" s="124">
        <v>2.513217600067939</v>
      </c>
      <c r="F532" s="85" t="s">
        <v>2694</v>
      </c>
      <c r="G532" s="85" t="b">
        <v>0</v>
      </c>
      <c r="H532" s="85" t="b">
        <v>0</v>
      </c>
      <c r="I532" s="85" t="b">
        <v>0</v>
      </c>
      <c r="J532" s="85" t="b">
        <v>0</v>
      </c>
      <c r="K532" s="85" t="b">
        <v>1</v>
      </c>
      <c r="L532" s="85" t="b">
        <v>0</v>
      </c>
    </row>
    <row r="533" spans="1:12" ht="15">
      <c r="A533" s="85" t="s">
        <v>3384</v>
      </c>
      <c r="B533" s="85" t="s">
        <v>3385</v>
      </c>
      <c r="C533" s="85">
        <v>2</v>
      </c>
      <c r="D533" s="124">
        <v>0.004088017037689884</v>
      </c>
      <c r="E533" s="124">
        <v>2.513217600067939</v>
      </c>
      <c r="F533" s="85" t="s">
        <v>2694</v>
      </c>
      <c r="G533" s="85" t="b">
        <v>0</v>
      </c>
      <c r="H533" s="85" t="b">
        <v>1</v>
      </c>
      <c r="I533" s="85" t="b">
        <v>0</v>
      </c>
      <c r="J533" s="85" t="b">
        <v>0</v>
      </c>
      <c r="K533" s="85" t="b">
        <v>0</v>
      </c>
      <c r="L533" s="85" t="b">
        <v>0</v>
      </c>
    </row>
    <row r="534" spans="1:12" ht="15">
      <c r="A534" s="85" t="s">
        <v>3385</v>
      </c>
      <c r="B534" s="85" t="s">
        <v>3386</v>
      </c>
      <c r="C534" s="85">
        <v>2</v>
      </c>
      <c r="D534" s="124">
        <v>0.004088017037689884</v>
      </c>
      <c r="E534" s="124">
        <v>2.513217600067939</v>
      </c>
      <c r="F534" s="85" t="s">
        <v>2694</v>
      </c>
      <c r="G534" s="85" t="b">
        <v>0</v>
      </c>
      <c r="H534" s="85" t="b">
        <v>0</v>
      </c>
      <c r="I534" s="85" t="b">
        <v>0</v>
      </c>
      <c r="J534" s="85" t="b">
        <v>0</v>
      </c>
      <c r="K534" s="85" t="b">
        <v>0</v>
      </c>
      <c r="L534" s="85" t="b">
        <v>0</v>
      </c>
    </row>
    <row r="535" spans="1:12" ht="15">
      <c r="A535" s="85" t="s">
        <v>3386</v>
      </c>
      <c r="B535" s="85" t="s">
        <v>3387</v>
      </c>
      <c r="C535" s="85">
        <v>2</v>
      </c>
      <c r="D535" s="124">
        <v>0.004088017037689884</v>
      </c>
      <c r="E535" s="124">
        <v>2.513217600067939</v>
      </c>
      <c r="F535" s="85" t="s">
        <v>2694</v>
      </c>
      <c r="G535" s="85" t="b">
        <v>0</v>
      </c>
      <c r="H535" s="85" t="b">
        <v>0</v>
      </c>
      <c r="I535" s="85" t="b">
        <v>0</v>
      </c>
      <c r="J535" s="85" t="b">
        <v>0</v>
      </c>
      <c r="K535" s="85" t="b">
        <v>0</v>
      </c>
      <c r="L535" s="85" t="b">
        <v>0</v>
      </c>
    </row>
    <row r="536" spans="1:12" ht="15">
      <c r="A536" s="85" t="s">
        <v>3387</v>
      </c>
      <c r="B536" s="85" t="s">
        <v>3346</v>
      </c>
      <c r="C536" s="85">
        <v>2</v>
      </c>
      <c r="D536" s="124">
        <v>0.004088017037689884</v>
      </c>
      <c r="E536" s="124">
        <v>2.3371263410122576</v>
      </c>
      <c r="F536" s="85" t="s">
        <v>2694</v>
      </c>
      <c r="G536" s="85" t="b">
        <v>0</v>
      </c>
      <c r="H536" s="85" t="b">
        <v>0</v>
      </c>
      <c r="I536" s="85" t="b">
        <v>0</v>
      </c>
      <c r="J536" s="85" t="b">
        <v>0</v>
      </c>
      <c r="K536" s="85" t="b">
        <v>0</v>
      </c>
      <c r="L536" s="85" t="b">
        <v>0</v>
      </c>
    </row>
    <row r="537" spans="1:12" ht="15">
      <c r="A537" s="85" t="s">
        <v>3346</v>
      </c>
      <c r="B537" s="85" t="s">
        <v>3347</v>
      </c>
      <c r="C537" s="85">
        <v>2</v>
      </c>
      <c r="D537" s="124">
        <v>0.004088017037689884</v>
      </c>
      <c r="E537" s="124">
        <v>2.3371263410122576</v>
      </c>
      <c r="F537" s="85" t="s">
        <v>2694</v>
      </c>
      <c r="G537" s="85" t="b">
        <v>0</v>
      </c>
      <c r="H537" s="85" t="b">
        <v>0</v>
      </c>
      <c r="I537" s="85" t="b">
        <v>0</v>
      </c>
      <c r="J537" s="85" t="b">
        <v>0</v>
      </c>
      <c r="K537" s="85" t="b">
        <v>0</v>
      </c>
      <c r="L537" s="85" t="b">
        <v>0</v>
      </c>
    </row>
    <row r="538" spans="1:12" ht="15">
      <c r="A538" s="85" t="s">
        <v>3347</v>
      </c>
      <c r="B538" s="85" t="s">
        <v>325</v>
      </c>
      <c r="C538" s="85">
        <v>2</v>
      </c>
      <c r="D538" s="124">
        <v>0.004088017037689884</v>
      </c>
      <c r="E538" s="124">
        <v>1.1807791401523338</v>
      </c>
      <c r="F538" s="85" t="s">
        <v>2694</v>
      </c>
      <c r="G538" s="85" t="b">
        <v>0</v>
      </c>
      <c r="H538" s="85" t="b">
        <v>0</v>
      </c>
      <c r="I538" s="85" t="b">
        <v>0</v>
      </c>
      <c r="J538" s="85" t="b">
        <v>0</v>
      </c>
      <c r="K538" s="85" t="b">
        <v>0</v>
      </c>
      <c r="L538" s="85" t="b">
        <v>0</v>
      </c>
    </row>
    <row r="539" spans="1:12" ht="15">
      <c r="A539" s="85" t="s">
        <v>325</v>
      </c>
      <c r="B539" s="85" t="s">
        <v>567</v>
      </c>
      <c r="C539" s="85">
        <v>2</v>
      </c>
      <c r="D539" s="124">
        <v>0.004088017037689884</v>
      </c>
      <c r="E539" s="124">
        <v>0.13755398610705363</v>
      </c>
      <c r="F539" s="85" t="s">
        <v>2694</v>
      </c>
      <c r="G539" s="85" t="b">
        <v>0</v>
      </c>
      <c r="H539" s="85" t="b">
        <v>0</v>
      </c>
      <c r="I539" s="85" t="b">
        <v>0</v>
      </c>
      <c r="J539" s="85" t="b">
        <v>0</v>
      </c>
      <c r="K539" s="85" t="b">
        <v>0</v>
      </c>
      <c r="L539" s="85" t="b">
        <v>0</v>
      </c>
    </row>
    <row r="540" spans="1:12" ht="15">
      <c r="A540" s="85" t="s">
        <v>3464</v>
      </c>
      <c r="B540" s="85" t="s">
        <v>325</v>
      </c>
      <c r="C540" s="85">
        <v>2</v>
      </c>
      <c r="D540" s="124">
        <v>0.004088017037689884</v>
      </c>
      <c r="E540" s="124">
        <v>1.1807791401523338</v>
      </c>
      <c r="F540" s="85" t="s">
        <v>2694</v>
      </c>
      <c r="G540" s="85" t="b">
        <v>0</v>
      </c>
      <c r="H540" s="85" t="b">
        <v>0</v>
      </c>
      <c r="I540" s="85" t="b">
        <v>0</v>
      </c>
      <c r="J540" s="85" t="b">
        <v>0</v>
      </c>
      <c r="K540" s="85" t="b">
        <v>0</v>
      </c>
      <c r="L540" s="85" t="b">
        <v>0</v>
      </c>
    </row>
    <row r="541" spans="1:12" ht="15">
      <c r="A541" s="85" t="s">
        <v>325</v>
      </c>
      <c r="B541" s="85" t="s">
        <v>3465</v>
      </c>
      <c r="C541" s="85">
        <v>2</v>
      </c>
      <c r="D541" s="124">
        <v>0.004088017037689884</v>
      </c>
      <c r="E541" s="124">
        <v>1.23446399911511</v>
      </c>
      <c r="F541" s="85" t="s">
        <v>2694</v>
      </c>
      <c r="G541" s="85" t="b">
        <v>0</v>
      </c>
      <c r="H541" s="85" t="b">
        <v>0</v>
      </c>
      <c r="I541" s="85" t="b">
        <v>0</v>
      </c>
      <c r="J541" s="85" t="b">
        <v>0</v>
      </c>
      <c r="K541" s="85" t="b">
        <v>0</v>
      </c>
      <c r="L541" s="85" t="b">
        <v>0</v>
      </c>
    </row>
    <row r="542" spans="1:12" ht="15">
      <c r="A542" s="85" t="s">
        <v>3465</v>
      </c>
      <c r="B542" s="85" t="s">
        <v>3301</v>
      </c>
      <c r="C542" s="85">
        <v>2</v>
      </c>
      <c r="D542" s="124">
        <v>0.004088017037689884</v>
      </c>
      <c r="E542" s="124">
        <v>1.9691495557176633</v>
      </c>
      <c r="F542" s="85" t="s">
        <v>2694</v>
      </c>
      <c r="G542" s="85" t="b">
        <v>0</v>
      </c>
      <c r="H542" s="85" t="b">
        <v>0</v>
      </c>
      <c r="I542" s="85" t="b">
        <v>0</v>
      </c>
      <c r="J542" s="85" t="b">
        <v>0</v>
      </c>
      <c r="K542" s="85" t="b">
        <v>0</v>
      </c>
      <c r="L542" s="85" t="b">
        <v>0</v>
      </c>
    </row>
    <row r="543" spans="1:12" ht="15">
      <c r="A543" s="85" t="s">
        <v>3302</v>
      </c>
      <c r="B543" s="85" t="s">
        <v>3373</v>
      </c>
      <c r="C543" s="85">
        <v>2</v>
      </c>
      <c r="D543" s="124">
        <v>0.004088017037689884</v>
      </c>
      <c r="E543" s="124">
        <v>1.6681195600536822</v>
      </c>
      <c r="F543" s="85" t="s">
        <v>2694</v>
      </c>
      <c r="G543" s="85" t="b">
        <v>0</v>
      </c>
      <c r="H543" s="85" t="b">
        <v>0</v>
      </c>
      <c r="I543" s="85" t="b">
        <v>0</v>
      </c>
      <c r="J543" s="85" t="b">
        <v>0</v>
      </c>
      <c r="K543" s="85" t="b">
        <v>0</v>
      </c>
      <c r="L543" s="85" t="b">
        <v>0</v>
      </c>
    </row>
    <row r="544" spans="1:12" ht="15">
      <c r="A544" s="85" t="s">
        <v>3373</v>
      </c>
      <c r="B544" s="85" t="s">
        <v>292</v>
      </c>
      <c r="C544" s="85">
        <v>2</v>
      </c>
      <c r="D544" s="124">
        <v>0.004088017037689884</v>
      </c>
      <c r="E544" s="124">
        <v>2.2121876044039577</v>
      </c>
      <c r="F544" s="85" t="s">
        <v>2694</v>
      </c>
      <c r="G544" s="85" t="b">
        <v>0</v>
      </c>
      <c r="H544" s="85" t="b">
        <v>0</v>
      </c>
      <c r="I544" s="85" t="b">
        <v>0</v>
      </c>
      <c r="J544" s="85" t="b">
        <v>0</v>
      </c>
      <c r="K544" s="85" t="b">
        <v>0</v>
      </c>
      <c r="L544" s="85" t="b">
        <v>0</v>
      </c>
    </row>
    <row r="545" spans="1:12" ht="15">
      <c r="A545" s="85" t="s">
        <v>292</v>
      </c>
      <c r="B545" s="85" t="s">
        <v>578</v>
      </c>
      <c r="C545" s="85">
        <v>2</v>
      </c>
      <c r="D545" s="124">
        <v>0.004088017037689884</v>
      </c>
      <c r="E545" s="124">
        <v>2.513217600067939</v>
      </c>
      <c r="F545" s="85" t="s">
        <v>2694</v>
      </c>
      <c r="G545" s="85" t="b">
        <v>0</v>
      </c>
      <c r="H545" s="85" t="b">
        <v>0</v>
      </c>
      <c r="I545" s="85" t="b">
        <v>0</v>
      </c>
      <c r="J545" s="85" t="b">
        <v>0</v>
      </c>
      <c r="K545" s="85" t="b">
        <v>0</v>
      </c>
      <c r="L545" s="85" t="b">
        <v>0</v>
      </c>
    </row>
    <row r="546" spans="1:12" ht="15">
      <c r="A546" s="85" t="s">
        <v>578</v>
      </c>
      <c r="B546" s="85" t="s">
        <v>3373</v>
      </c>
      <c r="C546" s="85">
        <v>2</v>
      </c>
      <c r="D546" s="124">
        <v>0.004088017037689884</v>
      </c>
      <c r="E546" s="124">
        <v>2.2121876044039577</v>
      </c>
      <c r="F546" s="85" t="s">
        <v>2694</v>
      </c>
      <c r="G546" s="85" t="b">
        <v>0</v>
      </c>
      <c r="H546" s="85" t="b">
        <v>0</v>
      </c>
      <c r="I546" s="85" t="b">
        <v>0</v>
      </c>
      <c r="J546" s="85" t="b">
        <v>0</v>
      </c>
      <c r="K546" s="85" t="b">
        <v>0</v>
      </c>
      <c r="L546" s="85" t="b">
        <v>0</v>
      </c>
    </row>
    <row r="547" spans="1:12" ht="15">
      <c r="A547" s="85" t="s">
        <v>3373</v>
      </c>
      <c r="B547" s="85" t="s">
        <v>3466</v>
      </c>
      <c r="C547" s="85">
        <v>2</v>
      </c>
      <c r="D547" s="124">
        <v>0.004088017037689884</v>
      </c>
      <c r="E547" s="124">
        <v>2.2121876044039577</v>
      </c>
      <c r="F547" s="85" t="s">
        <v>2694</v>
      </c>
      <c r="G547" s="85" t="b">
        <v>0</v>
      </c>
      <c r="H547" s="85" t="b">
        <v>0</v>
      </c>
      <c r="I547" s="85" t="b">
        <v>0</v>
      </c>
      <c r="J547" s="85" t="b">
        <v>0</v>
      </c>
      <c r="K547" s="85" t="b">
        <v>0</v>
      </c>
      <c r="L547" s="85" t="b">
        <v>0</v>
      </c>
    </row>
    <row r="548" spans="1:12" ht="15">
      <c r="A548" s="85" t="s">
        <v>3466</v>
      </c>
      <c r="B548" s="85" t="s">
        <v>3467</v>
      </c>
      <c r="C548" s="85">
        <v>2</v>
      </c>
      <c r="D548" s="124">
        <v>0.004088017037689884</v>
      </c>
      <c r="E548" s="124">
        <v>2.513217600067939</v>
      </c>
      <c r="F548" s="85" t="s">
        <v>2694</v>
      </c>
      <c r="G548" s="85" t="b">
        <v>0</v>
      </c>
      <c r="H548" s="85" t="b">
        <v>0</v>
      </c>
      <c r="I548" s="85" t="b">
        <v>0</v>
      </c>
      <c r="J548" s="85" t="b">
        <v>0</v>
      </c>
      <c r="K548" s="85" t="b">
        <v>0</v>
      </c>
      <c r="L548" s="85" t="b">
        <v>0</v>
      </c>
    </row>
    <row r="549" spans="1:12" ht="15">
      <c r="A549" s="85" t="s">
        <v>337</v>
      </c>
      <c r="B549" s="85" t="s">
        <v>3366</v>
      </c>
      <c r="C549" s="85">
        <v>2</v>
      </c>
      <c r="D549" s="124">
        <v>0.004088017037689884</v>
      </c>
      <c r="E549" s="124">
        <v>2.513217600067939</v>
      </c>
      <c r="F549" s="85" t="s">
        <v>2694</v>
      </c>
      <c r="G549" s="85" t="b">
        <v>0</v>
      </c>
      <c r="H549" s="85" t="b">
        <v>0</v>
      </c>
      <c r="I549" s="85" t="b">
        <v>0</v>
      </c>
      <c r="J549" s="85" t="b">
        <v>0</v>
      </c>
      <c r="K549" s="85" t="b">
        <v>0</v>
      </c>
      <c r="L549" s="85" t="b">
        <v>0</v>
      </c>
    </row>
    <row r="550" spans="1:12" ht="15">
      <c r="A550" s="85" t="s">
        <v>339</v>
      </c>
      <c r="B550" s="85" t="s">
        <v>411</v>
      </c>
      <c r="C550" s="85">
        <v>2</v>
      </c>
      <c r="D550" s="124">
        <v>0.004088017037689884</v>
      </c>
      <c r="E550" s="124">
        <v>2.513217600067939</v>
      </c>
      <c r="F550" s="85" t="s">
        <v>2694</v>
      </c>
      <c r="G550" s="85" t="b">
        <v>0</v>
      </c>
      <c r="H550" s="85" t="b">
        <v>0</v>
      </c>
      <c r="I550" s="85" t="b">
        <v>0</v>
      </c>
      <c r="J550" s="85" t="b">
        <v>0</v>
      </c>
      <c r="K550" s="85" t="b">
        <v>0</v>
      </c>
      <c r="L550" s="85" t="b">
        <v>0</v>
      </c>
    </row>
    <row r="551" spans="1:12" ht="15">
      <c r="A551" s="85" t="s">
        <v>567</v>
      </c>
      <c r="B551" s="85" t="s">
        <v>325</v>
      </c>
      <c r="C551" s="85">
        <v>2</v>
      </c>
      <c r="D551" s="124">
        <v>0.004088017037689884</v>
      </c>
      <c r="E551" s="124">
        <v>0.15958984108239563</v>
      </c>
      <c r="F551" s="85" t="s">
        <v>2694</v>
      </c>
      <c r="G551" s="85" t="b">
        <v>0</v>
      </c>
      <c r="H551" s="85" t="b">
        <v>0</v>
      </c>
      <c r="I551" s="85" t="b">
        <v>0</v>
      </c>
      <c r="J551" s="85" t="b">
        <v>0</v>
      </c>
      <c r="K551" s="85" t="b">
        <v>0</v>
      </c>
      <c r="L551" s="85" t="b">
        <v>0</v>
      </c>
    </row>
    <row r="552" spans="1:12" ht="15">
      <c r="A552" s="85" t="s">
        <v>318</v>
      </c>
      <c r="B552" s="85" t="s">
        <v>3408</v>
      </c>
      <c r="C552" s="85">
        <v>2</v>
      </c>
      <c r="D552" s="124">
        <v>0.004088017037689884</v>
      </c>
      <c r="E552" s="124">
        <v>2.513217600067939</v>
      </c>
      <c r="F552" s="85" t="s">
        <v>2694</v>
      </c>
      <c r="G552" s="85" t="b">
        <v>0</v>
      </c>
      <c r="H552" s="85" t="b">
        <v>0</v>
      </c>
      <c r="I552" s="85" t="b">
        <v>0</v>
      </c>
      <c r="J552" s="85" t="b">
        <v>0</v>
      </c>
      <c r="K552" s="85" t="b">
        <v>0</v>
      </c>
      <c r="L552" s="85" t="b">
        <v>0</v>
      </c>
    </row>
    <row r="553" spans="1:12" ht="15">
      <c r="A553" s="85" t="s">
        <v>325</v>
      </c>
      <c r="B553" s="85" t="s">
        <v>318</v>
      </c>
      <c r="C553" s="85">
        <v>2</v>
      </c>
      <c r="D553" s="124">
        <v>0.004088017037689884</v>
      </c>
      <c r="E553" s="124">
        <v>1.23446399911511</v>
      </c>
      <c r="F553" s="85" t="s">
        <v>2694</v>
      </c>
      <c r="G553" s="85" t="b">
        <v>0</v>
      </c>
      <c r="H553" s="85" t="b">
        <v>0</v>
      </c>
      <c r="I553" s="85" t="b">
        <v>0</v>
      </c>
      <c r="J553" s="85" t="b">
        <v>0</v>
      </c>
      <c r="K553" s="85" t="b">
        <v>0</v>
      </c>
      <c r="L553" s="85" t="b">
        <v>0</v>
      </c>
    </row>
    <row r="554" spans="1:12" ht="15">
      <c r="A554" s="85" t="s">
        <v>3460</v>
      </c>
      <c r="B554" s="85" t="s">
        <v>3461</v>
      </c>
      <c r="C554" s="85">
        <v>2</v>
      </c>
      <c r="D554" s="124">
        <v>0.004088017037689884</v>
      </c>
      <c r="E554" s="124">
        <v>2.513217600067939</v>
      </c>
      <c r="F554" s="85" t="s">
        <v>2694</v>
      </c>
      <c r="G554" s="85" t="b">
        <v>0</v>
      </c>
      <c r="H554" s="85" t="b">
        <v>0</v>
      </c>
      <c r="I554" s="85" t="b">
        <v>0</v>
      </c>
      <c r="J554" s="85" t="b">
        <v>0</v>
      </c>
      <c r="K554" s="85" t="b">
        <v>0</v>
      </c>
      <c r="L554" s="85" t="b">
        <v>0</v>
      </c>
    </row>
    <row r="555" spans="1:12" ht="15">
      <c r="A555" s="85" t="s">
        <v>3461</v>
      </c>
      <c r="B555" s="85" t="s">
        <v>3371</v>
      </c>
      <c r="C555" s="85">
        <v>2</v>
      </c>
      <c r="D555" s="124">
        <v>0.004088017037689884</v>
      </c>
      <c r="E555" s="124">
        <v>2.513217600067939</v>
      </c>
      <c r="F555" s="85" t="s">
        <v>2694</v>
      </c>
      <c r="G555" s="85" t="b">
        <v>0</v>
      </c>
      <c r="H555" s="85" t="b">
        <v>0</v>
      </c>
      <c r="I555" s="85" t="b">
        <v>0</v>
      </c>
      <c r="J555" s="85" t="b">
        <v>0</v>
      </c>
      <c r="K555" s="85" t="b">
        <v>0</v>
      </c>
      <c r="L555" s="85" t="b">
        <v>0</v>
      </c>
    </row>
    <row r="556" spans="1:12" ht="15">
      <c r="A556" s="85" t="s">
        <v>3371</v>
      </c>
      <c r="B556" s="85" t="s">
        <v>3462</v>
      </c>
      <c r="C556" s="85">
        <v>2</v>
      </c>
      <c r="D556" s="124">
        <v>0.004088017037689884</v>
      </c>
      <c r="E556" s="124">
        <v>2.513217600067939</v>
      </c>
      <c r="F556" s="85" t="s">
        <v>2694</v>
      </c>
      <c r="G556" s="85" t="b">
        <v>0</v>
      </c>
      <c r="H556" s="85" t="b">
        <v>0</v>
      </c>
      <c r="I556" s="85" t="b">
        <v>0</v>
      </c>
      <c r="J556" s="85" t="b">
        <v>0</v>
      </c>
      <c r="K556" s="85" t="b">
        <v>0</v>
      </c>
      <c r="L556" s="85" t="b">
        <v>0</v>
      </c>
    </row>
    <row r="557" spans="1:12" ht="15">
      <c r="A557" s="85" t="s">
        <v>3462</v>
      </c>
      <c r="B557" s="85" t="s">
        <v>3463</v>
      </c>
      <c r="C557" s="85">
        <v>2</v>
      </c>
      <c r="D557" s="124">
        <v>0.004088017037689884</v>
      </c>
      <c r="E557" s="124">
        <v>2.513217600067939</v>
      </c>
      <c r="F557" s="85" t="s">
        <v>2694</v>
      </c>
      <c r="G557" s="85" t="b">
        <v>0</v>
      </c>
      <c r="H557" s="85" t="b">
        <v>0</v>
      </c>
      <c r="I557" s="85" t="b">
        <v>0</v>
      </c>
      <c r="J557" s="85" t="b">
        <v>0</v>
      </c>
      <c r="K557" s="85" t="b">
        <v>0</v>
      </c>
      <c r="L557" s="85" t="b">
        <v>0</v>
      </c>
    </row>
    <row r="558" spans="1:12" ht="15">
      <c r="A558" s="85" t="s">
        <v>3463</v>
      </c>
      <c r="B558" s="85" t="s">
        <v>3306</v>
      </c>
      <c r="C558" s="85">
        <v>2</v>
      </c>
      <c r="D558" s="124">
        <v>0.004088017037689884</v>
      </c>
      <c r="E558" s="124">
        <v>1.8600050862925954</v>
      </c>
      <c r="F558" s="85" t="s">
        <v>2694</v>
      </c>
      <c r="G558" s="85" t="b">
        <v>0</v>
      </c>
      <c r="H558" s="85" t="b">
        <v>0</v>
      </c>
      <c r="I558" s="85" t="b">
        <v>0</v>
      </c>
      <c r="J558" s="85" t="b">
        <v>1</v>
      </c>
      <c r="K558" s="85" t="b">
        <v>0</v>
      </c>
      <c r="L558" s="85" t="b">
        <v>0</v>
      </c>
    </row>
    <row r="559" spans="1:12" ht="15">
      <c r="A559" s="85" t="s">
        <v>3306</v>
      </c>
      <c r="B559" s="85" t="s">
        <v>564</v>
      </c>
      <c r="C559" s="85">
        <v>2</v>
      </c>
      <c r="D559" s="124">
        <v>0.004088017037689884</v>
      </c>
      <c r="E559" s="124">
        <v>0.5967636515180139</v>
      </c>
      <c r="F559" s="85" t="s">
        <v>2694</v>
      </c>
      <c r="G559" s="85" t="b">
        <v>1</v>
      </c>
      <c r="H559" s="85" t="b">
        <v>0</v>
      </c>
      <c r="I559" s="85" t="b">
        <v>0</v>
      </c>
      <c r="J559" s="85" t="b">
        <v>0</v>
      </c>
      <c r="K559" s="85" t="b">
        <v>0</v>
      </c>
      <c r="L559" s="85" t="b">
        <v>0</v>
      </c>
    </row>
    <row r="560" spans="1:12" ht="15">
      <c r="A560" s="85" t="s">
        <v>3372</v>
      </c>
      <c r="B560" s="85" t="s">
        <v>3348</v>
      </c>
      <c r="C560" s="85">
        <v>2</v>
      </c>
      <c r="D560" s="124">
        <v>0.004088017037689884</v>
      </c>
      <c r="E560" s="124">
        <v>2.2121876044039577</v>
      </c>
      <c r="F560" s="85" t="s">
        <v>2694</v>
      </c>
      <c r="G560" s="85" t="b">
        <v>0</v>
      </c>
      <c r="H560" s="85" t="b">
        <v>0</v>
      </c>
      <c r="I560" s="85" t="b">
        <v>0</v>
      </c>
      <c r="J560" s="85" t="b">
        <v>0</v>
      </c>
      <c r="K560" s="85" t="b">
        <v>0</v>
      </c>
      <c r="L560" s="85" t="b">
        <v>0</v>
      </c>
    </row>
    <row r="561" spans="1:12" ht="15">
      <c r="A561" s="85" t="s">
        <v>3348</v>
      </c>
      <c r="B561" s="85" t="s">
        <v>3327</v>
      </c>
      <c r="C561" s="85">
        <v>2</v>
      </c>
      <c r="D561" s="124">
        <v>0.004088017037689884</v>
      </c>
      <c r="E561" s="124">
        <v>2.1152775913959014</v>
      </c>
      <c r="F561" s="85" t="s">
        <v>2694</v>
      </c>
      <c r="G561" s="85" t="b">
        <v>0</v>
      </c>
      <c r="H561" s="85" t="b">
        <v>0</v>
      </c>
      <c r="I561" s="85" t="b">
        <v>0</v>
      </c>
      <c r="J561" s="85" t="b">
        <v>0</v>
      </c>
      <c r="K561" s="85" t="b">
        <v>0</v>
      </c>
      <c r="L561" s="85" t="b">
        <v>0</v>
      </c>
    </row>
    <row r="562" spans="1:12" ht="15">
      <c r="A562" s="85" t="s">
        <v>3327</v>
      </c>
      <c r="B562" s="85" t="s">
        <v>2817</v>
      </c>
      <c r="C562" s="85">
        <v>2</v>
      </c>
      <c r="D562" s="124">
        <v>0.004088017037689884</v>
      </c>
      <c r="E562" s="124">
        <v>1.93918633234022</v>
      </c>
      <c r="F562" s="85" t="s">
        <v>2694</v>
      </c>
      <c r="G562" s="85" t="b">
        <v>0</v>
      </c>
      <c r="H562" s="85" t="b">
        <v>0</v>
      </c>
      <c r="I562" s="85" t="b">
        <v>0</v>
      </c>
      <c r="J562" s="85" t="b">
        <v>0</v>
      </c>
      <c r="K562" s="85" t="b">
        <v>0</v>
      </c>
      <c r="L562" s="85" t="b">
        <v>0</v>
      </c>
    </row>
    <row r="563" spans="1:12" ht="15">
      <c r="A563" s="85" t="s">
        <v>3364</v>
      </c>
      <c r="B563" s="85" t="s">
        <v>3470</v>
      </c>
      <c r="C563" s="85">
        <v>2</v>
      </c>
      <c r="D563" s="124">
        <v>0.004088017037689884</v>
      </c>
      <c r="E563" s="124">
        <v>2.513217600067939</v>
      </c>
      <c r="F563" s="85" t="s">
        <v>2694</v>
      </c>
      <c r="G563" s="85" t="b">
        <v>0</v>
      </c>
      <c r="H563" s="85" t="b">
        <v>0</v>
      </c>
      <c r="I563" s="85" t="b">
        <v>0</v>
      </c>
      <c r="J563" s="85" t="b">
        <v>0</v>
      </c>
      <c r="K563" s="85" t="b">
        <v>0</v>
      </c>
      <c r="L563" s="85" t="b">
        <v>0</v>
      </c>
    </row>
    <row r="564" spans="1:12" ht="15">
      <c r="A564" s="85" t="s">
        <v>3470</v>
      </c>
      <c r="B564" s="85" t="s">
        <v>3471</v>
      </c>
      <c r="C564" s="85">
        <v>2</v>
      </c>
      <c r="D564" s="124">
        <v>0.004088017037689884</v>
      </c>
      <c r="E564" s="124">
        <v>2.513217600067939</v>
      </c>
      <c r="F564" s="85" t="s">
        <v>2694</v>
      </c>
      <c r="G564" s="85" t="b">
        <v>0</v>
      </c>
      <c r="H564" s="85" t="b">
        <v>0</v>
      </c>
      <c r="I564" s="85" t="b">
        <v>0</v>
      </c>
      <c r="J564" s="85" t="b">
        <v>0</v>
      </c>
      <c r="K564" s="85" t="b">
        <v>0</v>
      </c>
      <c r="L564" s="85" t="b">
        <v>0</v>
      </c>
    </row>
    <row r="565" spans="1:12" ht="15">
      <c r="A565" s="85" t="s">
        <v>3471</v>
      </c>
      <c r="B565" s="85" t="s">
        <v>3377</v>
      </c>
      <c r="C565" s="85">
        <v>2</v>
      </c>
      <c r="D565" s="124">
        <v>0.004088017037689884</v>
      </c>
      <c r="E565" s="124">
        <v>2.513217600067939</v>
      </c>
      <c r="F565" s="85" t="s">
        <v>2694</v>
      </c>
      <c r="G565" s="85" t="b">
        <v>0</v>
      </c>
      <c r="H565" s="85" t="b">
        <v>0</v>
      </c>
      <c r="I565" s="85" t="b">
        <v>0</v>
      </c>
      <c r="J565" s="85" t="b">
        <v>0</v>
      </c>
      <c r="K565" s="85" t="b">
        <v>0</v>
      </c>
      <c r="L565" s="85" t="b">
        <v>0</v>
      </c>
    </row>
    <row r="566" spans="1:12" ht="15">
      <c r="A566" s="85" t="s">
        <v>3377</v>
      </c>
      <c r="B566" s="85" t="s">
        <v>3472</v>
      </c>
      <c r="C566" s="85">
        <v>2</v>
      </c>
      <c r="D566" s="124">
        <v>0.004088017037689884</v>
      </c>
      <c r="E566" s="124">
        <v>2.513217600067939</v>
      </c>
      <c r="F566" s="85" t="s">
        <v>2694</v>
      </c>
      <c r="G566" s="85" t="b">
        <v>0</v>
      </c>
      <c r="H566" s="85" t="b">
        <v>0</v>
      </c>
      <c r="I566" s="85" t="b">
        <v>0</v>
      </c>
      <c r="J566" s="85" t="b">
        <v>0</v>
      </c>
      <c r="K566" s="85" t="b">
        <v>1</v>
      </c>
      <c r="L566" s="85" t="b">
        <v>0</v>
      </c>
    </row>
    <row r="567" spans="1:12" ht="15">
      <c r="A567" s="85" t="s">
        <v>3472</v>
      </c>
      <c r="B567" s="85" t="s">
        <v>3316</v>
      </c>
      <c r="C567" s="85">
        <v>2</v>
      </c>
      <c r="D567" s="124">
        <v>0.004088017037689884</v>
      </c>
      <c r="E567" s="124">
        <v>2.513217600067939</v>
      </c>
      <c r="F567" s="85" t="s">
        <v>2694</v>
      </c>
      <c r="G567" s="85" t="b">
        <v>0</v>
      </c>
      <c r="H567" s="85" t="b">
        <v>1</v>
      </c>
      <c r="I567" s="85" t="b">
        <v>0</v>
      </c>
      <c r="J567" s="85" t="b">
        <v>0</v>
      </c>
      <c r="K567" s="85" t="b">
        <v>0</v>
      </c>
      <c r="L567" s="85" t="b">
        <v>0</v>
      </c>
    </row>
    <row r="568" spans="1:12" ht="15">
      <c r="A568" s="85" t="s">
        <v>3316</v>
      </c>
      <c r="B568" s="85" t="s">
        <v>325</v>
      </c>
      <c r="C568" s="85">
        <v>2</v>
      </c>
      <c r="D568" s="124">
        <v>0.004088017037689884</v>
      </c>
      <c r="E568" s="124">
        <v>1.1807791401523338</v>
      </c>
      <c r="F568" s="85" t="s">
        <v>2694</v>
      </c>
      <c r="G568" s="85" t="b">
        <v>0</v>
      </c>
      <c r="H568" s="85" t="b">
        <v>0</v>
      </c>
      <c r="I568" s="85" t="b">
        <v>0</v>
      </c>
      <c r="J568" s="85" t="b">
        <v>0</v>
      </c>
      <c r="K568" s="85" t="b">
        <v>0</v>
      </c>
      <c r="L568" s="85" t="b">
        <v>0</v>
      </c>
    </row>
    <row r="569" spans="1:12" ht="15">
      <c r="A569" s="85" t="s">
        <v>325</v>
      </c>
      <c r="B569" s="85" t="s">
        <v>2769</v>
      </c>
      <c r="C569" s="85">
        <v>2</v>
      </c>
      <c r="D569" s="124">
        <v>0.004088017037689884</v>
      </c>
      <c r="E569" s="124">
        <v>0.5354939947790913</v>
      </c>
      <c r="F569" s="85" t="s">
        <v>2694</v>
      </c>
      <c r="G569" s="85" t="b">
        <v>0</v>
      </c>
      <c r="H569" s="85" t="b">
        <v>0</v>
      </c>
      <c r="I569" s="85" t="b">
        <v>0</v>
      </c>
      <c r="J569" s="85" t="b">
        <v>0</v>
      </c>
      <c r="K569" s="85" t="b">
        <v>0</v>
      </c>
      <c r="L569" s="85" t="b">
        <v>0</v>
      </c>
    </row>
    <row r="570" spans="1:12" ht="15">
      <c r="A570" s="85" t="s">
        <v>2769</v>
      </c>
      <c r="B570" s="85" t="s">
        <v>410</v>
      </c>
      <c r="C570" s="85">
        <v>2</v>
      </c>
      <c r="D570" s="124">
        <v>0.004088017037689884</v>
      </c>
      <c r="E570" s="124">
        <v>1.3749149019016575</v>
      </c>
      <c r="F570" s="85" t="s">
        <v>2694</v>
      </c>
      <c r="G570" s="85" t="b">
        <v>0</v>
      </c>
      <c r="H570" s="85" t="b">
        <v>0</v>
      </c>
      <c r="I570" s="85" t="b">
        <v>0</v>
      </c>
      <c r="J570" s="85" t="b">
        <v>0</v>
      </c>
      <c r="K570" s="85" t="b">
        <v>0</v>
      </c>
      <c r="L570" s="85" t="b">
        <v>0</v>
      </c>
    </row>
    <row r="571" spans="1:12" ht="15">
      <c r="A571" s="85" t="s">
        <v>410</v>
      </c>
      <c r="B571" s="85" t="s">
        <v>564</v>
      </c>
      <c r="C571" s="85">
        <v>2</v>
      </c>
      <c r="D571" s="124">
        <v>0.004088017037689884</v>
      </c>
      <c r="E571" s="124">
        <v>0.8977936471819952</v>
      </c>
      <c r="F571" s="85" t="s">
        <v>2694</v>
      </c>
      <c r="G571" s="85" t="b">
        <v>0</v>
      </c>
      <c r="H571" s="85" t="b">
        <v>0</v>
      </c>
      <c r="I571" s="85" t="b">
        <v>0</v>
      </c>
      <c r="J571" s="85" t="b">
        <v>0</v>
      </c>
      <c r="K571" s="85" t="b">
        <v>0</v>
      </c>
      <c r="L571" s="85" t="b">
        <v>0</v>
      </c>
    </row>
    <row r="572" spans="1:12" ht="15">
      <c r="A572" s="85" t="s">
        <v>564</v>
      </c>
      <c r="B572" s="85" t="s">
        <v>2775</v>
      </c>
      <c r="C572" s="85">
        <v>2</v>
      </c>
      <c r="D572" s="124">
        <v>0.004088017037689884</v>
      </c>
      <c r="E572" s="124">
        <v>1.2067925725172517</v>
      </c>
      <c r="F572" s="85" t="s">
        <v>2694</v>
      </c>
      <c r="G572" s="85" t="b">
        <v>0</v>
      </c>
      <c r="H572" s="85" t="b">
        <v>0</v>
      </c>
      <c r="I572" s="85" t="b">
        <v>0</v>
      </c>
      <c r="J572" s="85" t="b">
        <v>0</v>
      </c>
      <c r="K572" s="85" t="b">
        <v>0</v>
      </c>
      <c r="L572" s="85" t="b">
        <v>0</v>
      </c>
    </row>
    <row r="573" spans="1:12" ht="15">
      <c r="A573" s="85" t="s">
        <v>3473</v>
      </c>
      <c r="B573" s="85" t="s">
        <v>3370</v>
      </c>
      <c r="C573" s="85">
        <v>2</v>
      </c>
      <c r="D573" s="124">
        <v>0.004088017037689884</v>
      </c>
      <c r="E573" s="124">
        <v>2.513217600067939</v>
      </c>
      <c r="F573" s="85" t="s">
        <v>2694</v>
      </c>
      <c r="G573" s="85" t="b">
        <v>0</v>
      </c>
      <c r="H573" s="85" t="b">
        <v>0</v>
      </c>
      <c r="I573" s="85" t="b">
        <v>0</v>
      </c>
      <c r="J573" s="85" t="b">
        <v>0</v>
      </c>
      <c r="K573" s="85" t="b">
        <v>0</v>
      </c>
      <c r="L573" s="85" t="b">
        <v>0</v>
      </c>
    </row>
    <row r="574" spans="1:12" ht="15">
      <c r="A574" s="85" t="s">
        <v>3370</v>
      </c>
      <c r="B574" s="85" t="s">
        <v>325</v>
      </c>
      <c r="C574" s="85">
        <v>2</v>
      </c>
      <c r="D574" s="124">
        <v>0.004088017037689884</v>
      </c>
      <c r="E574" s="124">
        <v>1.1807791401523338</v>
      </c>
      <c r="F574" s="85" t="s">
        <v>2694</v>
      </c>
      <c r="G574" s="85" t="b">
        <v>0</v>
      </c>
      <c r="H574" s="85" t="b">
        <v>0</v>
      </c>
      <c r="I574" s="85" t="b">
        <v>0</v>
      </c>
      <c r="J574" s="85" t="b">
        <v>0</v>
      </c>
      <c r="K574" s="85" t="b">
        <v>0</v>
      </c>
      <c r="L574" s="85" t="b">
        <v>0</v>
      </c>
    </row>
    <row r="575" spans="1:12" ht="15">
      <c r="A575" s="85" t="s">
        <v>325</v>
      </c>
      <c r="B575" s="85" t="s">
        <v>3374</v>
      </c>
      <c r="C575" s="85">
        <v>2</v>
      </c>
      <c r="D575" s="124">
        <v>0.004088017037689884</v>
      </c>
      <c r="E575" s="124">
        <v>1.23446399911511</v>
      </c>
      <c r="F575" s="85" t="s">
        <v>2694</v>
      </c>
      <c r="G575" s="85" t="b">
        <v>0</v>
      </c>
      <c r="H575" s="85" t="b">
        <v>0</v>
      </c>
      <c r="I575" s="85" t="b">
        <v>0</v>
      </c>
      <c r="J575" s="85" t="b">
        <v>0</v>
      </c>
      <c r="K575" s="85" t="b">
        <v>0</v>
      </c>
      <c r="L575" s="85" t="b">
        <v>0</v>
      </c>
    </row>
    <row r="576" spans="1:12" ht="15">
      <c r="A576" s="85" t="s">
        <v>3374</v>
      </c>
      <c r="B576" s="85" t="s">
        <v>564</v>
      </c>
      <c r="C576" s="85">
        <v>2</v>
      </c>
      <c r="D576" s="124">
        <v>0.004088017037689884</v>
      </c>
      <c r="E576" s="124">
        <v>1.2957336558540327</v>
      </c>
      <c r="F576" s="85" t="s">
        <v>2694</v>
      </c>
      <c r="G576" s="85" t="b">
        <v>0</v>
      </c>
      <c r="H576" s="85" t="b">
        <v>0</v>
      </c>
      <c r="I576" s="85" t="b">
        <v>0</v>
      </c>
      <c r="J576" s="85" t="b">
        <v>0</v>
      </c>
      <c r="K576" s="85" t="b">
        <v>0</v>
      </c>
      <c r="L576" s="85" t="b">
        <v>0</v>
      </c>
    </row>
    <row r="577" spans="1:12" ht="15">
      <c r="A577" s="85" t="s">
        <v>3372</v>
      </c>
      <c r="B577" s="85" t="s">
        <v>278</v>
      </c>
      <c r="C577" s="85">
        <v>2</v>
      </c>
      <c r="D577" s="124">
        <v>0.004088017037689884</v>
      </c>
      <c r="E577" s="124">
        <v>2.2121876044039577</v>
      </c>
      <c r="F577" s="85" t="s">
        <v>2694</v>
      </c>
      <c r="G577" s="85" t="b">
        <v>0</v>
      </c>
      <c r="H577" s="85" t="b">
        <v>0</v>
      </c>
      <c r="I577" s="85" t="b">
        <v>0</v>
      </c>
      <c r="J577" s="85" t="b">
        <v>0</v>
      </c>
      <c r="K577" s="85" t="b">
        <v>0</v>
      </c>
      <c r="L577" s="85" t="b">
        <v>0</v>
      </c>
    </row>
    <row r="578" spans="1:12" ht="15">
      <c r="A578" s="85" t="s">
        <v>278</v>
      </c>
      <c r="B578" s="85" t="s">
        <v>3329</v>
      </c>
      <c r="C578" s="85">
        <v>2</v>
      </c>
      <c r="D578" s="124">
        <v>0.004088017037689884</v>
      </c>
      <c r="E578" s="124">
        <v>2.3371263410122576</v>
      </c>
      <c r="F578" s="85" t="s">
        <v>2694</v>
      </c>
      <c r="G578" s="85" t="b">
        <v>0</v>
      </c>
      <c r="H578" s="85" t="b">
        <v>0</v>
      </c>
      <c r="I578" s="85" t="b">
        <v>0</v>
      </c>
      <c r="J578" s="85" t="b">
        <v>0</v>
      </c>
      <c r="K578" s="85" t="b">
        <v>0</v>
      </c>
      <c r="L578" s="85" t="b">
        <v>0</v>
      </c>
    </row>
    <row r="579" spans="1:12" ht="15">
      <c r="A579" s="85" t="s">
        <v>3329</v>
      </c>
      <c r="B579" s="85" t="s">
        <v>3341</v>
      </c>
      <c r="C579" s="85">
        <v>2</v>
      </c>
      <c r="D579" s="124">
        <v>0.004088017037689884</v>
      </c>
      <c r="E579" s="124">
        <v>2.513217600067939</v>
      </c>
      <c r="F579" s="85" t="s">
        <v>2694</v>
      </c>
      <c r="G579" s="85" t="b">
        <v>0</v>
      </c>
      <c r="H579" s="85" t="b">
        <v>0</v>
      </c>
      <c r="I579" s="85" t="b">
        <v>0</v>
      </c>
      <c r="J579" s="85" t="b">
        <v>1</v>
      </c>
      <c r="K579" s="85" t="b">
        <v>0</v>
      </c>
      <c r="L579" s="85" t="b">
        <v>0</v>
      </c>
    </row>
    <row r="580" spans="1:12" ht="15">
      <c r="A580" s="85" t="s">
        <v>3341</v>
      </c>
      <c r="B580" s="85" t="s">
        <v>2815</v>
      </c>
      <c r="C580" s="85">
        <v>2</v>
      </c>
      <c r="D580" s="124">
        <v>0.004088017037689884</v>
      </c>
      <c r="E580" s="124">
        <v>1.8600050862925954</v>
      </c>
      <c r="F580" s="85" t="s">
        <v>2694</v>
      </c>
      <c r="G580" s="85" t="b">
        <v>1</v>
      </c>
      <c r="H580" s="85" t="b">
        <v>0</v>
      </c>
      <c r="I580" s="85" t="b">
        <v>0</v>
      </c>
      <c r="J580" s="85" t="b">
        <v>0</v>
      </c>
      <c r="K580" s="85" t="b">
        <v>0</v>
      </c>
      <c r="L580" s="85" t="b">
        <v>0</v>
      </c>
    </row>
    <row r="581" spans="1:12" ht="15">
      <c r="A581" s="85" t="s">
        <v>3306</v>
      </c>
      <c r="B581" s="85" t="s">
        <v>3376</v>
      </c>
      <c r="C581" s="85">
        <v>2</v>
      </c>
      <c r="D581" s="124">
        <v>0.004088017037689884</v>
      </c>
      <c r="E581" s="124">
        <v>1.513217600067939</v>
      </c>
      <c r="F581" s="85" t="s">
        <v>2694</v>
      </c>
      <c r="G581" s="85" t="b">
        <v>1</v>
      </c>
      <c r="H581" s="85" t="b">
        <v>0</v>
      </c>
      <c r="I581" s="85" t="b">
        <v>0</v>
      </c>
      <c r="J581" s="85" t="b">
        <v>0</v>
      </c>
      <c r="K581" s="85" t="b">
        <v>0</v>
      </c>
      <c r="L581" s="85" t="b">
        <v>0</v>
      </c>
    </row>
    <row r="582" spans="1:12" ht="15">
      <c r="A582" s="85" t="s">
        <v>3376</v>
      </c>
      <c r="B582" s="85" t="s">
        <v>2813</v>
      </c>
      <c r="C582" s="85">
        <v>2</v>
      </c>
      <c r="D582" s="124">
        <v>0.004088017037689884</v>
      </c>
      <c r="E582" s="124">
        <v>1.367089564389701</v>
      </c>
      <c r="F582" s="85" t="s">
        <v>2694</v>
      </c>
      <c r="G582" s="85" t="b">
        <v>0</v>
      </c>
      <c r="H582" s="85" t="b">
        <v>0</v>
      </c>
      <c r="I582" s="85" t="b">
        <v>0</v>
      </c>
      <c r="J582" s="85" t="b">
        <v>0</v>
      </c>
      <c r="K582" s="85" t="b">
        <v>0</v>
      </c>
      <c r="L582" s="85" t="b">
        <v>0</v>
      </c>
    </row>
    <row r="583" spans="1:12" ht="15">
      <c r="A583" s="85" t="s">
        <v>2813</v>
      </c>
      <c r="B583" s="85" t="s">
        <v>567</v>
      </c>
      <c r="C583" s="85">
        <v>2</v>
      </c>
      <c r="D583" s="124">
        <v>0.004088017037689884</v>
      </c>
      <c r="E583" s="124">
        <v>0.5712095470456258</v>
      </c>
      <c r="F583" s="85" t="s">
        <v>2694</v>
      </c>
      <c r="G583" s="85" t="b">
        <v>0</v>
      </c>
      <c r="H583" s="85" t="b">
        <v>0</v>
      </c>
      <c r="I583" s="85" t="b">
        <v>0</v>
      </c>
      <c r="J583" s="85" t="b">
        <v>0</v>
      </c>
      <c r="K583" s="85" t="b">
        <v>0</v>
      </c>
      <c r="L583" s="85" t="b">
        <v>0</v>
      </c>
    </row>
    <row r="584" spans="1:12" ht="15">
      <c r="A584" s="85" t="s">
        <v>567</v>
      </c>
      <c r="B584" s="85" t="s">
        <v>3319</v>
      </c>
      <c r="C584" s="85">
        <v>2</v>
      </c>
      <c r="D584" s="124">
        <v>0.004088017037689884</v>
      </c>
      <c r="E584" s="124">
        <v>1.4920283009980009</v>
      </c>
      <c r="F584" s="85" t="s">
        <v>2694</v>
      </c>
      <c r="G584" s="85" t="b">
        <v>0</v>
      </c>
      <c r="H584" s="85" t="b">
        <v>0</v>
      </c>
      <c r="I584" s="85" t="b">
        <v>0</v>
      </c>
      <c r="J584" s="85" t="b">
        <v>0</v>
      </c>
      <c r="K584" s="85" t="b">
        <v>0</v>
      </c>
      <c r="L584" s="85" t="b">
        <v>0</v>
      </c>
    </row>
    <row r="585" spans="1:12" ht="15">
      <c r="A585" s="85" t="s">
        <v>3319</v>
      </c>
      <c r="B585" s="85" t="s">
        <v>3376</v>
      </c>
      <c r="C585" s="85">
        <v>2</v>
      </c>
      <c r="D585" s="124">
        <v>0.004088017037689884</v>
      </c>
      <c r="E585" s="124">
        <v>2.2121876044039577</v>
      </c>
      <c r="F585" s="85" t="s">
        <v>2694</v>
      </c>
      <c r="G585" s="85" t="b">
        <v>0</v>
      </c>
      <c r="H585" s="85" t="b">
        <v>0</v>
      </c>
      <c r="I585" s="85" t="b">
        <v>0</v>
      </c>
      <c r="J585" s="85" t="b">
        <v>0</v>
      </c>
      <c r="K585" s="85" t="b">
        <v>0</v>
      </c>
      <c r="L585" s="85" t="b">
        <v>0</v>
      </c>
    </row>
    <row r="586" spans="1:12" ht="15">
      <c r="A586" s="85" t="s">
        <v>3376</v>
      </c>
      <c r="B586" s="85" t="s">
        <v>3483</v>
      </c>
      <c r="C586" s="85">
        <v>2</v>
      </c>
      <c r="D586" s="124">
        <v>0.004088017037689884</v>
      </c>
      <c r="E586" s="124">
        <v>2.2121876044039577</v>
      </c>
      <c r="F586" s="85" t="s">
        <v>2694</v>
      </c>
      <c r="G586" s="85" t="b">
        <v>0</v>
      </c>
      <c r="H586" s="85" t="b">
        <v>0</v>
      </c>
      <c r="I586" s="85" t="b">
        <v>0</v>
      </c>
      <c r="J586" s="85" t="b">
        <v>0</v>
      </c>
      <c r="K586" s="85" t="b">
        <v>0</v>
      </c>
      <c r="L586" s="85" t="b">
        <v>0</v>
      </c>
    </row>
    <row r="587" spans="1:12" ht="15">
      <c r="A587" s="85" t="s">
        <v>3483</v>
      </c>
      <c r="B587" s="85" t="s">
        <v>2864</v>
      </c>
      <c r="C587" s="85">
        <v>2</v>
      </c>
      <c r="D587" s="124">
        <v>0.004088017037689884</v>
      </c>
      <c r="E587" s="124">
        <v>2.3371263410122576</v>
      </c>
      <c r="F587" s="85" t="s">
        <v>2694</v>
      </c>
      <c r="G587" s="85" t="b">
        <v>0</v>
      </c>
      <c r="H587" s="85" t="b">
        <v>0</v>
      </c>
      <c r="I587" s="85" t="b">
        <v>0</v>
      </c>
      <c r="J587" s="85" t="b">
        <v>0</v>
      </c>
      <c r="K587" s="85" t="b">
        <v>0</v>
      </c>
      <c r="L587" s="85" t="b">
        <v>0</v>
      </c>
    </row>
    <row r="588" spans="1:12" ht="15">
      <c r="A588" s="85" t="s">
        <v>2817</v>
      </c>
      <c r="B588" s="85" t="s">
        <v>2818</v>
      </c>
      <c r="C588" s="85">
        <v>41</v>
      </c>
      <c r="D588" s="124">
        <v>0.005278901080509353</v>
      </c>
      <c r="E588" s="124">
        <v>0.8169684232826725</v>
      </c>
      <c r="F588" s="85" t="s">
        <v>2695</v>
      </c>
      <c r="G588" s="85" t="b">
        <v>0</v>
      </c>
      <c r="H588" s="85" t="b">
        <v>0</v>
      </c>
      <c r="I588" s="85" t="b">
        <v>0</v>
      </c>
      <c r="J588" s="85" t="b">
        <v>0</v>
      </c>
      <c r="K588" s="85" t="b">
        <v>0</v>
      </c>
      <c r="L588" s="85" t="b">
        <v>0</v>
      </c>
    </row>
    <row r="589" spans="1:12" ht="15">
      <c r="A589" s="85" t="s">
        <v>2818</v>
      </c>
      <c r="B589" s="85" t="s">
        <v>2769</v>
      </c>
      <c r="C589" s="85">
        <v>41</v>
      </c>
      <c r="D589" s="124">
        <v>0.005278901080509353</v>
      </c>
      <c r="E589" s="124">
        <v>0.8169684232826725</v>
      </c>
      <c r="F589" s="85" t="s">
        <v>2695</v>
      </c>
      <c r="G589" s="85" t="b">
        <v>0</v>
      </c>
      <c r="H589" s="85" t="b">
        <v>0</v>
      </c>
      <c r="I589" s="85" t="b">
        <v>0</v>
      </c>
      <c r="J589" s="85" t="b">
        <v>0</v>
      </c>
      <c r="K589" s="85" t="b">
        <v>0</v>
      </c>
      <c r="L589" s="85" t="b">
        <v>0</v>
      </c>
    </row>
    <row r="590" spans="1:12" ht="15">
      <c r="A590" s="85" t="s">
        <v>2769</v>
      </c>
      <c r="B590" s="85" t="s">
        <v>564</v>
      </c>
      <c r="C590" s="85">
        <v>41</v>
      </c>
      <c r="D590" s="124">
        <v>0.005278901080509353</v>
      </c>
      <c r="E590" s="124">
        <v>0.7962838244228215</v>
      </c>
      <c r="F590" s="85" t="s">
        <v>2695</v>
      </c>
      <c r="G590" s="85" t="b">
        <v>0</v>
      </c>
      <c r="H590" s="85" t="b">
        <v>0</v>
      </c>
      <c r="I590" s="85" t="b">
        <v>0</v>
      </c>
      <c r="J590" s="85" t="b">
        <v>0</v>
      </c>
      <c r="K590" s="85" t="b">
        <v>0</v>
      </c>
      <c r="L590" s="85" t="b">
        <v>0</v>
      </c>
    </row>
    <row r="591" spans="1:12" ht="15">
      <c r="A591" s="85" t="s">
        <v>564</v>
      </c>
      <c r="B591" s="85" t="s">
        <v>567</v>
      </c>
      <c r="C591" s="85">
        <v>41</v>
      </c>
      <c r="D591" s="124">
        <v>0.005278901080509353</v>
      </c>
      <c r="E591" s="124">
        <v>0.7858183907446565</v>
      </c>
      <c r="F591" s="85" t="s">
        <v>2695</v>
      </c>
      <c r="G591" s="85" t="b">
        <v>0</v>
      </c>
      <c r="H591" s="85" t="b">
        <v>0</v>
      </c>
      <c r="I591" s="85" t="b">
        <v>0</v>
      </c>
      <c r="J591" s="85" t="b">
        <v>0</v>
      </c>
      <c r="K591" s="85" t="b">
        <v>0</v>
      </c>
      <c r="L591" s="85" t="b">
        <v>0</v>
      </c>
    </row>
    <row r="592" spans="1:12" ht="15">
      <c r="A592" s="85" t="s">
        <v>387</v>
      </c>
      <c r="B592" s="85" t="s">
        <v>2817</v>
      </c>
      <c r="C592" s="85">
        <v>40</v>
      </c>
      <c r="D592" s="124">
        <v>0.006516244897755578</v>
      </c>
      <c r="E592" s="124">
        <v>0.8276922886744456</v>
      </c>
      <c r="F592" s="85" t="s">
        <v>2695</v>
      </c>
      <c r="G592" s="85" t="b">
        <v>0</v>
      </c>
      <c r="H592" s="85" t="b">
        <v>0</v>
      </c>
      <c r="I592" s="85" t="b">
        <v>0</v>
      </c>
      <c r="J592" s="85" t="b">
        <v>0</v>
      </c>
      <c r="K592" s="85" t="b">
        <v>0</v>
      </c>
      <c r="L592" s="85" t="b">
        <v>0</v>
      </c>
    </row>
    <row r="593" spans="1:12" ht="15">
      <c r="A593" s="85" t="s">
        <v>402</v>
      </c>
      <c r="B593" s="85" t="s">
        <v>2810</v>
      </c>
      <c r="C593" s="85">
        <v>4</v>
      </c>
      <c r="D593" s="124">
        <v>0.017225255007788057</v>
      </c>
      <c r="E593" s="124">
        <v>1.8276922886744456</v>
      </c>
      <c r="F593" s="85" t="s">
        <v>2695</v>
      </c>
      <c r="G593" s="85" t="b">
        <v>0</v>
      </c>
      <c r="H593" s="85" t="b">
        <v>0</v>
      </c>
      <c r="I593" s="85" t="b">
        <v>0</v>
      </c>
      <c r="J593" s="85" t="b">
        <v>0</v>
      </c>
      <c r="K593" s="85" t="b">
        <v>0</v>
      </c>
      <c r="L593" s="85" t="b">
        <v>0</v>
      </c>
    </row>
    <row r="594" spans="1:12" ht="15">
      <c r="A594" s="85" t="s">
        <v>3308</v>
      </c>
      <c r="B594" s="85" t="s">
        <v>2813</v>
      </c>
      <c r="C594" s="85">
        <v>2</v>
      </c>
      <c r="D594" s="124">
        <v>0.008612627503894028</v>
      </c>
      <c r="E594" s="124">
        <v>2.128722284338427</v>
      </c>
      <c r="F594" s="85" t="s">
        <v>2695</v>
      </c>
      <c r="G594" s="85" t="b">
        <v>1</v>
      </c>
      <c r="H594" s="85" t="b">
        <v>0</v>
      </c>
      <c r="I594" s="85" t="b">
        <v>0</v>
      </c>
      <c r="J594" s="85" t="b">
        <v>0</v>
      </c>
      <c r="K594" s="85" t="b">
        <v>0</v>
      </c>
      <c r="L594" s="85" t="b">
        <v>0</v>
      </c>
    </row>
    <row r="595" spans="1:12" ht="15">
      <c r="A595" s="85" t="s">
        <v>2813</v>
      </c>
      <c r="B595" s="85" t="s">
        <v>564</v>
      </c>
      <c r="C595" s="85">
        <v>2</v>
      </c>
      <c r="D595" s="124">
        <v>0.008612627503894028</v>
      </c>
      <c r="E595" s="124">
        <v>0.7962838244228214</v>
      </c>
      <c r="F595" s="85" t="s">
        <v>2695</v>
      </c>
      <c r="G595" s="85" t="b">
        <v>0</v>
      </c>
      <c r="H595" s="85" t="b">
        <v>0</v>
      </c>
      <c r="I595" s="85" t="b">
        <v>0</v>
      </c>
      <c r="J595" s="85" t="b">
        <v>0</v>
      </c>
      <c r="K595" s="85" t="b">
        <v>0</v>
      </c>
      <c r="L595" s="85" t="b">
        <v>0</v>
      </c>
    </row>
    <row r="596" spans="1:12" ht="15">
      <c r="A596" s="85" t="s">
        <v>564</v>
      </c>
      <c r="B596" s="85" t="s">
        <v>2815</v>
      </c>
      <c r="C596" s="85">
        <v>2</v>
      </c>
      <c r="D596" s="124">
        <v>0.008612627503894028</v>
      </c>
      <c r="E596" s="124">
        <v>0.4952538287588402</v>
      </c>
      <c r="F596" s="85" t="s">
        <v>2695</v>
      </c>
      <c r="G596" s="85" t="b">
        <v>0</v>
      </c>
      <c r="H596" s="85" t="b">
        <v>0</v>
      </c>
      <c r="I596" s="85" t="b">
        <v>0</v>
      </c>
      <c r="J596" s="85" t="b">
        <v>0</v>
      </c>
      <c r="K596" s="85" t="b">
        <v>0</v>
      </c>
      <c r="L596" s="85" t="b">
        <v>0</v>
      </c>
    </row>
    <row r="597" spans="1:12" ht="15">
      <c r="A597" s="85" t="s">
        <v>2815</v>
      </c>
      <c r="B597" s="85" t="s">
        <v>2811</v>
      </c>
      <c r="C597" s="85">
        <v>2</v>
      </c>
      <c r="D597" s="124">
        <v>0.008612627503894028</v>
      </c>
      <c r="E597" s="124">
        <v>1.5266622930104643</v>
      </c>
      <c r="F597" s="85" t="s">
        <v>2695</v>
      </c>
      <c r="G597" s="85" t="b">
        <v>0</v>
      </c>
      <c r="H597" s="85" t="b">
        <v>0</v>
      </c>
      <c r="I597" s="85" t="b">
        <v>0</v>
      </c>
      <c r="J597" s="85" t="b">
        <v>0</v>
      </c>
      <c r="K597" s="85" t="b">
        <v>0</v>
      </c>
      <c r="L597" s="85" t="b">
        <v>0</v>
      </c>
    </row>
    <row r="598" spans="1:12" ht="15">
      <c r="A598" s="85" t="s">
        <v>2811</v>
      </c>
      <c r="B598" s="85" t="s">
        <v>3412</v>
      </c>
      <c r="C598" s="85">
        <v>2</v>
      </c>
      <c r="D598" s="124">
        <v>0.008612627503894028</v>
      </c>
      <c r="E598" s="124">
        <v>1.8276922886744456</v>
      </c>
      <c r="F598" s="85" t="s">
        <v>2695</v>
      </c>
      <c r="G598" s="85" t="b">
        <v>0</v>
      </c>
      <c r="H598" s="85" t="b">
        <v>0</v>
      </c>
      <c r="I598" s="85" t="b">
        <v>0</v>
      </c>
      <c r="J598" s="85" t="b">
        <v>1</v>
      </c>
      <c r="K598" s="85" t="b">
        <v>0</v>
      </c>
      <c r="L598" s="85" t="b">
        <v>0</v>
      </c>
    </row>
    <row r="599" spans="1:12" ht="15">
      <c r="A599" s="85" t="s">
        <v>3412</v>
      </c>
      <c r="B599" s="85" t="s">
        <v>3316</v>
      </c>
      <c r="C599" s="85">
        <v>2</v>
      </c>
      <c r="D599" s="124">
        <v>0.008612627503894028</v>
      </c>
      <c r="E599" s="124">
        <v>2.128722284338427</v>
      </c>
      <c r="F599" s="85" t="s">
        <v>2695</v>
      </c>
      <c r="G599" s="85" t="b">
        <v>1</v>
      </c>
      <c r="H599" s="85" t="b">
        <v>0</v>
      </c>
      <c r="I599" s="85" t="b">
        <v>0</v>
      </c>
      <c r="J599" s="85" t="b">
        <v>0</v>
      </c>
      <c r="K599" s="85" t="b">
        <v>0</v>
      </c>
      <c r="L599" s="85" t="b">
        <v>0</v>
      </c>
    </row>
    <row r="600" spans="1:12" ht="15">
      <c r="A600" s="85" t="s">
        <v>3316</v>
      </c>
      <c r="B600" s="85" t="s">
        <v>3413</v>
      </c>
      <c r="C600" s="85">
        <v>2</v>
      </c>
      <c r="D600" s="124">
        <v>0.008612627503894028</v>
      </c>
      <c r="E600" s="124">
        <v>2.128722284338427</v>
      </c>
      <c r="F600" s="85" t="s">
        <v>2695</v>
      </c>
      <c r="G600" s="85" t="b">
        <v>0</v>
      </c>
      <c r="H600" s="85" t="b">
        <v>0</v>
      </c>
      <c r="I600" s="85" t="b">
        <v>0</v>
      </c>
      <c r="J600" s="85" t="b">
        <v>0</v>
      </c>
      <c r="K600" s="85" t="b">
        <v>0</v>
      </c>
      <c r="L600" s="85" t="b">
        <v>0</v>
      </c>
    </row>
    <row r="601" spans="1:12" ht="15">
      <c r="A601" s="85" t="s">
        <v>3413</v>
      </c>
      <c r="B601" s="85" t="s">
        <v>3414</v>
      </c>
      <c r="C601" s="85">
        <v>2</v>
      </c>
      <c r="D601" s="124">
        <v>0.008612627503894028</v>
      </c>
      <c r="E601" s="124">
        <v>2.128722284338427</v>
      </c>
      <c r="F601" s="85" t="s">
        <v>2695</v>
      </c>
      <c r="G601" s="85" t="b">
        <v>0</v>
      </c>
      <c r="H601" s="85" t="b">
        <v>0</v>
      </c>
      <c r="I601" s="85" t="b">
        <v>0</v>
      </c>
      <c r="J601" s="85" t="b">
        <v>0</v>
      </c>
      <c r="K601" s="85" t="b">
        <v>0</v>
      </c>
      <c r="L601" s="85" t="b">
        <v>0</v>
      </c>
    </row>
    <row r="602" spans="1:12" ht="15">
      <c r="A602" s="85" t="s">
        <v>3414</v>
      </c>
      <c r="B602" s="85" t="s">
        <v>3415</v>
      </c>
      <c r="C602" s="85">
        <v>2</v>
      </c>
      <c r="D602" s="124">
        <v>0.008612627503894028</v>
      </c>
      <c r="E602" s="124">
        <v>2.128722284338427</v>
      </c>
      <c r="F602" s="85" t="s">
        <v>2695</v>
      </c>
      <c r="G602" s="85" t="b">
        <v>0</v>
      </c>
      <c r="H602" s="85" t="b">
        <v>0</v>
      </c>
      <c r="I602" s="85" t="b">
        <v>0</v>
      </c>
      <c r="J602" s="85" t="b">
        <v>0</v>
      </c>
      <c r="K602" s="85" t="b">
        <v>0</v>
      </c>
      <c r="L602" s="85" t="b">
        <v>0</v>
      </c>
    </row>
    <row r="603" spans="1:12" ht="15">
      <c r="A603" s="85" t="s">
        <v>392</v>
      </c>
      <c r="B603" s="85" t="s">
        <v>2820</v>
      </c>
      <c r="C603" s="85">
        <v>2</v>
      </c>
      <c r="D603" s="124">
        <v>0.008612627503894028</v>
      </c>
      <c r="E603" s="124">
        <v>2.128722284338427</v>
      </c>
      <c r="F603" s="85" t="s">
        <v>2695</v>
      </c>
      <c r="G603" s="85" t="b">
        <v>0</v>
      </c>
      <c r="H603" s="85" t="b">
        <v>0</v>
      </c>
      <c r="I603" s="85" t="b">
        <v>0</v>
      </c>
      <c r="J603" s="85" t="b">
        <v>1</v>
      </c>
      <c r="K603" s="85" t="b">
        <v>0</v>
      </c>
      <c r="L603" s="85" t="b">
        <v>0</v>
      </c>
    </row>
    <row r="604" spans="1:12" ht="15">
      <c r="A604" s="85" t="s">
        <v>2820</v>
      </c>
      <c r="B604" s="85" t="s">
        <v>2821</v>
      </c>
      <c r="C604" s="85">
        <v>2</v>
      </c>
      <c r="D604" s="124">
        <v>0.008612627503894028</v>
      </c>
      <c r="E604" s="124">
        <v>2.128722284338427</v>
      </c>
      <c r="F604" s="85" t="s">
        <v>2695</v>
      </c>
      <c r="G604" s="85" t="b">
        <v>1</v>
      </c>
      <c r="H604" s="85" t="b">
        <v>0</v>
      </c>
      <c r="I604" s="85" t="b">
        <v>0</v>
      </c>
      <c r="J604" s="85" t="b">
        <v>0</v>
      </c>
      <c r="K604" s="85" t="b">
        <v>0</v>
      </c>
      <c r="L604" s="85" t="b">
        <v>0</v>
      </c>
    </row>
    <row r="605" spans="1:12" ht="15">
      <c r="A605" s="85" t="s">
        <v>2821</v>
      </c>
      <c r="B605" s="85" t="s">
        <v>402</v>
      </c>
      <c r="C605" s="85">
        <v>2</v>
      </c>
      <c r="D605" s="124">
        <v>0.008612627503894028</v>
      </c>
      <c r="E605" s="124">
        <v>1.8276922886744456</v>
      </c>
      <c r="F605" s="85" t="s">
        <v>2695</v>
      </c>
      <c r="G605" s="85" t="b">
        <v>0</v>
      </c>
      <c r="H605" s="85" t="b">
        <v>0</v>
      </c>
      <c r="I605" s="85" t="b">
        <v>0</v>
      </c>
      <c r="J605" s="85" t="b">
        <v>0</v>
      </c>
      <c r="K605" s="85" t="b">
        <v>0</v>
      </c>
      <c r="L605" s="85" t="b">
        <v>0</v>
      </c>
    </row>
    <row r="606" spans="1:12" ht="15">
      <c r="A606" s="85" t="s">
        <v>2810</v>
      </c>
      <c r="B606" s="85" t="s">
        <v>2815</v>
      </c>
      <c r="C606" s="85">
        <v>2</v>
      </c>
      <c r="D606" s="124">
        <v>0.008612627503894028</v>
      </c>
      <c r="E606" s="124">
        <v>1.5266622930104643</v>
      </c>
      <c r="F606" s="85" t="s">
        <v>2695</v>
      </c>
      <c r="G606" s="85" t="b">
        <v>0</v>
      </c>
      <c r="H606" s="85" t="b">
        <v>0</v>
      </c>
      <c r="I606" s="85" t="b">
        <v>0</v>
      </c>
      <c r="J606" s="85" t="b">
        <v>0</v>
      </c>
      <c r="K606" s="85" t="b">
        <v>0</v>
      </c>
      <c r="L606" s="85" t="b">
        <v>0</v>
      </c>
    </row>
    <row r="607" spans="1:12" ht="15">
      <c r="A607" s="85" t="s">
        <v>2815</v>
      </c>
      <c r="B607" s="85" t="s">
        <v>1749</v>
      </c>
      <c r="C607" s="85">
        <v>2</v>
      </c>
      <c r="D607" s="124">
        <v>0.008612627503894028</v>
      </c>
      <c r="E607" s="124">
        <v>1.8276922886744456</v>
      </c>
      <c r="F607" s="85" t="s">
        <v>2695</v>
      </c>
      <c r="G607" s="85" t="b">
        <v>0</v>
      </c>
      <c r="H607" s="85" t="b">
        <v>0</v>
      </c>
      <c r="I607" s="85" t="b">
        <v>0</v>
      </c>
      <c r="J607" s="85" t="b">
        <v>0</v>
      </c>
      <c r="K607" s="85" t="b">
        <v>0</v>
      </c>
      <c r="L607" s="85" t="b">
        <v>0</v>
      </c>
    </row>
    <row r="608" spans="1:12" ht="15">
      <c r="A608" s="85" t="s">
        <v>1749</v>
      </c>
      <c r="B608" s="85" t="s">
        <v>2811</v>
      </c>
      <c r="C608" s="85">
        <v>2</v>
      </c>
      <c r="D608" s="124">
        <v>0.008612627503894028</v>
      </c>
      <c r="E608" s="124">
        <v>1.8276922886744456</v>
      </c>
      <c r="F608" s="85" t="s">
        <v>2695</v>
      </c>
      <c r="G608" s="85" t="b">
        <v>0</v>
      </c>
      <c r="H608" s="85" t="b">
        <v>0</v>
      </c>
      <c r="I608" s="85" t="b">
        <v>0</v>
      </c>
      <c r="J608" s="85" t="b">
        <v>0</v>
      </c>
      <c r="K608" s="85" t="b">
        <v>0</v>
      </c>
      <c r="L608" s="85" t="b">
        <v>0</v>
      </c>
    </row>
    <row r="609" spans="1:12" ht="15">
      <c r="A609" s="85" t="s">
        <v>2811</v>
      </c>
      <c r="B609" s="85" t="s">
        <v>2822</v>
      </c>
      <c r="C609" s="85">
        <v>2</v>
      </c>
      <c r="D609" s="124">
        <v>0.008612627503894028</v>
      </c>
      <c r="E609" s="124">
        <v>1.8276922886744456</v>
      </c>
      <c r="F609" s="85" t="s">
        <v>2695</v>
      </c>
      <c r="G609" s="85" t="b">
        <v>0</v>
      </c>
      <c r="H609" s="85" t="b">
        <v>0</v>
      </c>
      <c r="I609" s="85" t="b">
        <v>0</v>
      </c>
      <c r="J609" s="85" t="b">
        <v>0</v>
      </c>
      <c r="K609" s="85" t="b">
        <v>0</v>
      </c>
      <c r="L609" s="85" t="b">
        <v>0</v>
      </c>
    </row>
    <row r="610" spans="1:12" ht="15">
      <c r="A610" s="85" t="s">
        <v>2822</v>
      </c>
      <c r="B610" s="85" t="s">
        <v>2823</v>
      </c>
      <c r="C610" s="85">
        <v>2</v>
      </c>
      <c r="D610" s="124">
        <v>0.008612627503894028</v>
      </c>
      <c r="E610" s="124">
        <v>2.128722284338427</v>
      </c>
      <c r="F610" s="85" t="s">
        <v>2695</v>
      </c>
      <c r="G610" s="85" t="b">
        <v>0</v>
      </c>
      <c r="H610" s="85" t="b">
        <v>0</v>
      </c>
      <c r="I610" s="85" t="b">
        <v>0</v>
      </c>
      <c r="J610" s="85" t="b">
        <v>1</v>
      </c>
      <c r="K610" s="85" t="b">
        <v>0</v>
      </c>
      <c r="L610" s="85" t="b">
        <v>0</v>
      </c>
    </row>
    <row r="611" spans="1:12" ht="15">
      <c r="A611" s="85" t="s">
        <v>2823</v>
      </c>
      <c r="B611" s="85" t="s">
        <v>2824</v>
      </c>
      <c r="C611" s="85">
        <v>2</v>
      </c>
      <c r="D611" s="124">
        <v>0.008612627503894028</v>
      </c>
      <c r="E611" s="124">
        <v>2.128722284338427</v>
      </c>
      <c r="F611" s="85" t="s">
        <v>2695</v>
      </c>
      <c r="G611" s="85" t="b">
        <v>1</v>
      </c>
      <c r="H611" s="85" t="b">
        <v>0</v>
      </c>
      <c r="I611" s="85" t="b">
        <v>0</v>
      </c>
      <c r="J611" s="85" t="b">
        <v>0</v>
      </c>
      <c r="K611" s="85" t="b">
        <v>0</v>
      </c>
      <c r="L611" s="85" t="b">
        <v>0</v>
      </c>
    </row>
    <row r="612" spans="1:12" ht="15">
      <c r="A612" s="85" t="s">
        <v>2824</v>
      </c>
      <c r="B612" s="85" t="s">
        <v>3300</v>
      </c>
      <c r="C612" s="85">
        <v>2</v>
      </c>
      <c r="D612" s="124">
        <v>0.008612627503894028</v>
      </c>
      <c r="E612" s="124">
        <v>2.128722284338427</v>
      </c>
      <c r="F612" s="85" t="s">
        <v>2695</v>
      </c>
      <c r="G612" s="85" t="b">
        <v>0</v>
      </c>
      <c r="H612" s="85" t="b">
        <v>0</v>
      </c>
      <c r="I612" s="85" t="b">
        <v>0</v>
      </c>
      <c r="J612" s="85" t="b">
        <v>0</v>
      </c>
      <c r="K612" s="85" t="b">
        <v>0</v>
      </c>
      <c r="L612" s="85" t="b">
        <v>0</v>
      </c>
    </row>
    <row r="613" spans="1:12" ht="15">
      <c r="A613" s="85" t="s">
        <v>3300</v>
      </c>
      <c r="B613" s="85" t="s">
        <v>3301</v>
      </c>
      <c r="C613" s="85">
        <v>2</v>
      </c>
      <c r="D613" s="124">
        <v>0.008612627503894028</v>
      </c>
      <c r="E613" s="124">
        <v>2.128722284338427</v>
      </c>
      <c r="F613" s="85" t="s">
        <v>2695</v>
      </c>
      <c r="G613" s="85" t="b">
        <v>0</v>
      </c>
      <c r="H613" s="85" t="b">
        <v>0</v>
      </c>
      <c r="I613" s="85" t="b">
        <v>0</v>
      </c>
      <c r="J613" s="85" t="b">
        <v>0</v>
      </c>
      <c r="K613" s="85" t="b">
        <v>0</v>
      </c>
      <c r="L613" s="85" t="b">
        <v>0</v>
      </c>
    </row>
    <row r="614" spans="1:12" ht="15">
      <c r="A614" s="85" t="s">
        <v>3301</v>
      </c>
      <c r="B614" s="85" t="s">
        <v>3299</v>
      </c>
      <c r="C614" s="85">
        <v>2</v>
      </c>
      <c r="D614" s="124">
        <v>0.008612627503894028</v>
      </c>
      <c r="E614" s="124">
        <v>2.128722284338427</v>
      </c>
      <c r="F614" s="85" t="s">
        <v>2695</v>
      </c>
      <c r="G614" s="85" t="b">
        <v>0</v>
      </c>
      <c r="H614" s="85" t="b">
        <v>0</v>
      </c>
      <c r="I614" s="85" t="b">
        <v>0</v>
      </c>
      <c r="J614" s="85" t="b">
        <v>0</v>
      </c>
      <c r="K614" s="85" t="b">
        <v>0</v>
      </c>
      <c r="L614" s="85" t="b">
        <v>0</v>
      </c>
    </row>
    <row r="615" spans="1:12" ht="15">
      <c r="A615" s="85" t="s">
        <v>3299</v>
      </c>
      <c r="B615" s="85" t="s">
        <v>3302</v>
      </c>
      <c r="C615" s="85">
        <v>2</v>
      </c>
      <c r="D615" s="124">
        <v>0.008612627503894028</v>
      </c>
      <c r="E615" s="124">
        <v>2.128722284338427</v>
      </c>
      <c r="F615" s="85" t="s">
        <v>2695</v>
      </c>
      <c r="G615" s="85" t="b">
        <v>0</v>
      </c>
      <c r="H615" s="85" t="b">
        <v>0</v>
      </c>
      <c r="I615" s="85" t="b">
        <v>0</v>
      </c>
      <c r="J615" s="85" t="b">
        <v>0</v>
      </c>
      <c r="K615" s="85" t="b">
        <v>0</v>
      </c>
      <c r="L615" s="85" t="b">
        <v>0</v>
      </c>
    </row>
    <row r="616" spans="1:12" ht="15">
      <c r="A616" s="85" t="s">
        <v>3302</v>
      </c>
      <c r="B616" s="85" t="s">
        <v>3303</v>
      </c>
      <c r="C616" s="85">
        <v>2</v>
      </c>
      <c r="D616" s="124">
        <v>0.008612627503894028</v>
      </c>
      <c r="E616" s="124">
        <v>2.128722284338427</v>
      </c>
      <c r="F616" s="85" t="s">
        <v>2695</v>
      </c>
      <c r="G616" s="85" t="b">
        <v>0</v>
      </c>
      <c r="H616" s="85" t="b">
        <v>0</v>
      </c>
      <c r="I616" s="85" t="b">
        <v>0</v>
      </c>
      <c r="J616" s="85" t="b">
        <v>0</v>
      </c>
      <c r="K616" s="85" t="b">
        <v>0</v>
      </c>
      <c r="L616" s="85" t="b">
        <v>0</v>
      </c>
    </row>
    <row r="617" spans="1:12" ht="15">
      <c r="A617" s="85" t="s">
        <v>3303</v>
      </c>
      <c r="B617" s="85" t="s">
        <v>3304</v>
      </c>
      <c r="C617" s="85">
        <v>2</v>
      </c>
      <c r="D617" s="124">
        <v>0.008612627503894028</v>
      </c>
      <c r="E617" s="124">
        <v>2.128722284338427</v>
      </c>
      <c r="F617" s="85" t="s">
        <v>2695</v>
      </c>
      <c r="G617" s="85" t="b">
        <v>0</v>
      </c>
      <c r="H617" s="85" t="b">
        <v>0</v>
      </c>
      <c r="I617" s="85" t="b">
        <v>0</v>
      </c>
      <c r="J617" s="85" t="b">
        <v>0</v>
      </c>
      <c r="K617" s="85" t="b">
        <v>0</v>
      </c>
      <c r="L617" s="85" t="b">
        <v>0</v>
      </c>
    </row>
    <row r="618" spans="1:12" ht="15">
      <c r="A618" s="85" t="s">
        <v>3304</v>
      </c>
      <c r="B618" s="85" t="s">
        <v>402</v>
      </c>
      <c r="C618" s="85">
        <v>2</v>
      </c>
      <c r="D618" s="124">
        <v>0.008612627503894028</v>
      </c>
      <c r="E618" s="124">
        <v>1.8276922886744456</v>
      </c>
      <c r="F618" s="85" t="s">
        <v>2695</v>
      </c>
      <c r="G618" s="85" t="b">
        <v>0</v>
      </c>
      <c r="H618" s="85" t="b">
        <v>0</v>
      </c>
      <c r="I618" s="85" t="b">
        <v>0</v>
      </c>
      <c r="J618" s="85" t="b">
        <v>0</v>
      </c>
      <c r="K618" s="85" t="b">
        <v>0</v>
      </c>
      <c r="L618" s="85" t="b">
        <v>0</v>
      </c>
    </row>
    <row r="619" spans="1:12" ht="15">
      <c r="A619" s="85" t="s">
        <v>2810</v>
      </c>
      <c r="B619" s="85" t="s">
        <v>3305</v>
      </c>
      <c r="C619" s="85">
        <v>2</v>
      </c>
      <c r="D619" s="124">
        <v>0.008612627503894028</v>
      </c>
      <c r="E619" s="124">
        <v>1.8276922886744456</v>
      </c>
      <c r="F619" s="85" t="s">
        <v>2695</v>
      </c>
      <c r="G619" s="85" t="b">
        <v>0</v>
      </c>
      <c r="H619" s="85" t="b">
        <v>0</v>
      </c>
      <c r="I619" s="85" t="b">
        <v>0</v>
      </c>
      <c r="J619" s="85" t="b">
        <v>0</v>
      </c>
      <c r="K619" s="85" t="b">
        <v>0</v>
      </c>
      <c r="L619" s="85" t="b">
        <v>0</v>
      </c>
    </row>
    <row r="620" spans="1:12" ht="15">
      <c r="A620" s="85" t="s">
        <v>402</v>
      </c>
      <c r="B620" s="85" t="s">
        <v>2810</v>
      </c>
      <c r="C620" s="85">
        <v>80</v>
      </c>
      <c r="D620" s="124">
        <v>0.0020773822617586365</v>
      </c>
      <c r="E620" s="124">
        <v>0.985650973690949</v>
      </c>
      <c r="F620" s="85" t="s">
        <v>2696</v>
      </c>
      <c r="G620" s="85" t="b">
        <v>0</v>
      </c>
      <c r="H620" s="85" t="b">
        <v>0</v>
      </c>
      <c r="I620" s="85" t="b">
        <v>0</v>
      </c>
      <c r="J620" s="85" t="b">
        <v>0</v>
      </c>
      <c r="K620" s="85" t="b">
        <v>0</v>
      </c>
      <c r="L620" s="85" t="b">
        <v>0</v>
      </c>
    </row>
    <row r="621" spans="1:12" ht="15">
      <c r="A621" s="85" t="s">
        <v>2820</v>
      </c>
      <c r="B621" s="85" t="s">
        <v>2821</v>
      </c>
      <c r="C621" s="85">
        <v>40</v>
      </c>
      <c r="D621" s="124">
        <v>0.0010386911308793182</v>
      </c>
      <c r="E621" s="124">
        <v>1.2866809693549301</v>
      </c>
      <c r="F621" s="85" t="s">
        <v>2696</v>
      </c>
      <c r="G621" s="85" t="b">
        <v>1</v>
      </c>
      <c r="H621" s="85" t="b">
        <v>0</v>
      </c>
      <c r="I621" s="85" t="b">
        <v>0</v>
      </c>
      <c r="J621" s="85" t="b">
        <v>0</v>
      </c>
      <c r="K621" s="85" t="b">
        <v>0</v>
      </c>
      <c r="L621" s="85" t="b">
        <v>0</v>
      </c>
    </row>
    <row r="622" spans="1:12" ht="15">
      <c r="A622" s="85" t="s">
        <v>2821</v>
      </c>
      <c r="B622" s="85" t="s">
        <v>402</v>
      </c>
      <c r="C622" s="85">
        <v>40</v>
      </c>
      <c r="D622" s="124">
        <v>0.0010386911308793182</v>
      </c>
      <c r="E622" s="124">
        <v>0.985650973690949</v>
      </c>
      <c r="F622" s="85" t="s">
        <v>2696</v>
      </c>
      <c r="G622" s="85" t="b">
        <v>0</v>
      </c>
      <c r="H622" s="85" t="b">
        <v>0</v>
      </c>
      <c r="I622" s="85" t="b">
        <v>0</v>
      </c>
      <c r="J622" s="85" t="b">
        <v>0</v>
      </c>
      <c r="K622" s="85" t="b">
        <v>0</v>
      </c>
      <c r="L622" s="85" t="b">
        <v>0</v>
      </c>
    </row>
    <row r="623" spans="1:12" ht="15">
      <c r="A623" s="85" t="s">
        <v>2810</v>
      </c>
      <c r="B623" s="85" t="s">
        <v>2815</v>
      </c>
      <c r="C623" s="85">
        <v>40</v>
      </c>
      <c r="D623" s="124">
        <v>0.0010386911308793182</v>
      </c>
      <c r="E623" s="124">
        <v>0.985650973690949</v>
      </c>
      <c r="F623" s="85" t="s">
        <v>2696</v>
      </c>
      <c r="G623" s="85" t="b">
        <v>0</v>
      </c>
      <c r="H623" s="85" t="b">
        <v>0</v>
      </c>
      <c r="I623" s="85" t="b">
        <v>0</v>
      </c>
      <c r="J623" s="85" t="b">
        <v>0</v>
      </c>
      <c r="K623" s="85" t="b">
        <v>0</v>
      </c>
      <c r="L623" s="85" t="b">
        <v>0</v>
      </c>
    </row>
    <row r="624" spans="1:12" ht="15">
      <c r="A624" s="85" t="s">
        <v>2815</v>
      </c>
      <c r="B624" s="85" t="s">
        <v>1749</v>
      </c>
      <c r="C624" s="85">
        <v>40</v>
      </c>
      <c r="D624" s="124">
        <v>0.0010386911308793182</v>
      </c>
      <c r="E624" s="124">
        <v>1.2866809693549301</v>
      </c>
      <c r="F624" s="85" t="s">
        <v>2696</v>
      </c>
      <c r="G624" s="85" t="b">
        <v>0</v>
      </c>
      <c r="H624" s="85" t="b">
        <v>0</v>
      </c>
      <c r="I624" s="85" t="b">
        <v>0</v>
      </c>
      <c r="J624" s="85" t="b">
        <v>0</v>
      </c>
      <c r="K624" s="85" t="b">
        <v>0</v>
      </c>
      <c r="L624" s="85" t="b">
        <v>0</v>
      </c>
    </row>
    <row r="625" spans="1:12" ht="15">
      <c r="A625" s="85" t="s">
        <v>1749</v>
      </c>
      <c r="B625" s="85" t="s">
        <v>2811</v>
      </c>
      <c r="C625" s="85">
        <v>40</v>
      </c>
      <c r="D625" s="124">
        <v>0.0010386911308793182</v>
      </c>
      <c r="E625" s="124">
        <v>1.2866809693549301</v>
      </c>
      <c r="F625" s="85" t="s">
        <v>2696</v>
      </c>
      <c r="G625" s="85" t="b">
        <v>0</v>
      </c>
      <c r="H625" s="85" t="b">
        <v>0</v>
      </c>
      <c r="I625" s="85" t="b">
        <v>0</v>
      </c>
      <c r="J625" s="85" t="b">
        <v>0</v>
      </c>
      <c r="K625" s="85" t="b">
        <v>0</v>
      </c>
      <c r="L625" s="85" t="b">
        <v>0</v>
      </c>
    </row>
    <row r="626" spans="1:12" ht="15">
      <c r="A626" s="85" t="s">
        <v>2811</v>
      </c>
      <c r="B626" s="85" t="s">
        <v>2822</v>
      </c>
      <c r="C626" s="85">
        <v>40</v>
      </c>
      <c r="D626" s="124">
        <v>0.0010386911308793182</v>
      </c>
      <c r="E626" s="124">
        <v>1.2866809693549301</v>
      </c>
      <c r="F626" s="85" t="s">
        <v>2696</v>
      </c>
      <c r="G626" s="85" t="b">
        <v>0</v>
      </c>
      <c r="H626" s="85" t="b">
        <v>0</v>
      </c>
      <c r="I626" s="85" t="b">
        <v>0</v>
      </c>
      <c r="J626" s="85" t="b">
        <v>0</v>
      </c>
      <c r="K626" s="85" t="b">
        <v>0</v>
      </c>
      <c r="L626" s="85" t="b">
        <v>0</v>
      </c>
    </row>
    <row r="627" spans="1:12" ht="15">
      <c r="A627" s="85" t="s">
        <v>2822</v>
      </c>
      <c r="B627" s="85" t="s">
        <v>2823</v>
      </c>
      <c r="C627" s="85">
        <v>40</v>
      </c>
      <c r="D627" s="124">
        <v>0.0010386911308793182</v>
      </c>
      <c r="E627" s="124">
        <v>1.2866809693549301</v>
      </c>
      <c r="F627" s="85" t="s">
        <v>2696</v>
      </c>
      <c r="G627" s="85" t="b">
        <v>0</v>
      </c>
      <c r="H627" s="85" t="b">
        <v>0</v>
      </c>
      <c r="I627" s="85" t="b">
        <v>0</v>
      </c>
      <c r="J627" s="85" t="b">
        <v>1</v>
      </c>
      <c r="K627" s="85" t="b">
        <v>0</v>
      </c>
      <c r="L627" s="85" t="b">
        <v>0</v>
      </c>
    </row>
    <row r="628" spans="1:12" ht="15">
      <c r="A628" s="85" t="s">
        <v>2823</v>
      </c>
      <c r="B628" s="85" t="s">
        <v>2824</v>
      </c>
      <c r="C628" s="85">
        <v>40</v>
      </c>
      <c r="D628" s="124">
        <v>0.0010386911308793182</v>
      </c>
      <c r="E628" s="124">
        <v>1.2866809693549301</v>
      </c>
      <c r="F628" s="85" t="s">
        <v>2696</v>
      </c>
      <c r="G628" s="85" t="b">
        <v>1</v>
      </c>
      <c r="H628" s="85" t="b">
        <v>0</v>
      </c>
      <c r="I628" s="85" t="b">
        <v>0</v>
      </c>
      <c r="J628" s="85" t="b">
        <v>0</v>
      </c>
      <c r="K628" s="85" t="b">
        <v>0</v>
      </c>
      <c r="L628" s="85" t="b">
        <v>0</v>
      </c>
    </row>
    <row r="629" spans="1:12" ht="15">
      <c r="A629" s="85" t="s">
        <v>2824</v>
      </c>
      <c r="B629" s="85" t="s">
        <v>3300</v>
      </c>
      <c r="C629" s="85">
        <v>40</v>
      </c>
      <c r="D629" s="124">
        <v>0.0010386911308793182</v>
      </c>
      <c r="E629" s="124">
        <v>1.2866809693549301</v>
      </c>
      <c r="F629" s="85" t="s">
        <v>2696</v>
      </c>
      <c r="G629" s="85" t="b">
        <v>0</v>
      </c>
      <c r="H629" s="85" t="b">
        <v>0</v>
      </c>
      <c r="I629" s="85" t="b">
        <v>0</v>
      </c>
      <c r="J629" s="85" t="b">
        <v>0</v>
      </c>
      <c r="K629" s="85" t="b">
        <v>0</v>
      </c>
      <c r="L629" s="85" t="b">
        <v>0</v>
      </c>
    </row>
    <row r="630" spans="1:12" ht="15">
      <c r="A630" s="85" t="s">
        <v>3300</v>
      </c>
      <c r="B630" s="85" t="s">
        <v>3301</v>
      </c>
      <c r="C630" s="85">
        <v>40</v>
      </c>
      <c r="D630" s="124">
        <v>0.0010386911308793182</v>
      </c>
      <c r="E630" s="124">
        <v>1.2866809693549301</v>
      </c>
      <c r="F630" s="85" t="s">
        <v>2696</v>
      </c>
      <c r="G630" s="85" t="b">
        <v>0</v>
      </c>
      <c r="H630" s="85" t="b">
        <v>0</v>
      </c>
      <c r="I630" s="85" t="b">
        <v>0</v>
      </c>
      <c r="J630" s="85" t="b">
        <v>0</v>
      </c>
      <c r="K630" s="85" t="b">
        <v>0</v>
      </c>
      <c r="L630" s="85" t="b">
        <v>0</v>
      </c>
    </row>
    <row r="631" spans="1:12" ht="15">
      <c r="A631" s="85" t="s">
        <v>3301</v>
      </c>
      <c r="B631" s="85" t="s">
        <v>3299</v>
      </c>
      <c r="C631" s="85">
        <v>40</v>
      </c>
      <c r="D631" s="124">
        <v>0.0010386911308793182</v>
      </c>
      <c r="E631" s="124">
        <v>1.2866809693549301</v>
      </c>
      <c r="F631" s="85" t="s">
        <v>2696</v>
      </c>
      <c r="G631" s="85" t="b">
        <v>0</v>
      </c>
      <c r="H631" s="85" t="b">
        <v>0</v>
      </c>
      <c r="I631" s="85" t="b">
        <v>0</v>
      </c>
      <c r="J631" s="85" t="b">
        <v>0</v>
      </c>
      <c r="K631" s="85" t="b">
        <v>0</v>
      </c>
      <c r="L631" s="85" t="b">
        <v>0</v>
      </c>
    </row>
    <row r="632" spans="1:12" ht="15">
      <c r="A632" s="85" t="s">
        <v>3299</v>
      </c>
      <c r="B632" s="85" t="s">
        <v>3302</v>
      </c>
      <c r="C632" s="85">
        <v>40</v>
      </c>
      <c r="D632" s="124">
        <v>0.0010386911308793182</v>
      </c>
      <c r="E632" s="124">
        <v>1.2866809693549301</v>
      </c>
      <c r="F632" s="85" t="s">
        <v>2696</v>
      </c>
      <c r="G632" s="85" t="b">
        <v>0</v>
      </c>
      <c r="H632" s="85" t="b">
        <v>0</v>
      </c>
      <c r="I632" s="85" t="b">
        <v>0</v>
      </c>
      <c r="J632" s="85" t="b">
        <v>0</v>
      </c>
      <c r="K632" s="85" t="b">
        <v>0</v>
      </c>
      <c r="L632" s="85" t="b">
        <v>0</v>
      </c>
    </row>
    <row r="633" spans="1:12" ht="15">
      <c r="A633" s="85" t="s">
        <v>3302</v>
      </c>
      <c r="B633" s="85" t="s">
        <v>3303</v>
      </c>
      <c r="C633" s="85">
        <v>40</v>
      </c>
      <c r="D633" s="124">
        <v>0.0010386911308793182</v>
      </c>
      <c r="E633" s="124">
        <v>1.2866809693549301</v>
      </c>
      <c r="F633" s="85" t="s">
        <v>2696</v>
      </c>
      <c r="G633" s="85" t="b">
        <v>0</v>
      </c>
      <c r="H633" s="85" t="b">
        <v>0</v>
      </c>
      <c r="I633" s="85" t="b">
        <v>0</v>
      </c>
      <c r="J633" s="85" t="b">
        <v>0</v>
      </c>
      <c r="K633" s="85" t="b">
        <v>0</v>
      </c>
      <c r="L633" s="85" t="b">
        <v>0</v>
      </c>
    </row>
    <row r="634" spans="1:12" ht="15">
      <c r="A634" s="85" t="s">
        <v>3303</v>
      </c>
      <c r="B634" s="85" t="s">
        <v>3304</v>
      </c>
      <c r="C634" s="85">
        <v>40</v>
      </c>
      <c r="D634" s="124">
        <v>0.0010386911308793182</v>
      </c>
      <c r="E634" s="124">
        <v>1.2866809693549301</v>
      </c>
      <c r="F634" s="85" t="s">
        <v>2696</v>
      </c>
      <c r="G634" s="85" t="b">
        <v>0</v>
      </c>
      <c r="H634" s="85" t="b">
        <v>0</v>
      </c>
      <c r="I634" s="85" t="b">
        <v>0</v>
      </c>
      <c r="J634" s="85" t="b">
        <v>0</v>
      </c>
      <c r="K634" s="85" t="b">
        <v>0</v>
      </c>
      <c r="L634" s="85" t="b">
        <v>0</v>
      </c>
    </row>
    <row r="635" spans="1:12" ht="15">
      <c r="A635" s="85" t="s">
        <v>3304</v>
      </c>
      <c r="B635" s="85" t="s">
        <v>402</v>
      </c>
      <c r="C635" s="85">
        <v>40</v>
      </c>
      <c r="D635" s="124">
        <v>0.0010386911308793182</v>
      </c>
      <c r="E635" s="124">
        <v>0.985650973690949</v>
      </c>
      <c r="F635" s="85" t="s">
        <v>2696</v>
      </c>
      <c r="G635" s="85" t="b">
        <v>0</v>
      </c>
      <c r="H635" s="85" t="b">
        <v>0</v>
      </c>
      <c r="I635" s="85" t="b">
        <v>0</v>
      </c>
      <c r="J635" s="85" t="b">
        <v>0</v>
      </c>
      <c r="K635" s="85" t="b">
        <v>0</v>
      </c>
      <c r="L635" s="85" t="b">
        <v>0</v>
      </c>
    </row>
    <row r="636" spans="1:12" ht="15">
      <c r="A636" s="85" t="s">
        <v>392</v>
      </c>
      <c r="B636" s="85" t="s">
        <v>2820</v>
      </c>
      <c r="C636" s="85">
        <v>39</v>
      </c>
      <c r="D636" s="124">
        <v>0.0015382385434860883</v>
      </c>
      <c r="E636" s="124">
        <v>1.2976763536563933</v>
      </c>
      <c r="F636" s="85" t="s">
        <v>2696</v>
      </c>
      <c r="G636" s="85" t="b">
        <v>0</v>
      </c>
      <c r="H636" s="85" t="b">
        <v>0</v>
      </c>
      <c r="I636" s="85" t="b">
        <v>0</v>
      </c>
      <c r="J636" s="85" t="b">
        <v>1</v>
      </c>
      <c r="K636" s="85" t="b">
        <v>0</v>
      </c>
      <c r="L636" s="85" t="b">
        <v>0</v>
      </c>
    </row>
    <row r="637" spans="1:12" ht="15">
      <c r="A637" s="85" t="s">
        <v>2810</v>
      </c>
      <c r="B637" s="85" t="s">
        <v>3305</v>
      </c>
      <c r="C637" s="85">
        <v>39</v>
      </c>
      <c r="D637" s="124">
        <v>0.0015382385434860883</v>
      </c>
      <c r="E637" s="124">
        <v>0.985650973690949</v>
      </c>
      <c r="F637" s="85" t="s">
        <v>2696</v>
      </c>
      <c r="G637" s="85" t="b">
        <v>0</v>
      </c>
      <c r="H637" s="85" t="b">
        <v>0</v>
      </c>
      <c r="I637" s="85" t="b">
        <v>0</v>
      </c>
      <c r="J637" s="85" t="b">
        <v>0</v>
      </c>
      <c r="K637" s="85" t="b">
        <v>0</v>
      </c>
      <c r="L637" s="85" t="b">
        <v>0</v>
      </c>
    </row>
    <row r="638" spans="1:12" ht="15">
      <c r="A638" s="85" t="s">
        <v>564</v>
      </c>
      <c r="B638" s="85" t="s">
        <v>567</v>
      </c>
      <c r="C638" s="85">
        <v>3</v>
      </c>
      <c r="D638" s="124">
        <v>0.004213706013522934</v>
      </c>
      <c r="E638" s="124">
        <v>2.41161970596323</v>
      </c>
      <c r="F638" s="85" t="s">
        <v>2696</v>
      </c>
      <c r="G638" s="85" t="b">
        <v>0</v>
      </c>
      <c r="H638" s="85" t="b">
        <v>0</v>
      </c>
      <c r="I638" s="85" t="b">
        <v>0</v>
      </c>
      <c r="J638" s="85" t="b">
        <v>0</v>
      </c>
      <c r="K638" s="85" t="b">
        <v>0</v>
      </c>
      <c r="L638" s="85" t="b">
        <v>0</v>
      </c>
    </row>
    <row r="639" spans="1:12" ht="15">
      <c r="A639" s="85" t="s">
        <v>387</v>
      </c>
      <c r="B639" s="85" t="s">
        <v>2817</v>
      </c>
      <c r="C639" s="85">
        <v>2</v>
      </c>
      <c r="D639" s="124">
        <v>0.003240733565524312</v>
      </c>
      <c r="E639" s="124">
        <v>2.5877109650189114</v>
      </c>
      <c r="F639" s="85" t="s">
        <v>2696</v>
      </c>
      <c r="G639" s="85" t="b">
        <v>0</v>
      </c>
      <c r="H639" s="85" t="b">
        <v>0</v>
      </c>
      <c r="I639" s="85" t="b">
        <v>0</v>
      </c>
      <c r="J639" s="85" t="b">
        <v>0</v>
      </c>
      <c r="K639" s="85" t="b">
        <v>0</v>
      </c>
      <c r="L639" s="85" t="b">
        <v>0</v>
      </c>
    </row>
    <row r="640" spans="1:12" ht="15">
      <c r="A640" s="85" t="s">
        <v>2817</v>
      </c>
      <c r="B640" s="85" t="s">
        <v>2818</v>
      </c>
      <c r="C640" s="85">
        <v>2</v>
      </c>
      <c r="D640" s="124">
        <v>0.003240733565524312</v>
      </c>
      <c r="E640" s="124">
        <v>2.5877109650189114</v>
      </c>
      <c r="F640" s="85" t="s">
        <v>2696</v>
      </c>
      <c r="G640" s="85" t="b">
        <v>0</v>
      </c>
      <c r="H640" s="85" t="b">
        <v>0</v>
      </c>
      <c r="I640" s="85" t="b">
        <v>0</v>
      </c>
      <c r="J640" s="85" t="b">
        <v>0</v>
      </c>
      <c r="K640" s="85" t="b">
        <v>0</v>
      </c>
      <c r="L640" s="85" t="b">
        <v>0</v>
      </c>
    </row>
    <row r="641" spans="1:12" ht="15">
      <c r="A641" s="85" t="s">
        <v>2818</v>
      </c>
      <c r="B641" s="85" t="s">
        <v>2769</v>
      </c>
      <c r="C641" s="85">
        <v>2</v>
      </c>
      <c r="D641" s="124">
        <v>0.003240733565524312</v>
      </c>
      <c r="E641" s="124">
        <v>2.5877109650189114</v>
      </c>
      <c r="F641" s="85" t="s">
        <v>2696</v>
      </c>
      <c r="G641" s="85" t="b">
        <v>0</v>
      </c>
      <c r="H641" s="85" t="b">
        <v>0</v>
      </c>
      <c r="I641" s="85" t="b">
        <v>0</v>
      </c>
      <c r="J641" s="85" t="b">
        <v>0</v>
      </c>
      <c r="K641" s="85" t="b">
        <v>0</v>
      </c>
      <c r="L641" s="85" t="b">
        <v>0</v>
      </c>
    </row>
    <row r="642" spans="1:12" ht="15">
      <c r="A642" s="85" t="s">
        <v>2769</v>
      </c>
      <c r="B642" s="85" t="s">
        <v>564</v>
      </c>
      <c r="C642" s="85">
        <v>2</v>
      </c>
      <c r="D642" s="124">
        <v>0.003240733565524312</v>
      </c>
      <c r="E642" s="124">
        <v>2.41161970596323</v>
      </c>
      <c r="F642" s="85" t="s">
        <v>2696</v>
      </c>
      <c r="G642" s="85" t="b">
        <v>0</v>
      </c>
      <c r="H642" s="85" t="b">
        <v>0</v>
      </c>
      <c r="I642" s="85" t="b">
        <v>0</v>
      </c>
      <c r="J642" s="85" t="b">
        <v>0</v>
      </c>
      <c r="K642" s="85" t="b">
        <v>0</v>
      </c>
      <c r="L642" s="85" t="b">
        <v>0</v>
      </c>
    </row>
    <row r="643" spans="1:12" ht="15">
      <c r="A643" s="85" t="s">
        <v>564</v>
      </c>
      <c r="B643" s="85" t="s">
        <v>567</v>
      </c>
      <c r="C643" s="85">
        <v>7</v>
      </c>
      <c r="D643" s="124">
        <v>0.010287614027973038</v>
      </c>
      <c r="E643" s="124">
        <v>0.922809590981106</v>
      </c>
      <c r="F643" s="85" t="s">
        <v>2697</v>
      </c>
      <c r="G643" s="85" t="b">
        <v>0</v>
      </c>
      <c r="H643" s="85" t="b">
        <v>0</v>
      </c>
      <c r="I643" s="85" t="b">
        <v>0</v>
      </c>
      <c r="J643" s="85" t="b">
        <v>0</v>
      </c>
      <c r="K643" s="85" t="b">
        <v>0</v>
      </c>
      <c r="L643" s="85" t="b">
        <v>0</v>
      </c>
    </row>
    <row r="644" spans="1:12" ht="15">
      <c r="A644" s="85" t="s">
        <v>564</v>
      </c>
      <c r="B644" s="85" t="s">
        <v>2770</v>
      </c>
      <c r="C644" s="85">
        <v>6</v>
      </c>
      <c r="D644" s="124">
        <v>0.00950931587558391</v>
      </c>
      <c r="E644" s="124">
        <v>0.9808015379587928</v>
      </c>
      <c r="F644" s="85" t="s">
        <v>2697</v>
      </c>
      <c r="G644" s="85" t="b">
        <v>0</v>
      </c>
      <c r="H644" s="85" t="b">
        <v>0</v>
      </c>
      <c r="I644" s="85" t="b">
        <v>0</v>
      </c>
      <c r="J644" s="85" t="b">
        <v>0</v>
      </c>
      <c r="K644" s="85" t="b">
        <v>0</v>
      </c>
      <c r="L644" s="85" t="b">
        <v>0</v>
      </c>
    </row>
    <row r="645" spans="1:12" ht="15">
      <c r="A645" s="85" t="s">
        <v>3312</v>
      </c>
      <c r="B645" s="85" t="s">
        <v>2827</v>
      </c>
      <c r="C645" s="85">
        <v>6</v>
      </c>
      <c r="D645" s="124">
        <v>0.00950931587558391</v>
      </c>
      <c r="E645" s="124">
        <v>1.703905222011531</v>
      </c>
      <c r="F645" s="85" t="s">
        <v>2697</v>
      </c>
      <c r="G645" s="85" t="b">
        <v>0</v>
      </c>
      <c r="H645" s="85" t="b">
        <v>0</v>
      </c>
      <c r="I645" s="85" t="b">
        <v>0</v>
      </c>
      <c r="J645" s="85" t="b">
        <v>1</v>
      </c>
      <c r="K645" s="85" t="b">
        <v>0</v>
      </c>
      <c r="L645" s="85" t="b">
        <v>0</v>
      </c>
    </row>
    <row r="646" spans="1:12" ht="15">
      <c r="A646" s="85" t="s">
        <v>3321</v>
      </c>
      <c r="B646" s="85" t="s">
        <v>3322</v>
      </c>
      <c r="C646" s="85">
        <v>6</v>
      </c>
      <c r="D646" s="124">
        <v>0.00950931587558391</v>
      </c>
      <c r="E646" s="124">
        <v>1.9469432706978254</v>
      </c>
      <c r="F646" s="85" t="s">
        <v>2697</v>
      </c>
      <c r="G646" s="85" t="b">
        <v>0</v>
      </c>
      <c r="H646" s="85" t="b">
        <v>0</v>
      </c>
      <c r="I646" s="85" t="b">
        <v>0</v>
      </c>
      <c r="J646" s="85" t="b">
        <v>0</v>
      </c>
      <c r="K646" s="85" t="b">
        <v>0</v>
      </c>
      <c r="L646" s="85" t="b">
        <v>0</v>
      </c>
    </row>
    <row r="647" spans="1:12" ht="15">
      <c r="A647" s="85" t="s">
        <v>3322</v>
      </c>
      <c r="B647" s="85" t="s">
        <v>2826</v>
      </c>
      <c r="C647" s="85">
        <v>6</v>
      </c>
      <c r="D647" s="124">
        <v>0.00950931587558391</v>
      </c>
      <c r="E647" s="124">
        <v>1.6459132750338443</v>
      </c>
      <c r="F647" s="85" t="s">
        <v>2697</v>
      </c>
      <c r="G647" s="85" t="b">
        <v>0</v>
      </c>
      <c r="H647" s="85" t="b">
        <v>0</v>
      </c>
      <c r="I647" s="85" t="b">
        <v>0</v>
      </c>
      <c r="J647" s="85" t="b">
        <v>0</v>
      </c>
      <c r="K647" s="85" t="b">
        <v>0</v>
      </c>
      <c r="L647" s="85" t="b">
        <v>0</v>
      </c>
    </row>
    <row r="648" spans="1:12" ht="15">
      <c r="A648" s="85" t="s">
        <v>2826</v>
      </c>
      <c r="B648" s="85" t="s">
        <v>564</v>
      </c>
      <c r="C648" s="85">
        <v>6</v>
      </c>
      <c r="D648" s="124">
        <v>0.00950931587558391</v>
      </c>
      <c r="E648" s="124">
        <v>0.8677620246502006</v>
      </c>
      <c r="F648" s="85" t="s">
        <v>2697</v>
      </c>
      <c r="G648" s="85" t="b">
        <v>0</v>
      </c>
      <c r="H648" s="85" t="b">
        <v>0</v>
      </c>
      <c r="I648" s="85" t="b">
        <v>0</v>
      </c>
      <c r="J648" s="85" t="b">
        <v>0</v>
      </c>
      <c r="K648" s="85" t="b">
        <v>0</v>
      </c>
      <c r="L648" s="85" t="b">
        <v>0</v>
      </c>
    </row>
    <row r="649" spans="1:12" ht="15">
      <c r="A649" s="85" t="s">
        <v>564</v>
      </c>
      <c r="B649" s="85" t="s">
        <v>2815</v>
      </c>
      <c r="C649" s="85">
        <v>6</v>
      </c>
      <c r="D649" s="124">
        <v>0.00950931587558391</v>
      </c>
      <c r="E649" s="124">
        <v>0.7889160117198796</v>
      </c>
      <c r="F649" s="85" t="s">
        <v>2697</v>
      </c>
      <c r="G649" s="85" t="b">
        <v>0</v>
      </c>
      <c r="H649" s="85" t="b">
        <v>0</v>
      </c>
      <c r="I649" s="85" t="b">
        <v>0</v>
      </c>
      <c r="J649" s="85" t="b">
        <v>0</v>
      </c>
      <c r="K649" s="85" t="b">
        <v>0</v>
      </c>
      <c r="L649" s="85" t="b">
        <v>0</v>
      </c>
    </row>
    <row r="650" spans="1:12" ht="15">
      <c r="A650" s="85" t="s">
        <v>2815</v>
      </c>
      <c r="B650" s="85" t="s">
        <v>2811</v>
      </c>
      <c r="C650" s="85">
        <v>6</v>
      </c>
      <c r="D650" s="124">
        <v>0.00950931587558391</v>
      </c>
      <c r="E650" s="124">
        <v>1.0560877401228936</v>
      </c>
      <c r="F650" s="85" t="s">
        <v>2697</v>
      </c>
      <c r="G650" s="85" t="b">
        <v>0</v>
      </c>
      <c r="H650" s="85" t="b">
        <v>0</v>
      </c>
      <c r="I650" s="85" t="b">
        <v>0</v>
      </c>
      <c r="J650" s="85" t="b">
        <v>0</v>
      </c>
      <c r="K650" s="85" t="b">
        <v>0</v>
      </c>
      <c r="L650" s="85" t="b">
        <v>0</v>
      </c>
    </row>
    <row r="651" spans="1:12" ht="15">
      <c r="A651" s="85" t="s">
        <v>2811</v>
      </c>
      <c r="B651" s="85" t="s">
        <v>3308</v>
      </c>
      <c r="C651" s="85">
        <v>6</v>
      </c>
      <c r="D651" s="124">
        <v>0.00950931587558391</v>
      </c>
      <c r="E651" s="124">
        <v>1.2479732663618066</v>
      </c>
      <c r="F651" s="85" t="s">
        <v>2697</v>
      </c>
      <c r="G651" s="85" t="b">
        <v>0</v>
      </c>
      <c r="H651" s="85" t="b">
        <v>0</v>
      </c>
      <c r="I651" s="85" t="b">
        <v>0</v>
      </c>
      <c r="J651" s="85" t="b">
        <v>1</v>
      </c>
      <c r="K651" s="85" t="b">
        <v>0</v>
      </c>
      <c r="L651" s="85" t="b">
        <v>0</v>
      </c>
    </row>
    <row r="652" spans="1:12" ht="15">
      <c r="A652" s="85" t="s">
        <v>3308</v>
      </c>
      <c r="B652" s="85" t="s">
        <v>3323</v>
      </c>
      <c r="C652" s="85">
        <v>6</v>
      </c>
      <c r="D652" s="124">
        <v>0.00950931587558391</v>
      </c>
      <c r="E652" s="124">
        <v>1.7708520116421442</v>
      </c>
      <c r="F652" s="85" t="s">
        <v>2697</v>
      </c>
      <c r="G652" s="85" t="b">
        <v>1</v>
      </c>
      <c r="H652" s="85" t="b">
        <v>0</v>
      </c>
      <c r="I652" s="85" t="b">
        <v>0</v>
      </c>
      <c r="J652" s="85" t="b">
        <v>0</v>
      </c>
      <c r="K652" s="85" t="b">
        <v>0</v>
      </c>
      <c r="L652" s="85" t="b">
        <v>0</v>
      </c>
    </row>
    <row r="653" spans="1:12" ht="15">
      <c r="A653" s="85" t="s">
        <v>3323</v>
      </c>
      <c r="B653" s="85" t="s">
        <v>338</v>
      </c>
      <c r="C653" s="85">
        <v>6</v>
      </c>
      <c r="D653" s="124">
        <v>0.00950931587558391</v>
      </c>
      <c r="E653" s="124">
        <v>1.6111511687746323</v>
      </c>
      <c r="F653" s="85" t="s">
        <v>2697</v>
      </c>
      <c r="G653" s="85" t="b">
        <v>0</v>
      </c>
      <c r="H653" s="85" t="b">
        <v>0</v>
      </c>
      <c r="I653" s="85" t="b">
        <v>0</v>
      </c>
      <c r="J653" s="85" t="b">
        <v>0</v>
      </c>
      <c r="K653" s="85" t="b">
        <v>0</v>
      </c>
      <c r="L653" s="85" t="b">
        <v>0</v>
      </c>
    </row>
    <row r="654" spans="1:12" ht="15">
      <c r="A654" s="85" t="s">
        <v>338</v>
      </c>
      <c r="B654" s="85" t="s">
        <v>398</v>
      </c>
      <c r="C654" s="85">
        <v>6</v>
      </c>
      <c r="D654" s="124">
        <v>0.00950931587558391</v>
      </c>
      <c r="E654" s="124">
        <v>1.4028752263475497</v>
      </c>
      <c r="F654" s="85" t="s">
        <v>2697</v>
      </c>
      <c r="G654" s="85" t="b">
        <v>0</v>
      </c>
      <c r="H654" s="85" t="b">
        <v>0</v>
      </c>
      <c r="I654" s="85" t="b">
        <v>0</v>
      </c>
      <c r="J654" s="85" t="b">
        <v>0</v>
      </c>
      <c r="K654" s="85" t="b">
        <v>0</v>
      </c>
      <c r="L654" s="85" t="b">
        <v>0</v>
      </c>
    </row>
    <row r="655" spans="1:12" ht="15">
      <c r="A655" s="85" t="s">
        <v>398</v>
      </c>
      <c r="B655" s="85" t="s">
        <v>3324</v>
      </c>
      <c r="C655" s="85">
        <v>6</v>
      </c>
      <c r="D655" s="124">
        <v>0.00950931587558391</v>
      </c>
      <c r="E655" s="124">
        <v>1.7708520116421442</v>
      </c>
      <c r="F655" s="85" t="s">
        <v>2697</v>
      </c>
      <c r="G655" s="85" t="b">
        <v>0</v>
      </c>
      <c r="H655" s="85" t="b">
        <v>0</v>
      </c>
      <c r="I655" s="85" t="b">
        <v>0</v>
      </c>
      <c r="J655" s="85" t="b">
        <v>1</v>
      </c>
      <c r="K655" s="85" t="b">
        <v>0</v>
      </c>
      <c r="L655" s="85" t="b">
        <v>0</v>
      </c>
    </row>
    <row r="656" spans="1:12" ht="15">
      <c r="A656" s="85" t="s">
        <v>325</v>
      </c>
      <c r="B656" s="85" t="s">
        <v>564</v>
      </c>
      <c r="C656" s="85">
        <v>5</v>
      </c>
      <c r="D656" s="124">
        <v>0.008605851979345954</v>
      </c>
      <c r="E656" s="124">
        <v>0.5455427299162813</v>
      </c>
      <c r="F656" s="85" t="s">
        <v>2697</v>
      </c>
      <c r="G656" s="85" t="b">
        <v>0</v>
      </c>
      <c r="H656" s="85" t="b">
        <v>0</v>
      </c>
      <c r="I656" s="85" t="b">
        <v>0</v>
      </c>
      <c r="J656" s="85" t="b">
        <v>0</v>
      </c>
      <c r="K656" s="85" t="b">
        <v>0</v>
      </c>
      <c r="L656" s="85" t="b">
        <v>0</v>
      </c>
    </row>
    <row r="657" spans="1:12" ht="15">
      <c r="A657" s="85" t="s">
        <v>2811</v>
      </c>
      <c r="B657" s="85" t="s">
        <v>564</v>
      </c>
      <c r="C657" s="85">
        <v>5</v>
      </c>
      <c r="D657" s="124">
        <v>0.008605851979345954</v>
      </c>
      <c r="E657" s="124">
        <v>0.5667320289862194</v>
      </c>
      <c r="F657" s="85" t="s">
        <v>2697</v>
      </c>
      <c r="G657" s="85" t="b">
        <v>0</v>
      </c>
      <c r="H657" s="85" t="b">
        <v>0</v>
      </c>
      <c r="I657" s="85" t="b">
        <v>0</v>
      </c>
      <c r="J657" s="85" t="b">
        <v>0</v>
      </c>
      <c r="K657" s="85" t="b">
        <v>0</v>
      </c>
      <c r="L657" s="85" t="b">
        <v>0</v>
      </c>
    </row>
    <row r="658" spans="1:12" ht="15">
      <c r="A658" s="85" t="s">
        <v>336</v>
      </c>
      <c r="B658" s="85" t="s">
        <v>3321</v>
      </c>
      <c r="C658" s="85">
        <v>5</v>
      </c>
      <c r="D658" s="124">
        <v>0.008605851979345954</v>
      </c>
      <c r="E658" s="124">
        <v>2.0261245167454502</v>
      </c>
      <c r="F658" s="85" t="s">
        <v>2697</v>
      </c>
      <c r="G658" s="85" t="b">
        <v>0</v>
      </c>
      <c r="H658" s="85" t="b">
        <v>0</v>
      </c>
      <c r="I658" s="85" t="b">
        <v>0</v>
      </c>
      <c r="J658" s="85" t="b">
        <v>0</v>
      </c>
      <c r="K658" s="85" t="b">
        <v>0</v>
      </c>
      <c r="L658" s="85" t="b">
        <v>0</v>
      </c>
    </row>
    <row r="659" spans="1:12" ht="15">
      <c r="A659" s="85" t="s">
        <v>3324</v>
      </c>
      <c r="B659" s="85" t="s">
        <v>3009</v>
      </c>
      <c r="C659" s="85">
        <v>5</v>
      </c>
      <c r="D659" s="124">
        <v>0.008605851979345954</v>
      </c>
      <c r="E659" s="124">
        <v>1.9469432706978254</v>
      </c>
      <c r="F659" s="85" t="s">
        <v>2697</v>
      </c>
      <c r="G659" s="85" t="b">
        <v>1</v>
      </c>
      <c r="H659" s="85" t="b">
        <v>0</v>
      </c>
      <c r="I659" s="85" t="b">
        <v>0</v>
      </c>
      <c r="J659" s="85" t="b">
        <v>0</v>
      </c>
      <c r="K659" s="85" t="b">
        <v>0</v>
      </c>
      <c r="L659" s="85" t="b">
        <v>0</v>
      </c>
    </row>
    <row r="660" spans="1:12" ht="15">
      <c r="A660" s="85" t="s">
        <v>3337</v>
      </c>
      <c r="B660" s="85" t="s">
        <v>2815</v>
      </c>
      <c r="C660" s="85">
        <v>4</v>
      </c>
      <c r="D660" s="124">
        <v>0.007551876165287824</v>
      </c>
      <c r="E660" s="124">
        <v>1.578966485403231</v>
      </c>
      <c r="F660" s="85" t="s">
        <v>2697</v>
      </c>
      <c r="G660" s="85" t="b">
        <v>0</v>
      </c>
      <c r="H660" s="85" t="b">
        <v>0</v>
      </c>
      <c r="I660" s="85" t="b">
        <v>0</v>
      </c>
      <c r="J660" s="85" t="b">
        <v>0</v>
      </c>
      <c r="K660" s="85" t="b">
        <v>0</v>
      </c>
      <c r="L660" s="85" t="b">
        <v>0</v>
      </c>
    </row>
    <row r="661" spans="1:12" ht="15">
      <c r="A661" s="85" t="s">
        <v>2815</v>
      </c>
      <c r="B661" s="85" t="s">
        <v>325</v>
      </c>
      <c r="C661" s="85">
        <v>4</v>
      </c>
      <c r="D661" s="124">
        <v>0.007551876165287824</v>
      </c>
      <c r="E661" s="124">
        <v>0.8008152350195874</v>
      </c>
      <c r="F661" s="85" t="s">
        <v>2697</v>
      </c>
      <c r="G661" s="85" t="b">
        <v>0</v>
      </c>
      <c r="H661" s="85" t="b">
        <v>0</v>
      </c>
      <c r="I661" s="85" t="b">
        <v>0</v>
      </c>
      <c r="J661" s="85" t="b">
        <v>0</v>
      </c>
      <c r="K661" s="85" t="b">
        <v>0</v>
      </c>
      <c r="L661" s="85" t="b">
        <v>0</v>
      </c>
    </row>
    <row r="662" spans="1:12" ht="15">
      <c r="A662" s="85" t="s">
        <v>2771</v>
      </c>
      <c r="B662" s="85" t="s">
        <v>564</v>
      </c>
      <c r="C662" s="85">
        <v>4</v>
      </c>
      <c r="D662" s="124">
        <v>0.007551876165287824</v>
      </c>
      <c r="E662" s="124">
        <v>0.9927007612585006</v>
      </c>
      <c r="F662" s="85" t="s">
        <v>2697</v>
      </c>
      <c r="G662" s="85" t="b">
        <v>0</v>
      </c>
      <c r="H662" s="85" t="b">
        <v>0</v>
      </c>
      <c r="I662" s="85" t="b">
        <v>0</v>
      </c>
      <c r="J662" s="85" t="b">
        <v>0</v>
      </c>
      <c r="K662" s="85" t="b">
        <v>0</v>
      </c>
      <c r="L662" s="85" t="b">
        <v>0</v>
      </c>
    </row>
    <row r="663" spans="1:12" ht="15">
      <c r="A663" s="85" t="s">
        <v>564</v>
      </c>
      <c r="B663" s="85" t="s">
        <v>410</v>
      </c>
      <c r="C663" s="85">
        <v>4</v>
      </c>
      <c r="D663" s="124">
        <v>0.007551876165287824</v>
      </c>
      <c r="E663" s="124">
        <v>0.9808015379587928</v>
      </c>
      <c r="F663" s="85" t="s">
        <v>2697</v>
      </c>
      <c r="G663" s="85" t="b">
        <v>0</v>
      </c>
      <c r="H663" s="85" t="b">
        <v>0</v>
      </c>
      <c r="I663" s="85" t="b">
        <v>0</v>
      </c>
      <c r="J663" s="85" t="b">
        <v>0</v>
      </c>
      <c r="K663" s="85" t="b">
        <v>0</v>
      </c>
      <c r="L663" s="85" t="b">
        <v>0</v>
      </c>
    </row>
    <row r="664" spans="1:12" ht="15">
      <c r="A664" s="85" t="s">
        <v>402</v>
      </c>
      <c r="B664" s="85" t="s">
        <v>2810</v>
      </c>
      <c r="C664" s="85">
        <v>4</v>
      </c>
      <c r="D664" s="124">
        <v>0.009624371832509726</v>
      </c>
      <c r="E664" s="124">
        <v>1.2702496610729588</v>
      </c>
      <c r="F664" s="85" t="s">
        <v>2697</v>
      </c>
      <c r="G664" s="85" t="b">
        <v>0</v>
      </c>
      <c r="H664" s="85" t="b">
        <v>0</v>
      </c>
      <c r="I664" s="85" t="b">
        <v>0</v>
      </c>
      <c r="J664" s="85" t="b">
        <v>0</v>
      </c>
      <c r="K664" s="85" t="b">
        <v>0</v>
      </c>
      <c r="L664" s="85" t="b">
        <v>0</v>
      </c>
    </row>
    <row r="665" spans="1:12" ht="15">
      <c r="A665" s="85" t="s">
        <v>2827</v>
      </c>
      <c r="B665" s="85" t="s">
        <v>2850</v>
      </c>
      <c r="C665" s="85">
        <v>4</v>
      </c>
      <c r="D665" s="124">
        <v>0.007551876165287824</v>
      </c>
      <c r="E665" s="124">
        <v>1.6281845080734128</v>
      </c>
      <c r="F665" s="85" t="s">
        <v>2697</v>
      </c>
      <c r="G665" s="85" t="b">
        <v>1</v>
      </c>
      <c r="H665" s="85" t="b">
        <v>0</v>
      </c>
      <c r="I665" s="85" t="b">
        <v>0</v>
      </c>
      <c r="J665" s="85" t="b">
        <v>0</v>
      </c>
      <c r="K665" s="85" t="b">
        <v>0</v>
      </c>
      <c r="L665" s="85" t="b">
        <v>0</v>
      </c>
    </row>
    <row r="666" spans="1:12" ht="15">
      <c r="A666" s="85" t="s">
        <v>2850</v>
      </c>
      <c r="B666" s="85" t="s">
        <v>3331</v>
      </c>
      <c r="C666" s="85">
        <v>4</v>
      </c>
      <c r="D666" s="124">
        <v>0.007551876165287824</v>
      </c>
      <c r="E666" s="124">
        <v>2.0261245167454502</v>
      </c>
      <c r="F666" s="85" t="s">
        <v>2697</v>
      </c>
      <c r="G666" s="85" t="b">
        <v>0</v>
      </c>
      <c r="H666" s="85" t="b">
        <v>0</v>
      </c>
      <c r="I666" s="85" t="b">
        <v>0</v>
      </c>
      <c r="J666" s="85" t="b">
        <v>0</v>
      </c>
      <c r="K666" s="85" t="b">
        <v>0</v>
      </c>
      <c r="L666" s="85" t="b">
        <v>0</v>
      </c>
    </row>
    <row r="667" spans="1:12" ht="15">
      <c r="A667" s="85" t="s">
        <v>3331</v>
      </c>
      <c r="B667" s="85" t="s">
        <v>3320</v>
      </c>
      <c r="C667" s="85">
        <v>4</v>
      </c>
      <c r="D667" s="124">
        <v>0.007551876165287824</v>
      </c>
      <c r="E667" s="124">
        <v>2.1230345297535065</v>
      </c>
      <c r="F667" s="85" t="s">
        <v>2697</v>
      </c>
      <c r="G667" s="85" t="b">
        <v>0</v>
      </c>
      <c r="H667" s="85" t="b">
        <v>0</v>
      </c>
      <c r="I667" s="85" t="b">
        <v>0</v>
      </c>
      <c r="J667" s="85" t="b">
        <v>0</v>
      </c>
      <c r="K667" s="85" t="b">
        <v>0</v>
      </c>
      <c r="L667" s="85" t="b">
        <v>0</v>
      </c>
    </row>
    <row r="668" spans="1:12" ht="15">
      <c r="A668" s="85" t="s">
        <v>3320</v>
      </c>
      <c r="B668" s="85" t="s">
        <v>325</v>
      </c>
      <c r="C668" s="85">
        <v>4</v>
      </c>
      <c r="D668" s="124">
        <v>0.007551876165287824</v>
      </c>
      <c r="E668" s="124">
        <v>1.344883279369863</v>
      </c>
      <c r="F668" s="85" t="s">
        <v>2697</v>
      </c>
      <c r="G668" s="85" t="b">
        <v>0</v>
      </c>
      <c r="H668" s="85" t="b">
        <v>0</v>
      </c>
      <c r="I668" s="85" t="b">
        <v>0</v>
      </c>
      <c r="J668" s="85" t="b">
        <v>0</v>
      </c>
      <c r="K668" s="85" t="b">
        <v>0</v>
      </c>
      <c r="L668" s="85" t="b">
        <v>0</v>
      </c>
    </row>
    <row r="669" spans="1:12" ht="15">
      <c r="A669" s="85" t="s">
        <v>325</v>
      </c>
      <c r="B669" s="85" t="s">
        <v>2811</v>
      </c>
      <c r="C669" s="85">
        <v>4</v>
      </c>
      <c r="D669" s="124">
        <v>0.007551876165287824</v>
      </c>
      <c r="E669" s="124">
        <v>0.7039052220115309</v>
      </c>
      <c r="F669" s="85" t="s">
        <v>2697</v>
      </c>
      <c r="G669" s="85" t="b">
        <v>0</v>
      </c>
      <c r="H669" s="85" t="b">
        <v>0</v>
      </c>
      <c r="I669" s="85" t="b">
        <v>0</v>
      </c>
      <c r="J669" s="85" t="b">
        <v>0</v>
      </c>
      <c r="K669" s="85" t="b">
        <v>0</v>
      </c>
      <c r="L669" s="85" t="b">
        <v>0</v>
      </c>
    </row>
    <row r="670" spans="1:12" ht="15">
      <c r="A670" s="85" t="s">
        <v>567</v>
      </c>
      <c r="B670" s="85" t="s">
        <v>2769</v>
      </c>
      <c r="C670" s="85">
        <v>4</v>
      </c>
      <c r="D670" s="124">
        <v>0.007551876165287824</v>
      </c>
      <c r="E670" s="124">
        <v>1.5490032620257879</v>
      </c>
      <c r="F670" s="85" t="s">
        <v>2697</v>
      </c>
      <c r="G670" s="85" t="b">
        <v>0</v>
      </c>
      <c r="H670" s="85" t="b">
        <v>0</v>
      </c>
      <c r="I670" s="85" t="b">
        <v>0</v>
      </c>
      <c r="J670" s="85" t="b">
        <v>0</v>
      </c>
      <c r="K670" s="85" t="b">
        <v>0</v>
      </c>
      <c r="L670" s="85" t="b">
        <v>0</v>
      </c>
    </row>
    <row r="671" spans="1:12" ht="15">
      <c r="A671" s="85" t="s">
        <v>564</v>
      </c>
      <c r="B671" s="85" t="s">
        <v>375</v>
      </c>
      <c r="C671" s="85">
        <v>4</v>
      </c>
      <c r="D671" s="124">
        <v>0.007551876165287824</v>
      </c>
      <c r="E671" s="124">
        <v>1.0599827840064175</v>
      </c>
      <c r="F671" s="85" t="s">
        <v>2697</v>
      </c>
      <c r="G671" s="85" t="b">
        <v>0</v>
      </c>
      <c r="H671" s="85" t="b">
        <v>0</v>
      </c>
      <c r="I671" s="85" t="b">
        <v>0</v>
      </c>
      <c r="J671" s="85" t="b">
        <v>0</v>
      </c>
      <c r="K671" s="85" t="b">
        <v>0</v>
      </c>
      <c r="L671" s="85" t="b">
        <v>0</v>
      </c>
    </row>
    <row r="672" spans="1:12" ht="15">
      <c r="A672" s="85" t="s">
        <v>391</v>
      </c>
      <c r="B672" s="85" t="s">
        <v>3337</v>
      </c>
      <c r="C672" s="85">
        <v>3</v>
      </c>
      <c r="D672" s="124">
        <v>0.006309029688208381</v>
      </c>
      <c r="E672" s="124">
        <v>2.0261245167454502</v>
      </c>
      <c r="F672" s="85" t="s">
        <v>2697</v>
      </c>
      <c r="G672" s="85" t="b">
        <v>0</v>
      </c>
      <c r="H672" s="85" t="b">
        <v>0</v>
      </c>
      <c r="I672" s="85" t="b">
        <v>0</v>
      </c>
      <c r="J672" s="85" t="b">
        <v>0</v>
      </c>
      <c r="K672" s="85" t="b">
        <v>0</v>
      </c>
      <c r="L672" s="85" t="b">
        <v>0</v>
      </c>
    </row>
    <row r="673" spans="1:12" ht="15">
      <c r="A673" s="85" t="s">
        <v>2773</v>
      </c>
      <c r="B673" s="85" t="s">
        <v>2780</v>
      </c>
      <c r="C673" s="85">
        <v>3</v>
      </c>
      <c r="D673" s="124">
        <v>0.006309029688208381</v>
      </c>
      <c r="E673" s="124">
        <v>1.7708520116421442</v>
      </c>
      <c r="F673" s="85" t="s">
        <v>2697</v>
      </c>
      <c r="G673" s="85" t="b">
        <v>0</v>
      </c>
      <c r="H673" s="85" t="b">
        <v>0</v>
      </c>
      <c r="I673" s="85" t="b">
        <v>0</v>
      </c>
      <c r="J673" s="85" t="b">
        <v>0</v>
      </c>
      <c r="K673" s="85" t="b">
        <v>0</v>
      </c>
      <c r="L673" s="85" t="b">
        <v>0</v>
      </c>
    </row>
    <row r="674" spans="1:12" ht="15">
      <c r="A674" s="85" t="s">
        <v>2780</v>
      </c>
      <c r="B674" s="85" t="s">
        <v>3338</v>
      </c>
      <c r="C674" s="85">
        <v>3</v>
      </c>
      <c r="D674" s="124">
        <v>0.006309029688208381</v>
      </c>
      <c r="E674" s="124">
        <v>1.6459132750338443</v>
      </c>
      <c r="F674" s="85" t="s">
        <v>2697</v>
      </c>
      <c r="G674" s="85" t="b">
        <v>0</v>
      </c>
      <c r="H674" s="85" t="b">
        <v>0</v>
      </c>
      <c r="I674" s="85" t="b">
        <v>0</v>
      </c>
      <c r="J674" s="85" t="b">
        <v>0</v>
      </c>
      <c r="K674" s="85" t="b">
        <v>1</v>
      </c>
      <c r="L674" s="85" t="b">
        <v>0</v>
      </c>
    </row>
    <row r="675" spans="1:12" ht="15">
      <c r="A675" s="85" t="s">
        <v>3338</v>
      </c>
      <c r="B675" s="85" t="s">
        <v>3379</v>
      </c>
      <c r="C675" s="85">
        <v>3</v>
      </c>
      <c r="D675" s="124">
        <v>0.006309029688208381</v>
      </c>
      <c r="E675" s="124">
        <v>2.1230345297535065</v>
      </c>
      <c r="F675" s="85" t="s">
        <v>2697</v>
      </c>
      <c r="G675" s="85" t="b">
        <v>0</v>
      </c>
      <c r="H675" s="85" t="b">
        <v>1</v>
      </c>
      <c r="I675" s="85" t="b">
        <v>0</v>
      </c>
      <c r="J675" s="85" t="b">
        <v>0</v>
      </c>
      <c r="K675" s="85" t="b">
        <v>1</v>
      </c>
      <c r="L675" s="85" t="b">
        <v>0</v>
      </c>
    </row>
    <row r="676" spans="1:12" ht="15">
      <c r="A676" s="85" t="s">
        <v>3379</v>
      </c>
      <c r="B676" s="85" t="s">
        <v>2771</v>
      </c>
      <c r="C676" s="85">
        <v>3</v>
      </c>
      <c r="D676" s="124">
        <v>0.006309029688208381</v>
      </c>
      <c r="E676" s="124">
        <v>1.8220045340895255</v>
      </c>
      <c r="F676" s="85" t="s">
        <v>2697</v>
      </c>
      <c r="G676" s="85" t="b">
        <v>0</v>
      </c>
      <c r="H676" s="85" t="b">
        <v>1</v>
      </c>
      <c r="I676" s="85" t="b">
        <v>0</v>
      </c>
      <c r="J676" s="85" t="b">
        <v>0</v>
      </c>
      <c r="K676" s="85" t="b">
        <v>0</v>
      </c>
      <c r="L676" s="85" t="b">
        <v>0</v>
      </c>
    </row>
    <row r="677" spans="1:12" ht="15">
      <c r="A677" s="85" t="s">
        <v>402</v>
      </c>
      <c r="B677" s="85" t="s">
        <v>3307</v>
      </c>
      <c r="C677" s="85">
        <v>3</v>
      </c>
      <c r="D677" s="124">
        <v>0.006309029688208381</v>
      </c>
      <c r="E677" s="124">
        <v>1.4463409201286401</v>
      </c>
      <c r="F677" s="85" t="s">
        <v>2697</v>
      </c>
      <c r="G677" s="85" t="b">
        <v>0</v>
      </c>
      <c r="H677" s="85" t="b">
        <v>0</v>
      </c>
      <c r="I677" s="85" t="b">
        <v>0</v>
      </c>
      <c r="J677" s="85" t="b">
        <v>0</v>
      </c>
      <c r="K677" s="85" t="b">
        <v>0</v>
      </c>
      <c r="L677" s="85" t="b">
        <v>0</v>
      </c>
    </row>
    <row r="678" spans="1:12" ht="15">
      <c r="A678" s="85" t="s">
        <v>3307</v>
      </c>
      <c r="B678" s="85" t="s">
        <v>3335</v>
      </c>
      <c r="C678" s="85">
        <v>3</v>
      </c>
      <c r="D678" s="124">
        <v>0.006309029688208381</v>
      </c>
      <c r="E678" s="124">
        <v>2.1230345297535065</v>
      </c>
      <c r="F678" s="85" t="s">
        <v>2697</v>
      </c>
      <c r="G678" s="85" t="b">
        <v>0</v>
      </c>
      <c r="H678" s="85" t="b">
        <v>0</v>
      </c>
      <c r="I678" s="85" t="b">
        <v>0</v>
      </c>
      <c r="J678" s="85" t="b">
        <v>0</v>
      </c>
      <c r="K678" s="85" t="b">
        <v>0</v>
      </c>
      <c r="L678" s="85" t="b">
        <v>0</v>
      </c>
    </row>
    <row r="679" spans="1:12" ht="15">
      <c r="A679" s="85" t="s">
        <v>3335</v>
      </c>
      <c r="B679" s="85" t="s">
        <v>402</v>
      </c>
      <c r="C679" s="85">
        <v>3</v>
      </c>
      <c r="D679" s="124">
        <v>0.006309029688208381</v>
      </c>
      <c r="E679" s="124">
        <v>1.3214021835203402</v>
      </c>
      <c r="F679" s="85" t="s">
        <v>2697</v>
      </c>
      <c r="G679" s="85" t="b">
        <v>0</v>
      </c>
      <c r="H679" s="85" t="b">
        <v>0</v>
      </c>
      <c r="I679" s="85" t="b">
        <v>0</v>
      </c>
      <c r="J679" s="85" t="b">
        <v>0</v>
      </c>
      <c r="K679" s="85" t="b">
        <v>0</v>
      </c>
      <c r="L679" s="85" t="b">
        <v>0</v>
      </c>
    </row>
    <row r="680" spans="1:12" ht="15">
      <c r="A680" s="85" t="s">
        <v>402</v>
      </c>
      <c r="B680" s="85" t="s">
        <v>2833</v>
      </c>
      <c r="C680" s="85">
        <v>3</v>
      </c>
      <c r="D680" s="124">
        <v>0.006309029688208381</v>
      </c>
      <c r="E680" s="124">
        <v>1.4463409201286401</v>
      </c>
      <c r="F680" s="85" t="s">
        <v>2697</v>
      </c>
      <c r="G680" s="85" t="b">
        <v>0</v>
      </c>
      <c r="H680" s="85" t="b">
        <v>0</v>
      </c>
      <c r="I680" s="85" t="b">
        <v>0</v>
      </c>
      <c r="J680" s="85" t="b">
        <v>0</v>
      </c>
      <c r="K680" s="85" t="b">
        <v>0</v>
      </c>
      <c r="L680" s="85" t="b">
        <v>0</v>
      </c>
    </row>
    <row r="681" spans="1:12" ht="15">
      <c r="A681" s="85" t="s">
        <v>2833</v>
      </c>
      <c r="B681" s="85" t="s">
        <v>2826</v>
      </c>
      <c r="C681" s="85">
        <v>3</v>
      </c>
      <c r="D681" s="124">
        <v>0.006309029688208381</v>
      </c>
      <c r="E681" s="124">
        <v>1.6459132750338443</v>
      </c>
      <c r="F681" s="85" t="s">
        <v>2697</v>
      </c>
      <c r="G681" s="85" t="b">
        <v>0</v>
      </c>
      <c r="H681" s="85" t="b">
        <v>0</v>
      </c>
      <c r="I681" s="85" t="b">
        <v>0</v>
      </c>
      <c r="J681" s="85" t="b">
        <v>0</v>
      </c>
      <c r="K681" s="85" t="b">
        <v>0</v>
      </c>
      <c r="L681" s="85" t="b">
        <v>0</v>
      </c>
    </row>
    <row r="682" spans="1:12" ht="15">
      <c r="A682" s="85" t="s">
        <v>2826</v>
      </c>
      <c r="B682" s="85" t="s">
        <v>402</v>
      </c>
      <c r="C682" s="85">
        <v>3</v>
      </c>
      <c r="D682" s="124">
        <v>0.006309029688208381</v>
      </c>
      <c r="E682" s="124">
        <v>0.8442809288006777</v>
      </c>
      <c r="F682" s="85" t="s">
        <v>2697</v>
      </c>
      <c r="G682" s="85" t="b">
        <v>0</v>
      </c>
      <c r="H682" s="85" t="b">
        <v>0</v>
      </c>
      <c r="I682" s="85" t="b">
        <v>0</v>
      </c>
      <c r="J682" s="85" t="b">
        <v>0</v>
      </c>
      <c r="K682" s="85" t="b">
        <v>0</v>
      </c>
      <c r="L682" s="85" t="b">
        <v>0</v>
      </c>
    </row>
    <row r="683" spans="1:12" ht="15">
      <c r="A683" s="85" t="s">
        <v>402</v>
      </c>
      <c r="B683" s="85" t="s">
        <v>2826</v>
      </c>
      <c r="C683" s="85">
        <v>3</v>
      </c>
      <c r="D683" s="124">
        <v>0.006309029688208381</v>
      </c>
      <c r="E683" s="124">
        <v>0.8442809288006777</v>
      </c>
      <c r="F683" s="85" t="s">
        <v>2697</v>
      </c>
      <c r="G683" s="85" t="b">
        <v>0</v>
      </c>
      <c r="H683" s="85" t="b">
        <v>0</v>
      </c>
      <c r="I683" s="85" t="b">
        <v>0</v>
      </c>
      <c r="J683" s="85" t="b">
        <v>0</v>
      </c>
      <c r="K683" s="85" t="b">
        <v>0</v>
      </c>
      <c r="L683" s="85" t="b">
        <v>0</v>
      </c>
    </row>
    <row r="684" spans="1:12" ht="15">
      <c r="A684" s="85" t="s">
        <v>2826</v>
      </c>
      <c r="B684" s="85" t="s">
        <v>3397</v>
      </c>
      <c r="C684" s="85">
        <v>3</v>
      </c>
      <c r="D684" s="124">
        <v>0.006309029688208381</v>
      </c>
      <c r="E684" s="124">
        <v>1.6459132750338443</v>
      </c>
      <c r="F684" s="85" t="s">
        <v>2697</v>
      </c>
      <c r="G684" s="85" t="b">
        <v>0</v>
      </c>
      <c r="H684" s="85" t="b">
        <v>0</v>
      </c>
      <c r="I684" s="85" t="b">
        <v>0</v>
      </c>
      <c r="J684" s="85" t="b">
        <v>0</v>
      </c>
      <c r="K684" s="85" t="b">
        <v>0</v>
      </c>
      <c r="L684" s="85" t="b">
        <v>0</v>
      </c>
    </row>
    <row r="685" spans="1:12" ht="15">
      <c r="A685" s="85" t="s">
        <v>3397</v>
      </c>
      <c r="B685" s="85" t="s">
        <v>3363</v>
      </c>
      <c r="C685" s="85">
        <v>3</v>
      </c>
      <c r="D685" s="124">
        <v>0.006309029688208381</v>
      </c>
      <c r="E685" s="124">
        <v>2.247973266361807</v>
      </c>
      <c r="F685" s="85" t="s">
        <v>2697</v>
      </c>
      <c r="G685" s="85" t="b">
        <v>0</v>
      </c>
      <c r="H685" s="85" t="b">
        <v>0</v>
      </c>
      <c r="I685" s="85" t="b">
        <v>0</v>
      </c>
      <c r="J685" s="85" t="b">
        <v>0</v>
      </c>
      <c r="K685" s="85" t="b">
        <v>1</v>
      </c>
      <c r="L685" s="85" t="b">
        <v>0</v>
      </c>
    </row>
    <row r="686" spans="1:12" ht="15">
      <c r="A686" s="85" t="s">
        <v>3363</v>
      </c>
      <c r="B686" s="85" t="s">
        <v>3315</v>
      </c>
      <c r="C686" s="85">
        <v>3</v>
      </c>
      <c r="D686" s="124">
        <v>0.006309029688208381</v>
      </c>
      <c r="E686" s="124">
        <v>2.1230345297535065</v>
      </c>
      <c r="F686" s="85" t="s">
        <v>2697</v>
      </c>
      <c r="G686" s="85" t="b">
        <v>0</v>
      </c>
      <c r="H686" s="85" t="b">
        <v>1</v>
      </c>
      <c r="I686" s="85" t="b">
        <v>0</v>
      </c>
      <c r="J686" s="85" t="b">
        <v>0</v>
      </c>
      <c r="K686" s="85" t="b">
        <v>0</v>
      </c>
      <c r="L686" s="85" t="b">
        <v>0</v>
      </c>
    </row>
    <row r="687" spans="1:12" ht="15">
      <c r="A687" s="85" t="s">
        <v>3315</v>
      </c>
      <c r="B687" s="85" t="s">
        <v>2780</v>
      </c>
      <c r="C687" s="85">
        <v>3</v>
      </c>
      <c r="D687" s="124">
        <v>0.006309029688208381</v>
      </c>
      <c r="E687" s="124">
        <v>1.6459132750338443</v>
      </c>
      <c r="F687" s="85" t="s">
        <v>2697</v>
      </c>
      <c r="G687" s="85" t="b">
        <v>0</v>
      </c>
      <c r="H687" s="85" t="b">
        <v>0</v>
      </c>
      <c r="I687" s="85" t="b">
        <v>0</v>
      </c>
      <c r="J687" s="85" t="b">
        <v>0</v>
      </c>
      <c r="K687" s="85" t="b">
        <v>0</v>
      </c>
      <c r="L687" s="85" t="b">
        <v>0</v>
      </c>
    </row>
    <row r="688" spans="1:12" ht="15">
      <c r="A688" s="85" t="s">
        <v>375</v>
      </c>
      <c r="B688" s="85" t="s">
        <v>3312</v>
      </c>
      <c r="C688" s="85">
        <v>3</v>
      </c>
      <c r="D688" s="124">
        <v>0.006309029688208381</v>
      </c>
      <c r="E688" s="124">
        <v>1.5209745384255442</v>
      </c>
      <c r="F688" s="85" t="s">
        <v>2697</v>
      </c>
      <c r="G688" s="85" t="b">
        <v>0</v>
      </c>
      <c r="H688" s="85" t="b">
        <v>0</v>
      </c>
      <c r="I688" s="85" t="b">
        <v>0</v>
      </c>
      <c r="J688" s="85" t="b">
        <v>0</v>
      </c>
      <c r="K688" s="85" t="b">
        <v>0</v>
      </c>
      <c r="L688" s="85" t="b">
        <v>0</v>
      </c>
    </row>
    <row r="689" spans="1:12" ht="15">
      <c r="A689" s="85" t="s">
        <v>3319</v>
      </c>
      <c r="B689" s="85" t="s">
        <v>3332</v>
      </c>
      <c r="C689" s="85">
        <v>3</v>
      </c>
      <c r="D689" s="124">
        <v>0.006309029688208381</v>
      </c>
      <c r="E689" s="124">
        <v>2.1230345297535065</v>
      </c>
      <c r="F689" s="85" t="s">
        <v>2697</v>
      </c>
      <c r="G689" s="85" t="b">
        <v>0</v>
      </c>
      <c r="H689" s="85" t="b">
        <v>0</v>
      </c>
      <c r="I689" s="85" t="b">
        <v>0</v>
      </c>
      <c r="J689" s="85" t="b">
        <v>1</v>
      </c>
      <c r="K689" s="85" t="b">
        <v>0</v>
      </c>
      <c r="L689" s="85" t="b">
        <v>0</v>
      </c>
    </row>
    <row r="690" spans="1:12" ht="15">
      <c r="A690" s="85" t="s">
        <v>3332</v>
      </c>
      <c r="B690" s="85" t="s">
        <v>3400</v>
      </c>
      <c r="C690" s="85">
        <v>3</v>
      </c>
      <c r="D690" s="124">
        <v>0.006309029688208381</v>
      </c>
      <c r="E690" s="124">
        <v>2.247973266361807</v>
      </c>
      <c r="F690" s="85" t="s">
        <v>2697</v>
      </c>
      <c r="G690" s="85" t="b">
        <v>1</v>
      </c>
      <c r="H690" s="85" t="b">
        <v>0</v>
      </c>
      <c r="I690" s="85" t="b">
        <v>0</v>
      </c>
      <c r="J690" s="85" t="b">
        <v>0</v>
      </c>
      <c r="K690" s="85" t="b">
        <v>0</v>
      </c>
      <c r="L690" s="85" t="b">
        <v>0</v>
      </c>
    </row>
    <row r="691" spans="1:12" ht="15">
      <c r="A691" s="85" t="s">
        <v>3400</v>
      </c>
      <c r="B691" s="85" t="s">
        <v>567</v>
      </c>
      <c r="C691" s="85">
        <v>3</v>
      </c>
      <c r="D691" s="124">
        <v>0.006309029688208381</v>
      </c>
      <c r="E691" s="124">
        <v>1.6459132750338443</v>
      </c>
      <c r="F691" s="85" t="s">
        <v>2697</v>
      </c>
      <c r="G691" s="85" t="b">
        <v>0</v>
      </c>
      <c r="H691" s="85" t="b">
        <v>0</v>
      </c>
      <c r="I691" s="85" t="b">
        <v>0</v>
      </c>
      <c r="J691" s="85" t="b">
        <v>0</v>
      </c>
      <c r="K691" s="85" t="b">
        <v>0</v>
      </c>
      <c r="L691" s="85" t="b">
        <v>0</v>
      </c>
    </row>
    <row r="692" spans="1:12" ht="15">
      <c r="A692" s="85" t="s">
        <v>2769</v>
      </c>
      <c r="B692" s="85" t="s">
        <v>3401</v>
      </c>
      <c r="C692" s="85">
        <v>3</v>
      </c>
      <c r="D692" s="124">
        <v>0.006309029688208381</v>
      </c>
      <c r="E692" s="124">
        <v>1.7708520116421442</v>
      </c>
      <c r="F692" s="85" t="s">
        <v>2697</v>
      </c>
      <c r="G692" s="85" t="b">
        <v>0</v>
      </c>
      <c r="H692" s="85" t="b">
        <v>0</v>
      </c>
      <c r="I692" s="85" t="b">
        <v>0</v>
      </c>
      <c r="J692" s="85" t="b">
        <v>0</v>
      </c>
      <c r="K692" s="85" t="b">
        <v>0</v>
      </c>
      <c r="L692" s="85" t="b">
        <v>0</v>
      </c>
    </row>
    <row r="693" spans="1:12" ht="15">
      <c r="A693" s="85" t="s">
        <v>3401</v>
      </c>
      <c r="B693" s="85" t="s">
        <v>3402</v>
      </c>
      <c r="C693" s="85">
        <v>3</v>
      </c>
      <c r="D693" s="124">
        <v>0.006309029688208381</v>
      </c>
      <c r="E693" s="124">
        <v>2.247973266361807</v>
      </c>
      <c r="F693" s="85" t="s">
        <v>2697</v>
      </c>
      <c r="G693" s="85" t="b">
        <v>0</v>
      </c>
      <c r="H693" s="85" t="b">
        <v>0</v>
      </c>
      <c r="I693" s="85" t="b">
        <v>0</v>
      </c>
      <c r="J693" s="85" t="b">
        <v>0</v>
      </c>
      <c r="K693" s="85" t="b">
        <v>0</v>
      </c>
      <c r="L693" s="85" t="b">
        <v>0</v>
      </c>
    </row>
    <row r="694" spans="1:12" ht="15">
      <c r="A694" s="85" t="s">
        <v>3402</v>
      </c>
      <c r="B694" s="85" t="s">
        <v>3403</v>
      </c>
      <c r="C694" s="85">
        <v>3</v>
      </c>
      <c r="D694" s="124">
        <v>0.006309029688208381</v>
      </c>
      <c r="E694" s="124">
        <v>2.247973266361807</v>
      </c>
      <c r="F694" s="85" t="s">
        <v>2697</v>
      </c>
      <c r="G694" s="85" t="b">
        <v>0</v>
      </c>
      <c r="H694" s="85" t="b">
        <v>0</v>
      </c>
      <c r="I694" s="85" t="b">
        <v>0</v>
      </c>
      <c r="J694" s="85" t="b">
        <v>0</v>
      </c>
      <c r="K694" s="85" t="b">
        <v>0</v>
      </c>
      <c r="L694" s="85" t="b">
        <v>0</v>
      </c>
    </row>
    <row r="695" spans="1:12" ht="15">
      <c r="A695" s="85" t="s">
        <v>3403</v>
      </c>
      <c r="B695" s="85" t="s">
        <v>3404</v>
      </c>
      <c r="C695" s="85">
        <v>3</v>
      </c>
      <c r="D695" s="124">
        <v>0.006309029688208381</v>
      </c>
      <c r="E695" s="124">
        <v>2.247973266361807</v>
      </c>
      <c r="F695" s="85" t="s">
        <v>2697</v>
      </c>
      <c r="G695" s="85" t="b">
        <v>0</v>
      </c>
      <c r="H695" s="85" t="b">
        <v>0</v>
      </c>
      <c r="I695" s="85" t="b">
        <v>0</v>
      </c>
      <c r="J695" s="85" t="b">
        <v>0</v>
      </c>
      <c r="K695" s="85" t="b">
        <v>0</v>
      </c>
      <c r="L695" s="85" t="b">
        <v>0</v>
      </c>
    </row>
    <row r="696" spans="1:12" ht="15">
      <c r="A696" s="85" t="s">
        <v>2769</v>
      </c>
      <c r="B696" s="85" t="s">
        <v>564</v>
      </c>
      <c r="C696" s="85">
        <v>3</v>
      </c>
      <c r="D696" s="124">
        <v>0.006309029688208381</v>
      </c>
      <c r="E696" s="124">
        <v>0.6916707655945193</v>
      </c>
      <c r="F696" s="85" t="s">
        <v>2697</v>
      </c>
      <c r="G696" s="85" t="b">
        <v>0</v>
      </c>
      <c r="H696" s="85" t="b">
        <v>0</v>
      </c>
      <c r="I696" s="85" t="b">
        <v>0</v>
      </c>
      <c r="J696" s="85" t="b">
        <v>0</v>
      </c>
      <c r="K696" s="85" t="b">
        <v>0</v>
      </c>
      <c r="L696" s="85" t="b">
        <v>0</v>
      </c>
    </row>
    <row r="697" spans="1:12" ht="15">
      <c r="A697" s="85" t="s">
        <v>389</v>
      </c>
      <c r="B697" s="85" t="s">
        <v>2773</v>
      </c>
      <c r="C697" s="85">
        <v>2</v>
      </c>
      <c r="D697" s="124">
        <v>0.004812185916254863</v>
      </c>
      <c r="E697" s="124">
        <v>2.1230345297535065</v>
      </c>
      <c r="F697" s="85" t="s">
        <v>2697</v>
      </c>
      <c r="G697" s="85" t="b">
        <v>0</v>
      </c>
      <c r="H697" s="85" t="b">
        <v>0</v>
      </c>
      <c r="I697" s="85" t="b">
        <v>0</v>
      </c>
      <c r="J697" s="85" t="b">
        <v>0</v>
      </c>
      <c r="K697" s="85" t="b">
        <v>0</v>
      </c>
      <c r="L697" s="85" t="b">
        <v>0</v>
      </c>
    </row>
    <row r="698" spans="1:12" ht="15">
      <c r="A698" s="85" t="s">
        <v>392</v>
      </c>
      <c r="B698" s="85" t="s">
        <v>2820</v>
      </c>
      <c r="C698" s="85">
        <v>2</v>
      </c>
      <c r="D698" s="124">
        <v>0.004812185916254863</v>
      </c>
      <c r="E698" s="124">
        <v>2.1230345297535065</v>
      </c>
      <c r="F698" s="85" t="s">
        <v>2697</v>
      </c>
      <c r="G698" s="85" t="b">
        <v>0</v>
      </c>
      <c r="H698" s="85" t="b">
        <v>0</v>
      </c>
      <c r="I698" s="85" t="b">
        <v>0</v>
      </c>
      <c r="J698" s="85" t="b">
        <v>1</v>
      </c>
      <c r="K698" s="85" t="b">
        <v>0</v>
      </c>
      <c r="L698" s="85" t="b">
        <v>0</v>
      </c>
    </row>
    <row r="699" spans="1:12" ht="15">
      <c r="A699" s="85" t="s">
        <v>2820</v>
      </c>
      <c r="B699" s="85" t="s">
        <v>2821</v>
      </c>
      <c r="C699" s="85">
        <v>2</v>
      </c>
      <c r="D699" s="124">
        <v>0.004812185916254863</v>
      </c>
      <c r="E699" s="124">
        <v>2.4240645254174877</v>
      </c>
      <c r="F699" s="85" t="s">
        <v>2697</v>
      </c>
      <c r="G699" s="85" t="b">
        <v>1</v>
      </c>
      <c r="H699" s="85" t="b">
        <v>0</v>
      </c>
      <c r="I699" s="85" t="b">
        <v>0</v>
      </c>
      <c r="J699" s="85" t="b">
        <v>0</v>
      </c>
      <c r="K699" s="85" t="b">
        <v>0</v>
      </c>
      <c r="L699" s="85" t="b">
        <v>0</v>
      </c>
    </row>
    <row r="700" spans="1:12" ht="15">
      <c r="A700" s="85" t="s">
        <v>2821</v>
      </c>
      <c r="B700" s="85" t="s">
        <v>402</v>
      </c>
      <c r="C700" s="85">
        <v>2</v>
      </c>
      <c r="D700" s="124">
        <v>0.004812185916254863</v>
      </c>
      <c r="E700" s="124">
        <v>1.4463409201286401</v>
      </c>
      <c r="F700" s="85" t="s">
        <v>2697</v>
      </c>
      <c r="G700" s="85" t="b">
        <v>0</v>
      </c>
      <c r="H700" s="85" t="b">
        <v>0</v>
      </c>
      <c r="I700" s="85" t="b">
        <v>0</v>
      </c>
      <c r="J700" s="85" t="b">
        <v>0</v>
      </c>
      <c r="K700" s="85" t="b">
        <v>0</v>
      </c>
      <c r="L700" s="85" t="b">
        <v>0</v>
      </c>
    </row>
    <row r="701" spans="1:12" ht="15">
      <c r="A701" s="85" t="s">
        <v>2810</v>
      </c>
      <c r="B701" s="85" t="s">
        <v>2815</v>
      </c>
      <c r="C701" s="85">
        <v>2</v>
      </c>
      <c r="D701" s="124">
        <v>0.004812185916254863</v>
      </c>
      <c r="E701" s="124">
        <v>1.1018452306835687</v>
      </c>
      <c r="F701" s="85" t="s">
        <v>2697</v>
      </c>
      <c r="G701" s="85" t="b">
        <v>0</v>
      </c>
      <c r="H701" s="85" t="b">
        <v>0</v>
      </c>
      <c r="I701" s="85" t="b">
        <v>0</v>
      </c>
      <c r="J701" s="85" t="b">
        <v>0</v>
      </c>
      <c r="K701" s="85" t="b">
        <v>0</v>
      </c>
      <c r="L701" s="85" t="b">
        <v>0</v>
      </c>
    </row>
    <row r="702" spans="1:12" ht="15">
      <c r="A702" s="85" t="s">
        <v>2815</v>
      </c>
      <c r="B702" s="85" t="s">
        <v>1749</v>
      </c>
      <c r="C702" s="85">
        <v>2</v>
      </c>
      <c r="D702" s="124">
        <v>0.004812185916254863</v>
      </c>
      <c r="E702" s="124">
        <v>1.2779364897392498</v>
      </c>
      <c r="F702" s="85" t="s">
        <v>2697</v>
      </c>
      <c r="G702" s="85" t="b">
        <v>0</v>
      </c>
      <c r="H702" s="85" t="b">
        <v>0</v>
      </c>
      <c r="I702" s="85" t="b">
        <v>0</v>
      </c>
      <c r="J702" s="85" t="b">
        <v>0</v>
      </c>
      <c r="K702" s="85" t="b">
        <v>0</v>
      </c>
      <c r="L702" s="85" t="b">
        <v>0</v>
      </c>
    </row>
    <row r="703" spans="1:12" ht="15">
      <c r="A703" s="85" t="s">
        <v>1749</v>
      </c>
      <c r="B703" s="85" t="s">
        <v>2811</v>
      </c>
      <c r="C703" s="85">
        <v>2</v>
      </c>
      <c r="D703" s="124">
        <v>0.004812185916254863</v>
      </c>
      <c r="E703" s="124">
        <v>1.1230345297535067</v>
      </c>
      <c r="F703" s="85" t="s">
        <v>2697</v>
      </c>
      <c r="G703" s="85" t="b">
        <v>0</v>
      </c>
      <c r="H703" s="85" t="b">
        <v>0</v>
      </c>
      <c r="I703" s="85" t="b">
        <v>0</v>
      </c>
      <c r="J703" s="85" t="b">
        <v>0</v>
      </c>
      <c r="K703" s="85" t="b">
        <v>0</v>
      </c>
      <c r="L703" s="85" t="b">
        <v>0</v>
      </c>
    </row>
    <row r="704" spans="1:12" ht="15">
      <c r="A704" s="85" t="s">
        <v>2811</v>
      </c>
      <c r="B704" s="85" t="s">
        <v>2822</v>
      </c>
      <c r="C704" s="85">
        <v>2</v>
      </c>
      <c r="D704" s="124">
        <v>0.004812185916254863</v>
      </c>
      <c r="E704" s="124">
        <v>1.2479732663618066</v>
      </c>
      <c r="F704" s="85" t="s">
        <v>2697</v>
      </c>
      <c r="G704" s="85" t="b">
        <v>0</v>
      </c>
      <c r="H704" s="85" t="b">
        <v>0</v>
      </c>
      <c r="I704" s="85" t="b">
        <v>0</v>
      </c>
      <c r="J704" s="85" t="b">
        <v>0</v>
      </c>
      <c r="K704" s="85" t="b">
        <v>0</v>
      </c>
      <c r="L704" s="85" t="b">
        <v>0</v>
      </c>
    </row>
    <row r="705" spans="1:12" ht="15">
      <c r="A705" s="85" t="s">
        <v>2822</v>
      </c>
      <c r="B705" s="85" t="s">
        <v>2823</v>
      </c>
      <c r="C705" s="85">
        <v>2</v>
      </c>
      <c r="D705" s="124">
        <v>0.004812185916254863</v>
      </c>
      <c r="E705" s="124">
        <v>2.1230345297535065</v>
      </c>
      <c r="F705" s="85" t="s">
        <v>2697</v>
      </c>
      <c r="G705" s="85" t="b">
        <v>0</v>
      </c>
      <c r="H705" s="85" t="b">
        <v>0</v>
      </c>
      <c r="I705" s="85" t="b">
        <v>0</v>
      </c>
      <c r="J705" s="85" t="b">
        <v>1</v>
      </c>
      <c r="K705" s="85" t="b">
        <v>0</v>
      </c>
      <c r="L705" s="85" t="b">
        <v>0</v>
      </c>
    </row>
    <row r="706" spans="1:12" ht="15">
      <c r="A706" s="85" t="s">
        <v>2823</v>
      </c>
      <c r="B706" s="85" t="s">
        <v>2824</v>
      </c>
      <c r="C706" s="85">
        <v>2</v>
      </c>
      <c r="D706" s="124">
        <v>0.004812185916254863</v>
      </c>
      <c r="E706" s="124">
        <v>2.4240645254174877</v>
      </c>
      <c r="F706" s="85" t="s">
        <v>2697</v>
      </c>
      <c r="G706" s="85" t="b">
        <v>1</v>
      </c>
      <c r="H706" s="85" t="b">
        <v>0</v>
      </c>
      <c r="I706" s="85" t="b">
        <v>0</v>
      </c>
      <c r="J706" s="85" t="b">
        <v>0</v>
      </c>
      <c r="K706" s="85" t="b">
        <v>0</v>
      </c>
      <c r="L706" s="85" t="b">
        <v>0</v>
      </c>
    </row>
    <row r="707" spans="1:12" ht="15">
      <c r="A707" s="85" t="s">
        <v>2824</v>
      </c>
      <c r="B707" s="85" t="s">
        <v>3300</v>
      </c>
      <c r="C707" s="85">
        <v>2</v>
      </c>
      <c r="D707" s="124">
        <v>0.004812185916254863</v>
      </c>
      <c r="E707" s="124">
        <v>2.1230345297535065</v>
      </c>
      <c r="F707" s="85" t="s">
        <v>2697</v>
      </c>
      <c r="G707" s="85" t="b">
        <v>0</v>
      </c>
      <c r="H707" s="85" t="b">
        <v>0</v>
      </c>
      <c r="I707" s="85" t="b">
        <v>0</v>
      </c>
      <c r="J707" s="85" t="b">
        <v>0</v>
      </c>
      <c r="K707" s="85" t="b">
        <v>0</v>
      </c>
      <c r="L707" s="85" t="b">
        <v>0</v>
      </c>
    </row>
    <row r="708" spans="1:12" ht="15">
      <c r="A708" s="85" t="s">
        <v>3300</v>
      </c>
      <c r="B708" s="85" t="s">
        <v>3301</v>
      </c>
      <c r="C708" s="85">
        <v>2</v>
      </c>
      <c r="D708" s="124">
        <v>0.004812185916254863</v>
      </c>
      <c r="E708" s="124">
        <v>2.1230345297535065</v>
      </c>
      <c r="F708" s="85" t="s">
        <v>2697</v>
      </c>
      <c r="G708" s="85" t="b">
        <v>0</v>
      </c>
      <c r="H708" s="85" t="b">
        <v>0</v>
      </c>
      <c r="I708" s="85" t="b">
        <v>0</v>
      </c>
      <c r="J708" s="85" t="b">
        <v>0</v>
      </c>
      <c r="K708" s="85" t="b">
        <v>0</v>
      </c>
      <c r="L708" s="85" t="b">
        <v>0</v>
      </c>
    </row>
    <row r="709" spans="1:12" ht="15">
      <c r="A709" s="85" t="s">
        <v>3301</v>
      </c>
      <c r="B709" s="85" t="s">
        <v>3299</v>
      </c>
      <c r="C709" s="85">
        <v>2</v>
      </c>
      <c r="D709" s="124">
        <v>0.004812185916254863</v>
      </c>
      <c r="E709" s="124">
        <v>2.1230345297535065</v>
      </c>
      <c r="F709" s="85" t="s">
        <v>2697</v>
      </c>
      <c r="G709" s="85" t="b">
        <v>0</v>
      </c>
      <c r="H709" s="85" t="b">
        <v>0</v>
      </c>
      <c r="I709" s="85" t="b">
        <v>0</v>
      </c>
      <c r="J709" s="85" t="b">
        <v>0</v>
      </c>
      <c r="K709" s="85" t="b">
        <v>0</v>
      </c>
      <c r="L709" s="85" t="b">
        <v>0</v>
      </c>
    </row>
    <row r="710" spans="1:12" ht="15">
      <c r="A710" s="85" t="s">
        <v>3299</v>
      </c>
      <c r="B710" s="85" t="s">
        <v>3302</v>
      </c>
      <c r="C710" s="85">
        <v>2</v>
      </c>
      <c r="D710" s="124">
        <v>0.004812185916254863</v>
      </c>
      <c r="E710" s="124">
        <v>2.1230345297535065</v>
      </c>
      <c r="F710" s="85" t="s">
        <v>2697</v>
      </c>
      <c r="G710" s="85" t="b">
        <v>0</v>
      </c>
      <c r="H710" s="85" t="b">
        <v>0</v>
      </c>
      <c r="I710" s="85" t="b">
        <v>0</v>
      </c>
      <c r="J710" s="85" t="b">
        <v>0</v>
      </c>
      <c r="K710" s="85" t="b">
        <v>0</v>
      </c>
      <c r="L710" s="85" t="b">
        <v>0</v>
      </c>
    </row>
    <row r="711" spans="1:12" ht="15">
      <c r="A711" s="85" t="s">
        <v>3302</v>
      </c>
      <c r="B711" s="85" t="s">
        <v>3303</v>
      </c>
      <c r="C711" s="85">
        <v>2</v>
      </c>
      <c r="D711" s="124">
        <v>0.004812185916254863</v>
      </c>
      <c r="E711" s="124">
        <v>2.1230345297535065</v>
      </c>
      <c r="F711" s="85" t="s">
        <v>2697</v>
      </c>
      <c r="G711" s="85" t="b">
        <v>0</v>
      </c>
      <c r="H711" s="85" t="b">
        <v>0</v>
      </c>
      <c r="I711" s="85" t="b">
        <v>0</v>
      </c>
      <c r="J711" s="85" t="b">
        <v>0</v>
      </c>
      <c r="K711" s="85" t="b">
        <v>0</v>
      </c>
      <c r="L711" s="85" t="b">
        <v>0</v>
      </c>
    </row>
    <row r="712" spans="1:12" ht="15">
      <c r="A712" s="85" t="s">
        <v>3303</v>
      </c>
      <c r="B712" s="85" t="s">
        <v>3304</v>
      </c>
      <c r="C712" s="85">
        <v>2</v>
      </c>
      <c r="D712" s="124">
        <v>0.004812185916254863</v>
      </c>
      <c r="E712" s="124">
        <v>2.1230345297535065</v>
      </c>
      <c r="F712" s="85" t="s">
        <v>2697</v>
      </c>
      <c r="G712" s="85" t="b">
        <v>0</v>
      </c>
      <c r="H712" s="85" t="b">
        <v>0</v>
      </c>
      <c r="I712" s="85" t="b">
        <v>0</v>
      </c>
      <c r="J712" s="85" t="b">
        <v>0</v>
      </c>
      <c r="K712" s="85" t="b">
        <v>0</v>
      </c>
      <c r="L712" s="85" t="b">
        <v>0</v>
      </c>
    </row>
    <row r="713" spans="1:12" ht="15">
      <c r="A713" s="85" t="s">
        <v>3304</v>
      </c>
      <c r="B713" s="85" t="s">
        <v>402</v>
      </c>
      <c r="C713" s="85">
        <v>2</v>
      </c>
      <c r="D713" s="124">
        <v>0.004812185916254863</v>
      </c>
      <c r="E713" s="124">
        <v>1.4463409201286401</v>
      </c>
      <c r="F713" s="85" t="s">
        <v>2697</v>
      </c>
      <c r="G713" s="85" t="b">
        <v>0</v>
      </c>
      <c r="H713" s="85" t="b">
        <v>0</v>
      </c>
      <c r="I713" s="85" t="b">
        <v>0</v>
      </c>
      <c r="J713" s="85" t="b">
        <v>0</v>
      </c>
      <c r="K713" s="85" t="b">
        <v>0</v>
      </c>
      <c r="L713" s="85" t="b">
        <v>0</v>
      </c>
    </row>
    <row r="714" spans="1:12" ht="15">
      <c r="A714" s="85" t="s">
        <v>2810</v>
      </c>
      <c r="B714" s="85" t="s">
        <v>3305</v>
      </c>
      <c r="C714" s="85">
        <v>2</v>
      </c>
      <c r="D714" s="124">
        <v>0.004812185916254863</v>
      </c>
      <c r="E714" s="124">
        <v>1.9469432706978254</v>
      </c>
      <c r="F714" s="85" t="s">
        <v>2697</v>
      </c>
      <c r="G714" s="85" t="b">
        <v>0</v>
      </c>
      <c r="H714" s="85" t="b">
        <v>0</v>
      </c>
      <c r="I714" s="85" t="b">
        <v>0</v>
      </c>
      <c r="J714" s="85" t="b">
        <v>0</v>
      </c>
      <c r="K714" s="85" t="b">
        <v>0</v>
      </c>
      <c r="L714" s="85" t="b">
        <v>0</v>
      </c>
    </row>
    <row r="715" spans="1:12" ht="15">
      <c r="A715" s="85" t="s">
        <v>338</v>
      </c>
      <c r="B715" s="85" t="s">
        <v>3444</v>
      </c>
      <c r="C715" s="85">
        <v>2</v>
      </c>
      <c r="D715" s="124">
        <v>0.004812185916254863</v>
      </c>
      <c r="E715" s="124">
        <v>1.578966485403231</v>
      </c>
      <c r="F715" s="85" t="s">
        <v>2697</v>
      </c>
      <c r="G715" s="85" t="b">
        <v>0</v>
      </c>
      <c r="H715" s="85" t="b">
        <v>0</v>
      </c>
      <c r="I715" s="85" t="b">
        <v>0</v>
      </c>
      <c r="J715" s="85" t="b">
        <v>0</v>
      </c>
      <c r="K715" s="85" t="b">
        <v>0</v>
      </c>
      <c r="L715" s="85" t="b">
        <v>0</v>
      </c>
    </row>
    <row r="716" spans="1:12" ht="15">
      <c r="A716" s="85" t="s">
        <v>3444</v>
      </c>
      <c r="B716" s="85" t="s">
        <v>3325</v>
      </c>
      <c r="C716" s="85">
        <v>2</v>
      </c>
      <c r="D716" s="124">
        <v>0.004812185916254863</v>
      </c>
      <c r="E716" s="124">
        <v>2.4240645254174877</v>
      </c>
      <c r="F716" s="85" t="s">
        <v>2697</v>
      </c>
      <c r="G716" s="85" t="b">
        <v>0</v>
      </c>
      <c r="H716" s="85" t="b">
        <v>0</v>
      </c>
      <c r="I716" s="85" t="b">
        <v>0</v>
      </c>
      <c r="J716" s="85" t="b">
        <v>1</v>
      </c>
      <c r="K716" s="85" t="b">
        <v>0</v>
      </c>
      <c r="L716" s="85" t="b">
        <v>0</v>
      </c>
    </row>
    <row r="717" spans="1:12" ht="15">
      <c r="A717" s="85" t="s">
        <v>3325</v>
      </c>
      <c r="B717" s="85" t="s">
        <v>403</v>
      </c>
      <c r="C717" s="85">
        <v>2</v>
      </c>
      <c r="D717" s="124">
        <v>0.004812185916254863</v>
      </c>
      <c r="E717" s="124">
        <v>2.1230345297535065</v>
      </c>
      <c r="F717" s="85" t="s">
        <v>2697</v>
      </c>
      <c r="G717" s="85" t="b">
        <v>1</v>
      </c>
      <c r="H717" s="85" t="b">
        <v>0</v>
      </c>
      <c r="I717" s="85" t="b">
        <v>0</v>
      </c>
      <c r="J717" s="85" t="b">
        <v>0</v>
      </c>
      <c r="K717" s="85" t="b">
        <v>0</v>
      </c>
      <c r="L717" s="85" t="b">
        <v>0</v>
      </c>
    </row>
    <row r="718" spans="1:12" ht="15">
      <c r="A718" s="85" t="s">
        <v>403</v>
      </c>
      <c r="B718" s="85" t="s">
        <v>3445</v>
      </c>
      <c r="C718" s="85">
        <v>2</v>
      </c>
      <c r="D718" s="124">
        <v>0.004812185916254863</v>
      </c>
      <c r="E718" s="124">
        <v>2.1230345297535065</v>
      </c>
      <c r="F718" s="85" t="s">
        <v>2697</v>
      </c>
      <c r="G718" s="85" t="b">
        <v>0</v>
      </c>
      <c r="H718" s="85" t="b">
        <v>0</v>
      </c>
      <c r="I718" s="85" t="b">
        <v>0</v>
      </c>
      <c r="J718" s="85" t="b">
        <v>0</v>
      </c>
      <c r="K718" s="85" t="b">
        <v>0</v>
      </c>
      <c r="L718" s="85" t="b">
        <v>0</v>
      </c>
    </row>
    <row r="719" spans="1:12" ht="15">
      <c r="A719" s="85" t="s">
        <v>3445</v>
      </c>
      <c r="B719" s="85" t="s">
        <v>3446</v>
      </c>
      <c r="C719" s="85">
        <v>2</v>
      </c>
      <c r="D719" s="124">
        <v>0.004812185916254863</v>
      </c>
      <c r="E719" s="124">
        <v>2.4240645254174877</v>
      </c>
      <c r="F719" s="85" t="s">
        <v>2697</v>
      </c>
      <c r="G719" s="85" t="b">
        <v>0</v>
      </c>
      <c r="H719" s="85" t="b">
        <v>0</v>
      </c>
      <c r="I719" s="85" t="b">
        <v>0</v>
      </c>
      <c r="J719" s="85" t="b">
        <v>0</v>
      </c>
      <c r="K719" s="85" t="b">
        <v>1</v>
      </c>
      <c r="L719" s="85" t="b">
        <v>0</v>
      </c>
    </row>
    <row r="720" spans="1:12" ht="15">
      <c r="A720" s="85" t="s">
        <v>3446</v>
      </c>
      <c r="B720" s="85" t="s">
        <v>402</v>
      </c>
      <c r="C720" s="85">
        <v>2</v>
      </c>
      <c r="D720" s="124">
        <v>0.004812185916254863</v>
      </c>
      <c r="E720" s="124">
        <v>1.4463409201286401</v>
      </c>
      <c r="F720" s="85" t="s">
        <v>2697</v>
      </c>
      <c r="G720" s="85" t="b">
        <v>0</v>
      </c>
      <c r="H720" s="85" t="b">
        <v>1</v>
      </c>
      <c r="I720" s="85" t="b">
        <v>0</v>
      </c>
      <c r="J720" s="85" t="b">
        <v>0</v>
      </c>
      <c r="K720" s="85" t="b">
        <v>0</v>
      </c>
      <c r="L720" s="85" t="b">
        <v>0</v>
      </c>
    </row>
    <row r="721" spans="1:12" ht="15">
      <c r="A721" s="85" t="s">
        <v>402</v>
      </c>
      <c r="B721" s="85" t="s">
        <v>3405</v>
      </c>
      <c r="C721" s="85">
        <v>2</v>
      </c>
      <c r="D721" s="124">
        <v>0.004812185916254863</v>
      </c>
      <c r="E721" s="124">
        <v>1.2702496610729588</v>
      </c>
      <c r="F721" s="85" t="s">
        <v>2697</v>
      </c>
      <c r="G721" s="85" t="b">
        <v>0</v>
      </c>
      <c r="H721" s="85" t="b">
        <v>0</v>
      </c>
      <c r="I721" s="85" t="b">
        <v>0</v>
      </c>
      <c r="J721" s="85" t="b">
        <v>0</v>
      </c>
      <c r="K721" s="85" t="b">
        <v>0</v>
      </c>
      <c r="L721" s="85" t="b">
        <v>0</v>
      </c>
    </row>
    <row r="722" spans="1:12" ht="15">
      <c r="A722" s="85" t="s">
        <v>3405</v>
      </c>
      <c r="B722" s="85" t="s">
        <v>564</v>
      </c>
      <c r="C722" s="85">
        <v>2</v>
      </c>
      <c r="D722" s="124">
        <v>0.004812185916254863</v>
      </c>
      <c r="E722" s="124">
        <v>0.9927007612585006</v>
      </c>
      <c r="F722" s="85" t="s">
        <v>2697</v>
      </c>
      <c r="G722" s="85" t="b">
        <v>0</v>
      </c>
      <c r="H722" s="85" t="b">
        <v>0</v>
      </c>
      <c r="I722" s="85" t="b">
        <v>0</v>
      </c>
      <c r="J722" s="85" t="b">
        <v>0</v>
      </c>
      <c r="K722" s="85" t="b">
        <v>0</v>
      </c>
      <c r="L722" s="85" t="b">
        <v>0</v>
      </c>
    </row>
    <row r="723" spans="1:12" ht="15">
      <c r="A723" s="85" t="s">
        <v>410</v>
      </c>
      <c r="B723" s="85" t="s">
        <v>2811</v>
      </c>
      <c r="C723" s="85">
        <v>2</v>
      </c>
      <c r="D723" s="124">
        <v>0.004812185916254863</v>
      </c>
      <c r="E723" s="124">
        <v>1.2479732663618066</v>
      </c>
      <c r="F723" s="85" t="s">
        <v>2697</v>
      </c>
      <c r="G723" s="85" t="b">
        <v>0</v>
      </c>
      <c r="H723" s="85" t="b">
        <v>0</v>
      </c>
      <c r="I723" s="85" t="b">
        <v>0</v>
      </c>
      <c r="J723" s="85" t="b">
        <v>0</v>
      </c>
      <c r="K723" s="85" t="b">
        <v>0</v>
      </c>
      <c r="L723" s="85" t="b">
        <v>0</v>
      </c>
    </row>
    <row r="724" spans="1:12" ht="15">
      <c r="A724" s="85" t="s">
        <v>2822</v>
      </c>
      <c r="B724" s="85" t="s">
        <v>408</v>
      </c>
      <c r="C724" s="85">
        <v>2</v>
      </c>
      <c r="D724" s="124">
        <v>0.004812185916254863</v>
      </c>
      <c r="E724" s="124">
        <v>2.1230345297535065</v>
      </c>
      <c r="F724" s="85" t="s">
        <v>2697</v>
      </c>
      <c r="G724" s="85" t="b">
        <v>0</v>
      </c>
      <c r="H724" s="85" t="b">
        <v>0</v>
      </c>
      <c r="I724" s="85" t="b">
        <v>0</v>
      </c>
      <c r="J724" s="85" t="b">
        <v>0</v>
      </c>
      <c r="K724" s="85" t="b">
        <v>0</v>
      </c>
      <c r="L724" s="85" t="b">
        <v>0</v>
      </c>
    </row>
    <row r="725" spans="1:12" ht="15">
      <c r="A725" s="85" t="s">
        <v>408</v>
      </c>
      <c r="B725" s="85" t="s">
        <v>403</v>
      </c>
      <c r="C725" s="85">
        <v>2</v>
      </c>
      <c r="D725" s="124">
        <v>0.004812185916254863</v>
      </c>
      <c r="E725" s="124">
        <v>2.1230345297535065</v>
      </c>
      <c r="F725" s="85" t="s">
        <v>2697</v>
      </c>
      <c r="G725" s="85" t="b">
        <v>0</v>
      </c>
      <c r="H725" s="85" t="b">
        <v>0</v>
      </c>
      <c r="I725" s="85" t="b">
        <v>0</v>
      </c>
      <c r="J725" s="85" t="b">
        <v>0</v>
      </c>
      <c r="K725" s="85" t="b">
        <v>0</v>
      </c>
      <c r="L725" s="85" t="b">
        <v>0</v>
      </c>
    </row>
    <row r="726" spans="1:12" ht="15">
      <c r="A726" s="85" t="s">
        <v>403</v>
      </c>
      <c r="B726" s="85" t="s">
        <v>3474</v>
      </c>
      <c r="C726" s="85">
        <v>2</v>
      </c>
      <c r="D726" s="124">
        <v>0.004812185916254863</v>
      </c>
      <c r="E726" s="124">
        <v>2.1230345297535065</v>
      </c>
      <c r="F726" s="85" t="s">
        <v>2697</v>
      </c>
      <c r="G726" s="85" t="b">
        <v>0</v>
      </c>
      <c r="H726" s="85" t="b">
        <v>0</v>
      </c>
      <c r="I726" s="85" t="b">
        <v>0</v>
      </c>
      <c r="J726" s="85" t="b">
        <v>0</v>
      </c>
      <c r="K726" s="85" t="b">
        <v>0</v>
      </c>
      <c r="L726" s="85" t="b">
        <v>0</v>
      </c>
    </row>
    <row r="727" spans="1:12" ht="15">
      <c r="A727" s="85" t="s">
        <v>3474</v>
      </c>
      <c r="B727" s="85" t="s">
        <v>3475</v>
      </c>
      <c r="C727" s="85">
        <v>2</v>
      </c>
      <c r="D727" s="124">
        <v>0.004812185916254863</v>
      </c>
      <c r="E727" s="124">
        <v>2.4240645254174877</v>
      </c>
      <c r="F727" s="85" t="s">
        <v>2697</v>
      </c>
      <c r="G727" s="85" t="b">
        <v>0</v>
      </c>
      <c r="H727" s="85" t="b">
        <v>0</v>
      </c>
      <c r="I727" s="85" t="b">
        <v>0</v>
      </c>
      <c r="J727" s="85" t="b">
        <v>0</v>
      </c>
      <c r="K727" s="85" t="b">
        <v>0</v>
      </c>
      <c r="L727" s="85" t="b">
        <v>0</v>
      </c>
    </row>
    <row r="728" spans="1:12" ht="15">
      <c r="A728" s="85" t="s">
        <v>3475</v>
      </c>
      <c r="B728" s="85" t="s">
        <v>3476</v>
      </c>
      <c r="C728" s="85">
        <v>2</v>
      </c>
      <c r="D728" s="124">
        <v>0.004812185916254863</v>
      </c>
      <c r="E728" s="124">
        <v>2.4240645254174877</v>
      </c>
      <c r="F728" s="85" t="s">
        <v>2697</v>
      </c>
      <c r="G728" s="85" t="b">
        <v>0</v>
      </c>
      <c r="H728" s="85" t="b">
        <v>0</v>
      </c>
      <c r="I728" s="85" t="b">
        <v>0</v>
      </c>
      <c r="J728" s="85" t="b">
        <v>0</v>
      </c>
      <c r="K728" s="85" t="b">
        <v>0</v>
      </c>
      <c r="L728" s="85" t="b">
        <v>0</v>
      </c>
    </row>
    <row r="729" spans="1:12" ht="15">
      <c r="A729" s="85" t="s">
        <v>3476</v>
      </c>
      <c r="B729" s="85" t="s">
        <v>3477</v>
      </c>
      <c r="C729" s="85">
        <v>2</v>
      </c>
      <c r="D729" s="124">
        <v>0.004812185916254863</v>
      </c>
      <c r="E729" s="124">
        <v>2.4240645254174877</v>
      </c>
      <c r="F729" s="85" t="s">
        <v>2697</v>
      </c>
      <c r="G729" s="85" t="b">
        <v>0</v>
      </c>
      <c r="H729" s="85" t="b">
        <v>0</v>
      </c>
      <c r="I729" s="85" t="b">
        <v>0</v>
      </c>
      <c r="J729" s="85" t="b">
        <v>0</v>
      </c>
      <c r="K729" s="85" t="b">
        <v>0</v>
      </c>
      <c r="L729" s="85" t="b">
        <v>0</v>
      </c>
    </row>
    <row r="730" spans="1:12" ht="15">
      <c r="A730" s="85" t="s">
        <v>3477</v>
      </c>
      <c r="B730" s="85" t="s">
        <v>325</v>
      </c>
      <c r="C730" s="85">
        <v>2</v>
      </c>
      <c r="D730" s="124">
        <v>0.004812185916254863</v>
      </c>
      <c r="E730" s="124">
        <v>1.344883279369863</v>
      </c>
      <c r="F730" s="85" t="s">
        <v>2697</v>
      </c>
      <c r="G730" s="85" t="b">
        <v>0</v>
      </c>
      <c r="H730" s="85" t="b">
        <v>0</v>
      </c>
      <c r="I730" s="85" t="b">
        <v>0</v>
      </c>
      <c r="J730" s="85" t="b">
        <v>0</v>
      </c>
      <c r="K730" s="85" t="b">
        <v>0</v>
      </c>
      <c r="L730" s="85" t="b">
        <v>0</v>
      </c>
    </row>
    <row r="731" spans="1:12" ht="15">
      <c r="A731" s="85" t="s">
        <v>564</v>
      </c>
      <c r="B731" s="85" t="s">
        <v>2771</v>
      </c>
      <c r="C731" s="85">
        <v>2</v>
      </c>
      <c r="D731" s="124">
        <v>0.004812185916254863</v>
      </c>
      <c r="E731" s="124">
        <v>0.5548328056865116</v>
      </c>
      <c r="F731" s="85" t="s">
        <v>2697</v>
      </c>
      <c r="G731" s="85" t="b">
        <v>0</v>
      </c>
      <c r="H731" s="85" t="b">
        <v>0</v>
      </c>
      <c r="I731" s="85" t="b">
        <v>0</v>
      </c>
      <c r="J731" s="85" t="b">
        <v>0</v>
      </c>
      <c r="K731" s="85" t="b">
        <v>0</v>
      </c>
      <c r="L731" s="85" t="b">
        <v>0</v>
      </c>
    </row>
    <row r="732" spans="1:12" ht="15">
      <c r="A732" s="85" t="s">
        <v>335</v>
      </c>
      <c r="B732" s="85" t="s">
        <v>3319</v>
      </c>
      <c r="C732" s="85">
        <v>2</v>
      </c>
      <c r="D732" s="124">
        <v>0.004812185916254863</v>
      </c>
      <c r="E732" s="124">
        <v>2.247973266361807</v>
      </c>
      <c r="F732" s="85" t="s">
        <v>2697</v>
      </c>
      <c r="G732" s="85" t="b">
        <v>0</v>
      </c>
      <c r="H732" s="85" t="b">
        <v>0</v>
      </c>
      <c r="I732" s="85" t="b">
        <v>0</v>
      </c>
      <c r="J732" s="85" t="b">
        <v>0</v>
      </c>
      <c r="K732" s="85" t="b">
        <v>0</v>
      </c>
      <c r="L732" s="85" t="b">
        <v>0</v>
      </c>
    </row>
    <row r="733" spans="1:12" ht="15">
      <c r="A733" s="85" t="s">
        <v>3336</v>
      </c>
      <c r="B733" s="85" t="s">
        <v>3437</v>
      </c>
      <c r="C733" s="85">
        <v>2</v>
      </c>
      <c r="D733" s="124">
        <v>0.004812185916254863</v>
      </c>
      <c r="E733" s="124">
        <v>2.4240645254174877</v>
      </c>
      <c r="F733" s="85" t="s">
        <v>2697</v>
      </c>
      <c r="G733" s="85" t="b">
        <v>0</v>
      </c>
      <c r="H733" s="85" t="b">
        <v>0</v>
      </c>
      <c r="I733" s="85" t="b">
        <v>0</v>
      </c>
      <c r="J733" s="85" t="b">
        <v>0</v>
      </c>
      <c r="K733" s="85" t="b">
        <v>0</v>
      </c>
      <c r="L733" s="85" t="b">
        <v>0</v>
      </c>
    </row>
    <row r="734" spans="1:12" ht="15">
      <c r="A734" s="85" t="s">
        <v>3437</v>
      </c>
      <c r="B734" s="85" t="s">
        <v>3438</v>
      </c>
      <c r="C734" s="85">
        <v>2</v>
      </c>
      <c r="D734" s="124">
        <v>0.004812185916254863</v>
      </c>
      <c r="E734" s="124">
        <v>2.4240645254174877</v>
      </c>
      <c r="F734" s="85" t="s">
        <v>2697</v>
      </c>
      <c r="G734" s="85" t="b">
        <v>0</v>
      </c>
      <c r="H734" s="85" t="b">
        <v>0</v>
      </c>
      <c r="I734" s="85" t="b">
        <v>0</v>
      </c>
      <c r="J734" s="85" t="b">
        <v>1</v>
      </c>
      <c r="K734" s="85" t="b">
        <v>0</v>
      </c>
      <c r="L734" s="85" t="b">
        <v>0</v>
      </c>
    </row>
    <row r="735" spans="1:12" ht="15">
      <c r="A735" s="85" t="s">
        <v>3438</v>
      </c>
      <c r="B735" s="85" t="s">
        <v>3300</v>
      </c>
      <c r="C735" s="85">
        <v>2</v>
      </c>
      <c r="D735" s="124">
        <v>0.004812185916254863</v>
      </c>
      <c r="E735" s="124">
        <v>2.1230345297535065</v>
      </c>
      <c r="F735" s="85" t="s">
        <v>2697</v>
      </c>
      <c r="G735" s="85" t="b">
        <v>1</v>
      </c>
      <c r="H735" s="85" t="b">
        <v>0</v>
      </c>
      <c r="I735" s="85" t="b">
        <v>0</v>
      </c>
      <c r="J735" s="85" t="b">
        <v>0</v>
      </c>
      <c r="K735" s="85" t="b">
        <v>0</v>
      </c>
      <c r="L735" s="85" t="b">
        <v>0</v>
      </c>
    </row>
    <row r="736" spans="1:12" ht="15">
      <c r="A736" s="85" t="s">
        <v>3300</v>
      </c>
      <c r="B736" s="85" t="s">
        <v>3439</v>
      </c>
      <c r="C736" s="85">
        <v>2</v>
      </c>
      <c r="D736" s="124">
        <v>0.004812185916254863</v>
      </c>
      <c r="E736" s="124">
        <v>2.1230345297535065</v>
      </c>
      <c r="F736" s="85" t="s">
        <v>2697</v>
      </c>
      <c r="G736" s="85" t="b">
        <v>0</v>
      </c>
      <c r="H736" s="85" t="b">
        <v>0</v>
      </c>
      <c r="I736" s="85" t="b">
        <v>0</v>
      </c>
      <c r="J736" s="85" t="b">
        <v>0</v>
      </c>
      <c r="K736" s="85" t="b">
        <v>0</v>
      </c>
      <c r="L736" s="85" t="b">
        <v>0</v>
      </c>
    </row>
    <row r="737" spans="1:12" ht="15">
      <c r="A737" s="85" t="s">
        <v>3439</v>
      </c>
      <c r="B737" s="85" t="s">
        <v>3299</v>
      </c>
      <c r="C737" s="85">
        <v>2</v>
      </c>
      <c r="D737" s="124">
        <v>0.004812185916254863</v>
      </c>
      <c r="E737" s="124">
        <v>2.1230345297535065</v>
      </c>
      <c r="F737" s="85" t="s">
        <v>2697</v>
      </c>
      <c r="G737" s="85" t="b">
        <v>0</v>
      </c>
      <c r="H737" s="85" t="b">
        <v>0</v>
      </c>
      <c r="I737" s="85" t="b">
        <v>0</v>
      </c>
      <c r="J737" s="85" t="b">
        <v>0</v>
      </c>
      <c r="K737" s="85" t="b">
        <v>0</v>
      </c>
      <c r="L737" s="85" t="b">
        <v>0</v>
      </c>
    </row>
    <row r="738" spans="1:12" ht="15">
      <c r="A738" s="85" t="s">
        <v>3299</v>
      </c>
      <c r="B738" s="85" t="s">
        <v>3303</v>
      </c>
      <c r="C738" s="85">
        <v>2</v>
      </c>
      <c r="D738" s="124">
        <v>0.004812185916254863</v>
      </c>
      <c r="E738" s="124">
        <v>1.8220045340895255</v>
      </c>
      <c r="F738" s="85" t="s">
        <v>2697</v>
      </c>
      <c r="G738" s="85" t="b">
        <v>0</v>
      </c>
      <c r="H738" s="85" t="b">
        <v>0</v>
      </c>
      <c r="I738" s="85" t="b">
        <v>0</v>
      </c>
      <c r="J738" s="85" t="b">
        <v>0</v>
      </c>
      <c r="K738" s="85" t="b">
        <v>0</v>
      </c>
      <c r="L738" s="85" t="b">
        <v>0</v>
      </c>
    </row>
    <row r="739" spans="1:12" ht="15">
      <c r="A739" s="85" t="s">
        <v>3303</v>
      </c>
      <c r="B739" s="85" t="s">
        <v>3399</v>
      </c>
      <c r="C739" s="85">
        <v>2</v>
      </c>
      <c r="D739" s="124">
        <v>0.004812185916254863</v>
      </c>
      <c r="E739" s="124">
        <v>2.1230345297535065</v>
      </c>
      <c r="F739" s="85" t="s">
        <v>2697</v>
      </c>
      <c r="G739" s="85" t="b">
        <v>0</v>
      </c>
      <c r="H739" s="85" t="b">
        <v>0</v>
      </c>
      <c r="I739" s="85" t="b">
        <v>0</v>
      </c>
      <c r="J739" s="85" t="b">
        <v>0</v>
      </c>
      <c r="K739" s="85" t="b">
        <v>1</v>
      </c>
      <c r="L739" s="85" t="b">
        <v>0</v>
      </c>
    </row>
    <row r="740" spans="1:12" ht="15">
      <c r="A740" s="85" t="s">
        <v>3399</v>
      </c>
      <c r="B740" s="85" t="s">
        <v>392</v>
      </c>
      <c r="C740" s="85">
        <v>2</v>
      </c>
      <c r="D740" s="124">
        <v>0.004812185916254863</v>
      </c>
      <c r="E740" s="124">
        <v>2.4240645254174877</v>
      </c>
      <c r="F740" s="85" t="s">
        <v>2697</v>
      </c>
      <c r="G740" s="85" t="b">
        <v>0</v>
      </c>
      <c r="H740" s="85" t="b">
        <v>1</v>
      </c>
      <c r="I740" s="85" t="b">
        <v>0</v>
      </c>
      <c r="J740" s="85" t="b">
        <v>0</v>
      </c>
      <c r="K740" s="85" t="b">
        <v>0</v>
      </c>
      <c r="L740" s="85" t="b">
        <v>0</v>
      </c>
    </row>
    <row r="741" spans="1:12" ht="15">
      <c r="A741" s="85" t="s">
        <v>392</v>
      </c>
      <c r="B741" s="85" t="s">
        <v>3365</v>
      </c>
      <c r="C741" s="85">
        <v>2</v>
      </c>
      <c r="D741" s="124">
        <v>0.004812185916254863</v>
      </c>
      <c r="E741" s="124">
        <v>1.8220045340895255</v>
      </c>
      <c r="F741" s="85" t="s">
        <v>2697</v>
      </c>
      <c r="G741" s="85" t="b">
        <v>0</v>
      </c>
      <c r="H741" s="85" t="b">
        <v>0</v>
      </c>
      <c r="I741" s="85" t="b">
        <v>0</v>
      </c>
      <c r="J741" s="85" t="b">
        <v>1</v>
      </c>
      <c r="K741" s="85" t="b">
        <v>0</v>
      </c>
      <c r="L741" s="85" t="b">
        <v>0</v>
      </c>
    </row>
    <row r="742" spans="1:12" ht="15">
      <c r="A742" s="85" t="s">
        <v>3365</v>
      </c>
      <c r="B742" s="85" t="s">
        <v>3339</v>
      </c>
      <c r="C742" s="85">
        <v>2</v>
      </c>
      <c r="D742" s="124">
        <v>0.004812185916254863</v>
      </c>
      <c r="E742" s="124">
        <v>2.1230345297535065</v>
      </c>
      <c r="F742" s="85" t="s">
        <v>2697</v>
      </c>
      <c r="G742" s="85" t="b">
        <v>1</v>
      </c>
      <c r="H742" s="85" t="b">
        <v>0</v>
      </c>
      <c r="I742" s="85" t="b">
        <v>0</v>
      </c>
      <c r="J742" s="85" t="b">
        <v>1</v>
      </c>
      <c r="K742" s="85" t="b">
        <v>0</v>
      </c>
      <c r="L742" s="85" t="b">
        <v>0</v>
      </c>
    </row>
    <row r="743" spans="1:12" ht="15">
      <c r="A743" s="85" t="s">
        <v>389</v>
      </c>
      <c r="B743" s="85" t="s">
        <v>402</v>
      </c>
      <c r="C743" s="85">
        <v>2</v>
      </c>
      <c r="D743" s="124">
        <v>0.004812185916254863</v>
      </c>
      <c r="E743" s="124">
        <v>1.1453109244646589</v>
      </c>
      <c r="F743" s="85" t="s">
        <v>2697</v>
      </c>
      <c r="G743" s="85" t="b">
        <v>0</v>
      </c>
      <c r="H743" s="85" t="b">
        <v>0</v>
      </c>
      <c r="I743" s="85" t="b">
        <v>0</v>
      </c>
      <c r="J743" s="85" t="b">
        <v>0</v>
      </c>
      <c r="K743" s="85" t="b">
        <v>0</v>
      </c>
      <c r="L743" s="85" t="b">
        <v>0</v>
      </c>
    </row>
    <row r="744" spans="1:12" ht="15">
      <c r="A744" s="85" t="s">
        <v>2780</v>
      </c>
      <c r="B744" s="85" t="s">
        <v>3434</v>
      </c>
      <c r="C744" s="85">
        <v>2</v>
      </c>
      <c r="D744" s="124">
        <v>0.004812185916254863</v>
      </c>
      <c r="E744" s="124">
        <v>1.7708520116421442</v>
      </c>
      <c r="F744" s="85" t="s">
        <v>2697</v>
      </c>
      <c r="G744" s="85" t="b">
        <v>0</v>
      </c>
      <c r="H744" s="85" t="b">
        <v>0</v>
      </c>
      <c r="I744" s="85" t="b">
        <v>0</v>
      </c>
      <c r="J744" s="85" t="b">
        <v>0</v>
      </c>
      <c r="K744" s="85" t="b">
        <v>0</v>
      </c>
      <c r="L744" s="85" t="b">
        <v>0</v>
      </c>
    </row>
    <row r="745" spans="1:12" ht="15">
      <c r="A745" s="85" t="s">
        <v>229</v>
      </c>
      <c r="B745" s="85" t="s">
        <v>564</v>
      </c>
      <c r="C745" s="85">
        <v>2</v>
      </c>
      <c r="D745" s="124">
        <v>0.004812185916254863</v>
      </c>
      <c r="E745" s="124">
        <v>1.1687920203141817</v>
      </c>
      <c r="F745" s="85" t="s">
        <v>2697</v>
      </c>
      <c r="G745" s="85" t="b">
        <v>0</v>
      </c>
      <c r="H745" s="85" t="b">
        <v>0</v>
      </c>
      <c r="I745" s="85" t="b">
        <v>0</v>
      </c>
      <c r="J745" s="85" t="b">
        <v>0</v>
      </c>
      <c r="K745" s="85" t="b">
        <v>0</v>
      </c>
      <c r="L745" s="85" t="b">
        <v>0</v>
      </c>
    </row>
    <row r="746" spans="1:12" ht="15">
      <c r="A746" s="85" t="s">
        <v>375</v>
      </c>
      <c r="B746" s="85" t="s">
        <v>325</v>
      </c>
      <c r="C746" s="85">
        <v>2</v>
      </c>
      <c r="D746" s="124">
        <v>0.004812185916254863</v>
      </c>
      <c r="E746" s="124">
        <v>0.7428232880419007</v>
      </c>
      <c r="F746" s="85" t="s">
        <v>2697</v>
      </c>
      <c r="G746" s="85" t="b">
        <v>0</v>
      </c>
      <c r="H746" s="85" t="b">
        <v>0</v>
      </c>
      <c r="I746" s="85" t="b">
        <v>0</v>
      </c>
      <c r="J746" s="85" t="b">
        <v>0</v>
      </c>
      <c r="K746" s="85" t="b">
        <v>0</v>
      </c>
      <c r="L746" s="85" t="b">
        <v>0</v>
      </c>
    </row>
    <row r="747" spans="1:12" ht="15">
      <c r="A747" s="85" t="s">
        <v>325</v>
      </c>
      <c r="B747" s="85" t="s">
        <v>3433</v>
      </c>
      <c r="C747" s="85">
        <v>2</v>
      </c>
      <c r="D747" s="124">
        <v>0.004812185916254863</v>
      </c>
      <c r="E747" s="124">
        <v>1.4028752263475497</v>
      </c>
      <c r="F747" s="85" t="s">
        <v>2697</v>
      </c>
      <c r="G747" s="85" t="b">
        <v>0</v>
      </c>
      <c r="H747" s="85" t="b">
        <v>0</v>
      </c>
      <c r="I747" s="85" t="b">
        <v>0</v>
      </c>
      <c r="J747" s="85" t="b">
        <v>1</v>
      </c>
      <c r="K747" s="85" t="b">
        <v>0</v>
      </c>
      <c r="L747" s="85" t="b">
        <v>0</v>
      </c>
    </row>
    <row r="748" spans="1:12" ht="15">
      <c r="A748" s="85" t="s">
        <v>3433</v>
      </c>
      <c r="B748" s="85" t="s">
        <v>3359</v>
      </c>
      <c r="C748" s="85">
        <v>2</v>
      </c>
      <c r="D748" s="124">
        <v>0.004812185916254863</v>
      </c>
      <c r="E748" s="124">
        <v>2.4240645254174877</v>
      </c>
      <c r="F748" s="85" t="s">
        <v>2697</v>
      </c>
      <c r="G748" s="85" t="b">
        <v>1</v>
      </c>
      <c r="H748" s="85" t="b">
        <v>0</v>
      </c>
      <c r="I748" s="85" t="b">
        <v>0</v>
      </c>
      <c r="J748" s="85" t="b">
        <v>0</v>
      </c>
      <c r="K748" s="85" t="b">
        <v>0</v>
      </c>
      <c r="L748" s="85" t="b">
        <v>0</v>
      </c>
    </row>
    <row r="749" spans="1:12" ht="15">
      <c r="A749" s="85" t="s">
        <v>3359</v>
      </c>
      <c r="B749" s="85" t="s">
        <v>1749</v>
      </c>
      <c r="C749" s="85">
        <v>2</v>
      </c>
      <c r="D749" s="124">
        <v>0.004812185916254863</v>
      </c>
      <c r="E749" s="124">
        <v>2.1230345297535065</v>
      </c>
      <c r="F749" s="85" t="s">
        <v>2697</v>
      </c>
      <c r="G749" s="85" t="b">
        <v>0</v>
      </c>
      <c r="H749" s="85" t="b">
        <v>0</v>
      </c>
      <c r="I749" s="85" t="b">
        <v>0</v>
      </c>
      <c r="J749" s="85" t="b">
        <v>0</v>
      </c>
      <c r="K749" s="85" t="b">
        <v>0</v>
      </c>
      <c r="L749" s="85" t="b">
        <v>0</v>
      </c>
    </row>
    <row r="750" spans="1:12" ht="15">
      <c r="A750" s="85" t="s">
        <v>1749</v>
      </c>
      <c r="B750" s="85" t="s">
        <v>338</v>
      </c>
      <c r="C750" s="85">
        <v>2</v>
      </c>
      <c r="D750" s="124">
        <v>0.004812185916254863</v>
      </c>
      <c r="E750" s="124">
        <v>1.310121173110651</v>
      </c>
      <c r="F750" s="85" t="s">
        <v>2697</v>
      </c>
      <c r="G750" s="85" t="b">
        <v>0</v>
      </c>
      <c r="H750" s="85" t="b">
        <v>0</v>
      </c>
      <c r="I750" s="85" t="b">
        <v>0</v>
      </c>
      <c r="J750" s="85" t="b">
        <v>0</v>
      </c>
      <c r="K750" s="85" t="b">
        <v>0</v>
      </c>
      <c r="L750" s="85" t="b">
        <v>0</v>
      </c>
    </row>
    <row r="751" spans="1:12" ht="15">
      <c r="A751" s="85" t="s">
        <v>338</v>
      </c>
      <c r="B751" s="85" t="s">
        <v>391</v>
      </c>
      <c r="C751" s="85">
        <v>2</v>
      </c>
      <c r="D751" s="124">
        <v>0.004812185916254863</v>
      </c>
      <c r="E751" s="124">
        <v>1.578966485403231</v>
      </c>
      <c r="F751" s="85" t="s">
        <v>2697</v>
      </c>
      <c r="G751" s="85" t="b">
        <v>0</v>
      </c>
      <c r="H751" s="85" t="b">
        <v>0</v>
      </c>
      <c r="I751" s="85" t="b">
        <v>0</v>
      </c>
      <c r="J751" s="85" t="b">
        <v>0</v>
      </c>
      <c r="K751" s="85" t="b">
        <v>0</v>
      </c>
      <c r="L751" s="85" t="b">
        <v>0</v>
      </c>
    </row>
    <row r="752" spans="1:12" ht="15">
      <c r="A752" s="85" t="s">
        <v>391</v>
      </c>
      <c r="B752" s="85" t="s">
        <v>418</v>
      </c>
      <c r="C752" s="85">
        <v>2</v>
      </c>
      <c r="D752" s="124">
        <v>0.004812185916254863</v>
      </c>
      <c r="E752" s="124">
        <v>2.0261245167454502</v>
      </c>
      <c r="F752" s="85" t="s">
        <v>2697</v>
      </c>
      <c r="G752" s="85" t="b">
        <v>0</v>
      </c>
      <c r="H752" s="85" t="b">
        <v>0</v>
      </c>
      <c r="I752" s="85" t="b">
        <v>0</v>
      </c>
      <c r="J752" s="85" t="b">
        <v>0</v>
      </c>
      <c r="K752" s="85" t="b">
        <v>0</v>
      </c>
      <c r="L752" s="85" t="b">
        <v>0</v>
      </c>
    </row>
    <row r="753" spans="1:12" ht="15">
      <c r="A753" s="85" t="s">
        <v>418</v>
      </c>
      <c r="B753" s="85" t="s">
        <v>419</v>
      </c>
      <c r="C753" s="85">
        <v>2</v>
      </c>
      <c r="D753" s="124">
        <v>0.004812185916254863</v>
      </c>
      <c r="E753" s="124">
        <v>2.4240645254174877</v>
      </c>
      <c r="F753" s="85" t="s">
        <v>2697</v>
      </c>
      <c r="G753" s="85" t="b">
        <v>0</v>
      </c>
      <c r="H753" s="85" t="b">
        <v>0</v>
      </c>
      <c r="I753" s="85" t="b">
        <v>0</v>
      </c>
      <c r="J753" s="85" t="b">
        <v>0</v>
      </c>
      <c r="K753" s="85" t="b">
        <v>0</v>
      </c>
      <c r="L753" s="85" t="b">
        <v>0</v>
      </c>
    </row>
    <row r="754" spans="1:12" ht="15">
      <c r="A754" s="85" t="s">
        <v>419</v>
      </c>
      <c r="B754" s="85" t="s">
        <v>564</v>
      </c>
      <c r="C754" s="85">
        <v>2</v>
      </c>
      <c r="D754" s="124">
        <v>0.004812185916254863</v>
      </c>
      <c r="E754" s="124">
        <v>1.1687920203141817</v>
      </c>
      <c r="F754" s="85" t="s">
        <v>2697</v>
      </c>
      <c r="G754" s="85" t="b">
        <v>0</v>
      </c>
      <c r="H754" s="85" t="b">
        <v>0</v>
      </c>
      <c r="I754" s="85" t="b">
        <v>0</v>
      </c>
      <c r="J754" s="85" t="b">
        <v>0</v>
      </c>
      <c r="K754" s="85" t="b">
        <v>0</v>
      </c>
      <c r="L754" s="85" t="b">
        <v>0</v>
      </c>
    </row>
    <row r="755" spans="1:12" ht="15">
      <c r="A755" s="85" t="s">
        <v>564</v>
      </c>
      <c r="B755" s="85" t="s">
        <v>2780</v>
      </c>
      <c r="C755" s="85">
        <v>2</v>
      </c>
      <c r="D755" s="124">
        <v>0.004812185916254863</v>
      </c>
      <c r="E755" s="124">
        <v>0.5036802832391303</v>
      </c>
      <c r="F755" s="85" t="s">
        <v>2697</v>
      </c>
      <c r="G755" s="85" t="b">
        <v>0</v>
      </c>
      <c r="H755" s="85" t="b">
        <v>0</v>
      </c>
      <c r="I755" s="85" t="b">
        <v>0</v>
      </c>
      <c r="J755" s="85" t="b">
        <v>0</v>
      </c>
      <c r="K755" s="85" t="b">
        <v>0</v>
      </c>
      <c r="L755" s="85" t="b">
        <v>0</v>
      </c>
    </row>
    <row r="756" spans="1:12" ht="15">
      <c r="A756" s="85" t="s">
        <v>2827</v>
      </c>
      <c r="B756" s="85" t="s">
        <v>2829</v>
      </c>
      <c r="C756" s="85">
        <v>2</v>
      </c>
      <c r="D756" s="124">
        <v>0.004812185916254863</v>
      </c>
      <c r="E756" s="124">
        <v>1.7250945210814692</v>
      </c>
      <c r="F756" s="85" t="s">
        <v>2697</v>
      </c>
      <c r="G756" s="85" t="b">
        <v>1</v>
      </c>
      <c r="H756" s="85" t="b">
        <v>0</v>
      </c>
      <c r="I756" s="85" t="b">
        <v>0</v>
      </c>
      <c r="J756" s="85" t="b">
        <v>0</v>
      </c>
      <c r="K756" s="85" t="b">
        <v>0</v>
      </c>
      <c r="L756" s="85" t="b">
        <v>0</v>
      </c>
    </row>
    <row r="757" spans="1:12" ht="15">
      <c r="A757" s="85" t="s">
        <v>2829</v>
      </c>
      <c r="B757" s="85" t="s">
        <v>2811</v>
      </c>
      <c r="C757" s="85">
        <v>2</v>
      </c>
      <c r="D757" s="124">
        <v>0.004812185916254863</v>
      </c>
      <c r="E757" s="124">
        <v>1.424064525417488</v>
      </c>
      <c r="F757" s="85" t="s">
        <v>2697</v>
      </c>
      <c r="G757" s="85" t="b">
        <v>0</v>
      </c>
      <c r="H757" s="85" t="b">
        <v>0</v>
      </c>
      <c r="I757" s="85" t="b">
        <v>0</v>
      </c>
      <c r="J757" s="85" t="b">
        <v>0</v>
      </c>
      <c r="K757" s="85" t="b">
        <v>0</v>
      </c>
      <c r="L757" s="85" t="b">
        <v>0</v>
      </c>
    </row>
    <row r="758" spans="1:12" ht="15">
      <c r="A758" s="85" t="s">
        <v>2811</v>
      </c>
      <c r="B758" s="85" t="s">
        <v>2769</v>
      </c>
      <c r="C758" s="85">
        <v>2</v>
      </c>
      <c r="D758" s="124">
        <v>0.004812185916254863</v>
      </c>
      <c r="E758" s="124">
        <v>0.7250945210814691</v>
      </c>
      <c r="F758" s="85" t="s">
        <v>2697</v>
      </c>
      <c r="G758" s="85" t="b">
        <v>0</v>
      </c>
      <c r="H758" s="85" t="b">
        <v>0</v>
      </c>
      <c r="I758" s="85" t="b">
        <v>0</v>
      </c>
      <c r="J758" s="85" t="b">
        <v>0</v>
      </c>
      <c r="K758" s="85" t="b">
        <v>0</v>
      </c>
      <c r="L758" s="85" t="b">
        <v>0</v>
      </c>
    </row>
    <row r="759" spans="1:12" ht="15">
      <c r="A759" s="85" t="s">
        <v>2769</v>
      </c>
      <c r="B759" s="85" t="s">
        <v>2769</v>
      </c>
      <c r="C759" s="85">
        <v>2</v>
      </c>
      <c r="D759" s="124">
        <v>0.004812185916254863</v>
      </c>
      <c r="E759" s="124">
        <v>1.0718820073061255</v>
      </c>
      <c r="F759" s="85" t="s">
        <v>2697</v>
      </c>
      <c r="G759" s="85" t="b">
        <v>0</v>
      </c>
      <c r="H759" s="85" t="b">
        <v>0</v>
      </c>
      <c r="I759" s="85" t="b">
        <v>0</v>
      </c>
      <c r="J759" s="85" t="b">
        <v>0</v>
      </c>
      <c r="K759" s="85" t="b">
        <v>0</v>
      </c>
      <c r="L759" s="85" t="b">
        <v>0</v>
      </c>
    </row>
    <row r="760" spans="1:12" ht="15">
      <c r="A760" s="85" t="s">
        <v>2770</v>
      </c>
      <c r="B760" s="85" t="s">
        <v>2771</v>
      </c>
      <c r="C760" s="85">
        <v>2</v>
      </c>
      <c r="D760" s="124">
        <v>0.004812185916254863</v>
      </c>
      <c r="E760" s="124">
        <v>1.344883279369863</v>
      </c>
      <c r="F760" s="85" t="s">
        <v>2697</v>
      </c>
      <c r="G760" s="85" t="b">
        <v>0</v>
      </c>
      <c r="H760" s="85" t="b">
        <v>0</v>
      </c>
      <c r="I760" s="85" t="b">
        <v>0</v>
      </c>
      <c r="J760" s="85" t="b">
        <v>0</v>
      </c>
      <c r="K760" s="85" t="b">
        <v>0</v>
      </c>
      <c r="L760" s="85" t="b">
        <v>0</v>
      </c>
    </row>
    <row r="761" spans="1:12" ht="15">
      <c r="A761" s="85" t="s">
        <v>375</v>
      </c>
      <c r="B761" s="85" t="s">
        <v>3329</v>
      </c>
      <c r="C761" s="85">
        <v>2</v>
      </c>
      <c r="D761" s="124">
        <v>0.004812185916254863</v>
      </c>
      <c r="E761" s="124">
        <v>1.8220045340895255</v>
      </c>
      <c r="F761" s="85" t="s">
        <v>2697</v>
      </c>
      <c r="G761" s="85" t="b">
        <v>0</v>
      </c>
      <c r="H761" s="85" t="b">
        <v>0</v>
      </c>
      <c r="I761" s="85" t="b">
        <v>0</v>
      </c>
      <c r="J761" s="85" t="b">
        <v>0</v>
      </c>
      <c r="K761" s="85" t="b">
        <v>0</v>
      </c>
      <c r="L761" s="85" t="b">
        <v>0</v>
      </c>
    </row>
    <row r="762" spans="1:12" ht="15">
      <c r="A762" s="85" t="s">
        <v>3329</v>
      </c>
      <c r="B762" s="85" t="s">
        <v>399</v>
      </c>
      <c r="C762" s="85">
        <v>2</v>
      </c>
      <c r="D762" s="124">
        <v>0.004812185916254863</v>
      </c>
      <c r="E762" s="124">
        <v>2.4240645254174877</v>
      </c>
      <c r="F762" s="85" t="s">
        <v>2697</v>
      </c>
      <c r="G762" s="85" t="b">
        <v>0</v>
      </c>
      <c r="H762" s="85" t="b">
        <v>0</v>
      </c>
      <c r="I762" s="85" t="b">
        <v>0</v>
      </c>
      <c r="J762" s="85" t="b">
        <v>0</v>
      </c>
      <c r="K762" s="85" t="b">
        <v>0</v>
      </c>
      <c r="L762" s="85" t="b">
        <v>0</v>
      </c>
    </row>
    <row r="763" spans="1:12" ht="15">
      <c r="A763" s="85" t="s">
        <v>399</v>
      </c>
      <c r="B763" s="85" t="s">
        <v>325</v>
      </c>
      <c r="C763" s="85">
        <v>2</v>
      </c>
      <c r="D763" s="124">
        <v>0.004812185916254863</v>
      </c>
      <c r="E763" s="124">
        <v>1.344883279369863</v>
      </c>
      <c r="F763" s="85" t="s">
        <v>2697</v>
      </c>
      <c r="G763" s="85" t="b">
        <v>0</v>
      </c>
      <c r="H763" s="85" t="b">
        <v>0</v>
      </c>
      <c r="I763" s="85" t="b">
        <v>0</v>
      </c>
      <c r="J763" s="85" t="b">
        <v>0</v>
      </c>
      <c r="K763" s="85" t="b">
        <v>0</v>
      </c>
      <c r="L763" s="85" t="b">
        <v>0</v>
      </c>
    </row>
    <row r="764" spans="1:12" ht="15">
      <c r="A764" s="85" t="s">
        <v>325</v>
      </c>
      <c r="B764" s="85" t="s">
        <v>3308</v>
      </c>
      <c r="C764" s="85">
        <v>2</v>
      </c>
      <c r="D764" s="124">
        <v>0.004812185916254863</v>
      </c>
      <c r="E764" s="124">
        <v>0.7496627125722061</v>
      </c>
      <c r="F764" s="85" t="s">
        <v>2697</v>
      </c>
      <c r="G764" s="85" t="b">
        <v>0</v>
      </c>
      <c r="H764" s="85" t="b">
        <v>0</v>
      </c>
      <c r="I764" s="85" t="b">
        <v>0</v>
      </c>
      <c r="J764" s="85" t="b">
        <v>1</v>
      </c>
      <c r="K764" s="85" t="b">
        <v>0</v>
      </c>
      <c r="L764" s="85" t="b">
        <v>0</v>
      </c>
    </row>
    <row r="765" spans="1:12" ht="15">
      <c r="A765" s="85" t="s">
        <v>3308</v>
      </c>
      <c r="B765" s="85" t="s">
        <v>3312</v>
      </c>
      <c r="C765" s="85">
        <v>2</v>
      </c>
      <c r="D765" s="124">
        <v>0.004812185916254863</v>
      </c>
      <c r="E765" s="124">
        <v>1.2937307569224819</v>
      </c>
      <c r="F765" s="85" t="s">
        <v>2697</v>
      </c>
      <c r="G765" s="85" t="b">
        <v>1</v>
      </c>
      <c r="H765" s="85" t="b">
        <v>0</v>
      </c>
      <c r="I765" s="85" t="b">
        <v>0</v>
      </c>
      <c r="J765" s="85" t="b">
        <v>0</v>
      </c>
      <c r="K765" s="85" t="b">
        <v>0</v>
      </c>
      <c r="L765" s="85" t="b">
        <v>0</v>
      </c>
    </row>
    <row r="766" spans="1:12" ht="15">
      <c r="A766" s="85" t="s">
        <v>2827</v>
      </c>
      <c r="B766" s="85" t="s">
        <v>2811</v>
      </c>
      <c r="C766" s="85">
        <v>2</v>
      </c>
      <c r="D766" s="124">
        <v>0.004812185916254863</v>
      </c>
      <c r="E766" s="124">
        <v>0.7250945210814691</v>
      </c>
      <c r="F766" s="85" t="s">
        <v>2697</v>
      </c>
      <c r="G766" s="85" t="b">
        <v>1</v>
      </c>
      <c r="H766" s="85" t="b">
        <v>0</v>
      </c>
      <c r="I766" s="85" t="b">
        <v>0</v>
      </c>
      <c r="J766" s="85" t="b">
        <v>0</v>
      </c>
      <c r="K766" s="85" t="b">
        <v>0</v>
      </c>
      <c r="L766" s="85" t="b">
        <v>0</v>
      </c>
    </row>
    <row r="767" spans="1:12" ht="15">
      <c r="A767" s="85" t="s">
        <v>2811</v>
      </c>
      <c r="B767" s="85" t="s">
        <v>338</v>
      </c>
      <c r="C767" s="85">
        <v>2</v>
      </c>
      <c r="D767" s="124">
        <v>0.004812185916254863</v>
      </c>
      <c r="E767" s="124">
        <v>0.6111511687746323</v>
      </c>
      <c r="F767" s="85" t="s">
        <v>2697</v>
      </c>
      <c r="G767" s="85" t="b">
        <v>0</v>
      </c>
      <c r="H767" s="85" t="b">
        <v>0</v>
      </c>
      <c r="I767" s="85" t="b">
        <v>0</v>
      </c>
      <c r="J767" s="85" t="b">
        <v>0</v>
      </c>
      <c r="K767" s="85" t="b">
        <v>0</v>
      </c>
      <c r="L767" s="85" t="b">
        <v>0</v>
      </c>
    </row>
    <row r="768" spans="1:12" ht="15">
      <c r="A768" s="85" t="s">
        <v>2770</v>
      </c>
      <c r="B768" s="85" t="s">
        <v>564</v>
      </c>
      <c r="C768" s="85">
        <v>2</v>
      </c>
      <c r="D768" s="124">
        <v>0.004812185916254863</v>
      </c>
      <c r="E768" s="124">
        <v>0.6916707655945193</v>
      </c>
      <c r="F768" s="85" t="s">
        <v>2697</v>
      </c>
      <c r="G768" s="85" t="b">
        <v>0</v>
      </c>
      <c r="H768" s="85" t="b">
        <v>0</v>
      </c>
      <c r="I768" s="85" t="b">
        <v>0</v>
      </c>
      <c r="J768" s="85" t="b">
        <v>0</v>
      </c>
      <c r="K768" s="85" t="b">
        <v>0</v>
      </c>
      <c r="L768" s="85" t="b">
        <v>0</v>
      </c>
    </row>
    <row r="769" spans="1:12" ht="15">
      <c r="A769" s="85" t="s">
        <v>564</v>
      </c>
      <c r="B769" s="85" t="s">
        <v>3447</v>
      </c>
      <c r="C769" s="85">
        <v>2</v>
      </c>
      <c r="D769" s="124">
        <v>0.004812185916254863</v>
      </c>
      <c r="E769" s="124">
        <v>1.156892797014474</v>
      </c>
      <c r="F769" s="85" t="s">
        <v>2697</v>
      </c>
      <c r="G769" s="85" t="b">
        <v>0</v>
      </c>
      <c r="H769" s="85" t="b">
        <v>0</v>
      </c>
      <c r="I769" s="85" t="b">
        <v>0</v>
      </c>
      <c r="J769" s="85" t="b">
        <v>0</v>
      </c>
      <c r="K769" s="85" t="b">
        <v>1</v>
      </c>
      <c r="L769" s="85" t="b">
        <v>0</v>
      </c>
    </row>
    <row r="770" spans="1:12" ht="15">
      <c r="A770" s="85" t="s">
        <v>3447</v>
      </c>
      <c r="B770" s="85" t="s">
        <v>3318</v>
      </c>
      <c r="C770" s="85">
        <v>2</v>
      </c>
      <c r="D770" s="124">
        <v>0.004812185916254863</v>
      </c>
      <c r="E770" s="124">
        <v>2.247973266361807</v>
      </c>
      <c r="F770" s="85" t="s">
        <v>2697</v>
      </c>
      <c r="G770" s="85" t="b">
        <v>0</v>
      </c>
      <c r="H770" s="85" t="b">
        <v>1</v>
      </c>
      <c r="I770" s="85" t="b">
        <v>0</v>
      </c>
      <c r="J770" s="85" t="b">
        <v>0</v>
      </c>
      <c r="K770" s="85" t="b">
        <v>0</v>
      </c>
      <c r="L770" s="85" t="b">
        <v>0</v>
      </c>
    </row>
    <row r="771" spans="1:12" ht="15">
      <c r="A771" s="85" t="s">
        <v>3318</v>
      </c>
      <c r="B771" s="85" t="s">
        <v>3448</v>
      </c>
      <c r="C771" s="85">
        <v>2</v>
      </c>
      <c r="D771" s="124">
        <v>0.004812185916254863</v>
      </c>
      <c r="E771" s="124">
        <v>2.247973266361807</v>
      </c>
      <c r="F771" s="85" t="s">
        <v>2697</v>
      </c>
      <c r="G771" s="85" t="b">
        <v>0</v>
      </c>
      <c r="H771" s="85" t="b">
        <v>0</v>
      </c>
      <c r="I771" s="85" t="b">
        <v>0</v>
      </c>
      <c r="J771" s="85" t="b">
        <v>0</v>
      </c>
      <c r="K771" s="85" t="b">
        <v>0</v>
      </c>
      <c r="L771" s="85" t="b">
        <v>0</v>
      </c>
    </row>
    <row r="772" spans="1:12" ht="15">
      <c r="A772" s="85" t="s">
        <v>3448</v>
      </c>
      <c r="B772" s="85" t="s">
        <v>3449</v>
      </c>
      <c r="C772" s="85">
        <v>2</v>
      </c>
      <c r="D772" s="124">
        <v>0.004812185916254863</v>
      </c>
      <c r="E772" s="124">
        <v>2.4240645254174877</v>
      </c>
      <c r="F772" s="85" t="s">
        <v>2697</v>
      </c>
      <c r="G772" s="85" t="b">
        <v>0</v>
      </c>
      <c r="H772" s="85" t="b">
        <v>0</v>
      </c>
      <c r="I772" s="85" t="b">
        <v>0</v>
      </c>
      <c r="J772" s="85" t="b">
        <v>1</v>
      </c>
      <c r="K772" s="85" t="b">
        <v>0</v>
      </c>
      <c r="L772" s="85" t="b">
        <v>0</v>
      </c>
    </row>
    <row r="773" spans="1:12" ht="15">
      <c r="A773" s="85" t="s">
        <v>3449</v>
      </c>
      <c r="B773" s="85" t="s">
        <v>2827</v>
      </c>
      <c r="C773" s="85">
        <v>2</v>
      </c>
      <c r="D773" s="124">
        <v>0.004812185916254863</v>
      </c>
      <c r="E773" s="124">
        <v>1.7708520116421442</v>
      </c>
      <c r="F773" s="85" t="s">
        <v>2697</v>
      </c>
      <c r="G773" s="85" t="b">
        <v>1</v>
      </c>
      <c r="H773" s="85" t="b">
        <v>0</v>
      </c>
      <c r="I773" s="85" t="b">
        <v>0</v>
      </c>
      <c r="J773" s="85" t="b">
        <v>1</v>
      </c>
      <c r="K773" s="85" t="b">
        <v>0</v>
      </c>
      <c r="L773" s="85" t="b">
        <v>0</v>
      </c>
    </row>
    <row r="774" spans="1:12" ht="15">
      <c r="A774" s="85" t="s">
        <v>2827</v>
      </c>
      <c r="B774" s="85" t="s">
        <v>3406</v>
      </c>
      <c r="C774" s="85">
        <v>2</v>
      </c>
      <c r="D774" s="124">
        <v>0.004812185916254863</v>
      </c>
      <c r="E774" s="124">
        <v>1.5490032620257879</v>
      </c>
      <c r="F774" s="85" t="s">
        <v>2697</v>
      </c>
      <c r="G774" s="85" t="b">
        <v>1</v>
      </c>
      <c r="H774" s="85" t="b">
        <v>0</v>
      </c>
      <c r="I774" s="85" t="b">
        <v>0</v>
      </c>
      <c r="J774" s="85" t="b">
        <v>0</v>
      </c>
      <c r="K774" s="85" t="b">
        <v>0</v>
      </c>
      <c r="L774" s="85" t="b">
        <v>0</v>
      </c>
    </row>
    <row r="775" spans="1:12" ht="15">
      <c r="A775" s="85" t="s">
        <v>3406</v>
      </c>
      <c r="B775" s="85" t="s">
        <v>338</v>
      </c>
      <c r="C775" s="85">
        <v>2</v>
      </c>
      <c r="D775" s="124">
        <v>0.004812185916254863</v>
      </c>
      <c r="E775" s="124">
        <v>1.6111511687746323</v>
      </c>
      <c r="F775" s="85" t="s">
        <v>2697</v>
      </c>
      <c r="G775" s="85" t="b">
        <v>0</v>
      </c>
      <c r="H775" s="85" t="b">
        <v>0</v>
      </c>
      <c r="I775" s="85" t="b">
        <v>0</v>
      </c>
      <c r="J775" s="85" t="b">
        <v>0</v>
      </c>
      <c r="K775" s="85" t="b">
        <v>0</v>
      </c>
      <c r="L775" s="85" t="b">
        <v>0</v>
      </c>
    </row>
    <row r="776" spans="1:12" ht="15">
      <c r="A776" s="85" t="s">
        <v>338</v>
      </c>
      <c r="B776" s="85" t="s">
        <v>3365</v>
      </c>
      <c r="C776" s="85">
        <v>2</v>
      </c>
      <c r="D776" s="124">
        <v>0.004812185916254863</v>
      </c>
      <c r="E776" s="124">
        <v>1.2779364897392498</v>
      </c>
      <c r="F776" s="85" t="s">
        <v>2697</v>
      </c>
      <c r="G776" s="85" t="b">
        <v>0</v>
      </c>
      <c r="H776" s="85" t="b">
        <v>0</v>
      </c>
      <c r="I776" s="85" t="b">
        <v>0</v>
      </c>
      <c r="J776" s="85" t="b">
        <v>1</v>
      </c>
      <c r="K776" s="85" t="b">
        <v>0</v>
      </c>
      <c r="L776" s="85" t="b">
        <v>0</v>
      </c>
    </row>
    <row r="777" spans="1:12" ht="15">
      <c r="A777" s="85" t="s">
        <v>567</v>
      </c>
      <c r="B777" s="85" t="s">
        <v>564</v>
      </c>
      <c r="C777" s="85">
        <v>7</v>
      </c>
      <c r="D777" s="124">
        <v>0.018835461312621628</v>
      </c>
      <c r="E777" s="124">
        <v>0.7305620638057242</v>
      </c>
      <c r="F777" s="85" t="s">
        <v>2698</v>
      </c>
      <c r="G777" s="85" t="b">
        <v>0</v>
      </c>
      <c r="H777" s="85" t="b">
        <v>0</v>
      </c>
      <c r="I777" s="85" t="b">
        <v>0</v>
      </c>
      <c r="J777" s="85" t="b">
        <v>0</v>
      </c>
      <c r="K777" s="85" t="b">
        <v>0</v>
      </c>
      <c r="L777" s="85" t="b">
        <v>0</v>
      </c>
    </row>
    <row r="778" spans="1:12" ht="15">
      <c r="A778" s="85" t="s">
        <v>3382</v>
      </c>
      <c r="B778" s="85" t="s">
        <v>564</v>
      </c>
      <c r="C778" s="85">
        <v>3</v>
      </c>
      <c r="D778" s="124">
        <v>0.013821977832780163</v>
      </c>
      <c r="E778" s="124">
        <v>0.8854640237914673</v>
      </c>
      <c r="F778" s="85" t="s">
        <v>2698</v>
      </c>
      <c r="G778" s="85" t="b">
        <v>0</v>
      </c>
      <c r="H778" s="85" t="b">
        <v>0</v>
      </c>
      <c r="I778" s="85" t="b">
        <v>0</v>
      </c>
      <c r="J778" s="85" t="b">
        <v>0</v>
      </c>
      <c r="K778" s="85" t="b">
        <v>0</v>
      </c>
      <c r="L778" s="85" t="b">
        <v>0</v>
      </c>
    </row>
    <row r="779" spans="1:12" ht="15">
      <c r="A779" s="85" t="s">
        <v>3343</v>
      </c>
      <c r="B779" s="85" t="s">
        <v>3344</v>
      </c>
      <c r="C779" s="85">
        <v>3</v>
      </c>
      <c r="D779" s="124">
        <v>0.013821977832780163</v>
      </c>
      <c r="E779" s="124">
        <v>1.750765449894011</v>
      </c>
      <c r="F779" s="85" t="s">
        <v>2698</v>
      </c>
      <c r="G779" s="85" t="b">
        <v>0</v>
      </c>
      <c r="H779" s="85" t="b">
        <v>0</v>
      </c>
      <c r="I779" s="85" t="b">
        <v>0</v>
      </c>
      <c r="J779" s="85" t="b">
        <v>0</v>
      </c>
      <c r="K779" s="85" t="b">
        <v>0</v>
      </c>
      <c r="L779" s="85" t="b">
        <v>0</v>
      </c>
    </row>
    <row r="780" spans="1:12" ht="15">
      <c r="A780" s="85" t="s">
        <v>3344</v>
      </c>
      <c r="B780" s="85" t="s">
        <v>378</v>
      </c>
      <c r="C780" s="85">
        <v>3</v>
      </c>
      <c r="D780" s="124">
        <v>0.013821977832780163</v>
      </c>
      <c r="E780" s="124">
        <v>1.750765449894011</v>
      </c>
      <c r="F780" s="85" t="s">
        <v>2698</v>
      </c>
      <c r="G780" s="85" t="b">
        <v>0</v>
      </c>
      <c r="H780" s="85" t="b">
        <v>0</v>
      </c>
      <c r="I780" s="85" t="b">
        <v>0</v>
      </c>
      <c r="J780" s="85" t="b">
        <v>0</v>
      </c>
      <c r="K780" s="85" t="b">
        <v>0</v>
      </c>
      <c r="L780" s="85" t="b">
        <v>0</v>
      </c>
    </row>
    <row r="781" spans="1:12" ht="15">
      <c r="A781" s="85" t="s">
        <v>378</v>
      </c>
      <c r="B781" s="85" t="s">
        <v>379</v>
      </c>
      <c r="C781" s="85">
        <v>3</v>
      </c>
      <c r="D781" s="124">
        <v>0.013821977832780163</v>
      </c>
      <c r="E781" s="124">
        <v>1.2278867046136737</v>
      </c>
      <c r="F781" s="85" t="s">
        <v>2698</v>
      </c>
      <c r="G781" s="85" t="b">
        <v>0</v>
      </c>
      <c r="H781" s="85" t="b">
        <v>0</v>
      </c>
      <c r="I781" s="85" t="b">
        <v>0</v>
      </c>
      <c r="J781" s="85" t="b">
        <v>0</v>
      </c>
      <c r="K781" s="85" t="b">
        <v>0</v>
      </c>
      <c r="L781" s="85" t="b">
        <v>0</v>
      </c>
    </row>
    <row r="782" spans="1:12" ht="15">
      <c r="A782" s="85" t="s">
        <v>379</v>
      </c>
      <c r="B782" s="85" t="s">
        <v>567</v>
      </c>
      <c r="C782" s="85">
        <v>3</v>
      </c>
      <c r="D782" s="124">
        <v>0.013821977832780163</v>
      </c>
      <c r="E782" s="124">
        <v>0.8476754629020675</v>
      </c>
      <c r="F782" s="85" t="s">
        <v>2698</v>
      </c>
      <c r="G782" s="85" t="b">
        <v>0</v>
      </c>
      <c r="H782" s="85" t="b">
        <v>0</v>
      </c>
      <c r="I782" s="85" t="b">
        <v>0</v>
      </c>
      <c r="J782" s="85" t="b">
        <v>0</v>
      </c>
      <c r="K782" s="85" t="b">
        <v>0</v>
      </c>
      <c r="L782" s="85" t="b">
        <v>0</v>
      </c>
    </row>
    <row r="783" spans="1:12" ht="15">
      <c r="A783" s="85" t="s">
        <v>564</v>
      </c>
      <c r="B783" s="85" t="s">
        <v>398</v>
      </c>
      <c r="C783" s="85">
        <v>3</v>
      </c>
      <c r="D783" s="124">
        <v>0.013821977832780163</v>
      </c>
      <c r="E783" s="124">
        <v>1.1864940194554485</v>
      </c>
      <c r="F783" s="85" t="s">
        <v>2698</v>
      </c>
      <c r="G783" s="85" t="b">
        <v>0</v>
      </c>
      <c r="H783" s="85" t="b">
        <v>0</v>
      </c>
      <c r="I783" s="85" t="b">
        <v>0</v>
      </c>
      <c r="J783" s="85" t="b">
        <v>0</v>
      </c>
      <c r="K783" s="85" t="b">
        <v>0</v>
      </c>
      <c r="L783" s="85" t="b">
        <v>0</v>
      </c>
    </row>
    <row r="784" spans="1:12" ht="15">
      <c r="A784" s="85" t="s">
        <v>398</v>
      </c>
      <c r="B784" s="85" t="s">
        <v>3345</v>
      </c>
      <c r="C784" s="85">
        <v>3</v>
      </c>
      <c r="D784" s="124">
        <v>0.013821977832780163</v>
      </c>
      <c r="E784" s="124">
        <v>1.750765449894011</v>
      </c>
      <c r="F784" s="85" t="s">
        <v>2698</v>
      </c>
      <c r="G784" s="85" t="b">
        <v>0</v>
      </c>
      <c r="H784" s="85" t="b">
        <v>0</v>
      </c>
      <c r="I784" s="85" t="b">
        <v>0</v>
      </c>
      <c r="J784" s="85" t="b">
        <v>0</v>
      </c>
      <c r="K784" s="85" t="b">
        <v>0</v>
      </c>
      <c r="L784" s="85" t="b">
        <v>0</v>
      </c>
    </row>
    <row r="785" spans="1:12" ht="15">
      <c r="A785" s="85" t="s">
        <v>2811</v>
      </c>
      <c r="B785" s="85" t="s">
        <v>564</v>
      </c>
      <c r="C785" s="85">
        <v>3</v>
      </c>
      <c r="D785" s="124">
        <v>0.013821977832780163</v>
      </c>
      <c r="E785" s="124">
        <v>0.5844340281274861</v>
      </c>
      <c r="F785" s="85" t="s">
        <v>2698</v>
      </c>
      <c r="G785" s="85" t="b">
        <v>0</v>
      </c>
      <c r="H785" s="85" t="b">
        <v>0</v>
      </c>
      <c r="I785" s="85" t="b">
        <v>0</v>
      </c>
      <c r="J785" s="85" t="b">
        <v>0</v>
      </c>
      <c r="K785" s="85" t="b">
        <v>0</v>
      </c>
      <c r="L785" s="85" t="b">
        <v>0</v>
      </c>
    </row>
    <row r="786" spans="1:12" ht="15">
      <c r="A786" s="85" t="s">
        <v>2829</v>
      </c>
      <c r="B786" s="85" t="s">
        <v>2811</v>
      </c>
      <c r="C786" s="85">
        <v>2</v>
      </c>
      <c r="D786" s="124">
        <v>0.011048935837016787</v>
      </c>
      <c r="E786" s="124">
        <v>1.1487054585660488</v>
      </c>
      <c r="F786" s="85" t="s">
        <v>2698</v>
      </c>
      <c r="G786" s="85" t="b">
        <v>0</v>
      </c>
      <c r="H786" s="85" t="b">
        <v>0</v>
      </c>
      <c r="I786" s="85" t="b">
        <v>0</v>
      </c>
      <c r="J786" s="85" t="b">
        <v>0</v>
      </c>
      <c r="K786" s="85" t="b">
        <v>0</v>
      </c>
      <c r="L786" s="85" t="b">
        <v>0</v>
      </c>
    </row>
    <row r="787" spans="1:12" ht="15">
      <c r="A787" s="85" t="s">
        <v>2811</v>
      </c>
      <c r="B787" s="85" t="s">
        <v>3340</v>
      </c>
      <c r="C787" s="85">
        <v>2</v>
      </c>
      <c r="D787" s="124">
        <v>0.011048935837016787</v>
      </c>
      <c r="E787" s="124">
        <v>1.44973545423003</v>
      </c>
      <c r="F787" s="85" t="s">
        <v>2698</v>
      </c>
      <c r="G787" s="85" t="b">
        <v>0</v>
      </c>
      <c r="H787" s="85" t="b">
        <v>0</v>
      </c>
      <c r="I787" s="85" t="b">
        <v>0</v>
      </c>
      <c r="J787" s="85" t="b">
        <v>0</v>
      </c>
      <c r="K787" s="85" t="b">
        <v>0</v>
      </c>
      <c r="L787" s="85" t="b">
        <v>0</v>
      </c>
    </row>
    <row r="788" spans="1:12" ht="15">
      <c r="A788" s="85" t="s">
        <v>3340</v>
      </c>
      <c r="B788" s="85" t="s">
        <v>2780</v>
      </c>
      <c r="C788" s="85">
        <v>2</v>
      </c>
      <c r="D788" s="124">
        <v>0.011048935837016787</v>
      </c>
      <c r="E788" s="124">
        <v>1.9268567089496924</v>
      </c>
      <c r="F788" s="85" t="s">
        <v>2698</v>
      </c>
      <c r="G788" s="85" t="b">
        <v>0</v>
      </c>
      <c r="H788" s="85" t="b">
        <v>0</v>
      </c>
      <c r="I788" s="85" t="b">
        <v>0</v>
      </c>
      <c r="J788" s="85" t="b">
        <v>0</v>
      </c>
      <c r="K788" s="85" t="b">
        <v>0</v>
      </c>
      <c r="L788" s="85" t="b">
        <v>0</v>
      </c>
    </row>
    <row r="789" spans="1:12" ht="15">
      <c r="A789" s="85" t="s">
        <v>2780</v>
      </c>
      <c r="B789" s="85" t="s">
        <v>2770</v>
      </c>
      <c r="C789" s="85">
        <v>2</v>
      </c>
      <c r="D789" s="124">
        <v>0.011048935837016787</v>
      </c>
      <c r="E789" s="124">
        <v>1.6258267132857112</v>
      </c>
      <c r="F789" s="85" t="s">
        <v>2698</v>
      </c>
      <c r="G789" s="85" t="b">
        <v>0</v>
      </c>
      <c r="H789" s="85" t="b">
        <v>0</v>
      </c>
      <c r="I789" s="85" t="b">
        <v>0</v>
      </c>
      <c r="J789" s="85" t="b">
        <v>0</v>
      </c>
      <c r="K789" s="85" t="b">
        <v>0</v>
      </c>
      <c r="L789" s="85" t="b">
        <v>0</v>
      </c>
    </row>
    <row r="790" spans="1:12" ht="15">
      <c r="A790" s="85" t="s">
        <v>2770</v>
      </c>
      <c r="B790" s="85" t="s">
        <v>564</v>
      </c>
      <c r="C790" s="85">
        <v>2</v>
      </c>
      <c r="D790" s="124">
        <v>0.011048935837016787</v>
      </c>
      <c r="E790" s="124">
        <v>0.5844340281274861</v>
      </c>
      <c r="F790" s="85" t="s">
        <v>2698</v>
      </c>
      <c r="G790" s="85" t="b">
        <v>0</v>
      </c>
      <c r="H790" s="85" t="b">
        <v>0</v>
      </c>
      <c r="I790" s="85" t="b">
        <v>0</v>
      </c>
      <c r="J790" s="85" t="b">
        <v>0</v>
      </c>
      <c r="K790" s="85" t="b">
        <v>0</v>
      </c>
      <c r="L790" s="85" t="b">
        <v>0</v>
      </c>
    </row>
    <row r="791" spans="1:12" ht="15">
      <c r="A791" s="85" t="s">
        <v>564</v>
      </c>
      <c r="B791" s="85" t="s">
        <v>379</v>
      </c>
      <c r="C791" s="85">
        <v>2</v>
      </c>
      <c r="D791" s="124">
        <v>0.011048935837016787</v>
      </c>
      <c r="E791" s="124">
        <v>0.7885540107834109</v>
      </c>
      <c r="F791" s="85" t="s">
        <v>2698</v>
      </c>
      <c r="G791" s="85" t="b">
        <v>0</v>
      </c>
      <c r="H791" s="85" t="b">
        <v>0</v>
      </c>
      <c r="I791" s="85" t="b">
        <v>0</v>
      </c>
      <c r="J791" s="85" t="b">
        <v>0</v>
      </c>
      <c r="K791" s="85" t="b">
        <v>0</v>
      </c>
      <c r="L791" s="85" t="b">
        <v>0</v>
      </c>
    </row>
    <row r="792" spans="1:12" ht="15">
      <c r="A792" s="85" t="s">
        <v>379</v>
      </c>
      <c r="B792" s="85" t="s">
        <v>380</v>
      </c>
      <c r="C792" s="85">
        <v>2</v>
      </c>
      <c r="D792" s="124">
        <v>0.011048935837016787</v>
      </c>
      <c r="E792" s="124">
        <v>1.44973545423003</v>
      </c>
      <c r="F792" s="85" t="s">
        <v>2698</v>
      </c>
      <c r="G792" s="85" t="b">
        <v>0</v>
      </c>
      <c r="H792" s="85" t="b">
        <v>0</v>
      </c>
      <c r="I792" s="85" t="b">
        <v>0</v>
      </c>
      <c r="J792" s="85" t="b">
        <v>0</v>
      </c>
      <c r="K792" s="85" t="b">
        <v>0</v>
      </c>
      <c r="L792" s="85" t="b">
        <v>0</v>
      </c>
    </row>
    <row r="793" spans="1:12" ht="15">
      <c r="A793" s="85" t="s">
        <v>378</v>
      </c>
      <c r="B793" s="85" t="s">
        <v>3382</v>
      </c>
      <c r="C793" s="85">
        <v>2</v>
      </c>
      <c r="D793" s="124">
        <v>0.011048935837016787</v>
      </c>
      <c r="E793" s="124">
        <v>1.44973545423003</v>
      </c>
      <c r="F793" s="85" t="s">
        <v>2698</v>
      </c>
      <c r="G793" s="85" t="b">
        <v>0</v>
      </c>
      <c r="H793" s="85" t="b">
        <v>0</v>
      </c>
      <c r="I793" s="85" t="b">
        <v>0</v>
      </c>
      <c r="J793" s="85" t="b">
        <v>0</v>
      </c>
      <c r="K793" s="85" t="b">
        <v>0</v>
      </c>
      <c r="L793" s="85" t="b">
        <v>0</v>
      </c>
    </row>
    <row r="794" spans="1:12" ht="15">
      <c r="A794" s="85" t="s">
        <v>373</v>
      </c>
      <c r="B794" s="85" t="s">
        <v>3343</v>
      </c>
      <c r="C794" s="85">
        <v>2</v>
      </c>
      <c r="D794" s="124">
        <v>0.011048935837016787</v>
      </c>
      <c r="E794" s="124">
        <v>1.9268567089496924</v>
      </c>
      <c r="F794" s="85" t="s">
        <v>2698</v>
      </c>
      <c r="G794" s="85" t="b">
        <v>0</v>
      </c>
      <c r="H794" s="85" t="b">
        <v>0</v>
      </c>
      <c r="I794" s="85" t="b">
        <v>0</v>
      </c>
      <c r="J794" s="85" t="b">
        <v>0</v>
      </c>
      <c r="K794" s="85" t="b">
        <v>0</v>
      </c>
      <c r="L794" s="85" t="b">
        <v>0</v>
      </c>
    </row>
    <row r="795" spans="1:12" ht="15">
      <c r="A795" s="85" t="s">
        <v>3345</v>
      </c>
      <c r="B795" s="85" t="s">
        <v>3381</v>
      </c>
      <c r="C795" s="85">
        <v>2</v>
      </c>
      <c r="D795" s="124">
        <v>0.011048935837016787</v>
      </c>
      <c r="E795" s="124">
        <v>1.750765449894011</v>
      </c>
      <c r="F795" s="85" t="s">
        <v>2698</v>
      </c>
      <c r="G795" s="85" t="b">
        <v>0</v>
      </c>
      <c r="H795" s="85" t="b">
        <v>0</v>
      </c>
      <c r="I795" s="85" t="b">
        <v>0</v>
      </c>
      <c r="J795" s="85" t="b">
        <v>0</v>
      </c>
      <c r="K795" s="85" t="b">
        <v>0</v>
      </c>
      <c r="L795" s="85" t="b">
        <v>0</v>
      </c>
    </row>
    <row r="796" spans="1:12" ht="15">
      <c r="A796" s="85" t="s">
        <v>564</v>
      </c>
      <c r="B796" s="85" t="s">
        <v>567</v>
      </c>
      <c r="C796" s="85">
        <v>2</v>
      </c>
      <c r="D796" s="124">
        <v>0.011048935837016787</v>
      </c>
      <c r="E796" s="124">
        <v>0.40834276907180483</v>
      </c>
      <c r="F796" s="85" t="s">
        <v>2698</v>
      </c>
      <c r="G796" s="85" t="b">
        <v>0</v>
      </c>
      <c r="H796" s="85" t="b">
        <v>0</v>
      </c>
      <c r="I796" s="85" t="b">
        <v>0</v>
      </c>
      <c r="J796" s="85" t="b">
        <v>0</v>
      </c>
      <c r="K796" s="85" t="b">
        <v>0</v>
      </c>
      <c r="L796" s="85" t="b">
        <v>0</v>
      </c>
    </row>
    <row r="797" spans="1:12" ht="15">
      <c r="A797" s="85" t="s">
        <v>3306</v>
      </c>
      <c r="B797" s="85" t="s">
        <v>2834</v>
      </c>
      <c r="C797" s="85">
        <v>2</v>
      </c>
      <c r="D797" s="124">
        <v>0.011048935837016787</v>
      </c>
      <c r="E797" s="124">
        <v>1.9268567089496924</v>
      </c>
      <c r="F797" s="85" t="s">
        <v>2698</v>
      </c>
      <c r="G797" s="85" t="b">
        <v>1</v>
      </c>
      <c r="H797" s="85" t="b">
        <v>0</v>
      </c>
      <c r="I797" s="85" t="b">
        <v>0</v>
      </c>
      <c r="J797" s="85" t="b">
        <v>0</v>
      </c>
      <c r="K797" s="85" t="b">
        <v>0</v>
      </c>
      <c r="L797" s="85" t="b">
        <v>0</v>
      </c>
    </row>
    <row r="798" spans="1:12" ht="15">
      <c r="A798" s="85" t="s">
        <v>2834</v>
      </c>
      <c r="B798" s="85" t="s">
        <v>2835</v>
      </c>
      <c r="C798" s="85">
        <v>2</v>
      </c>
      <c r="D798" s="124">
        <v>0.011048935837016787</v>
      </c>
      <c r="E798" s="124">
        <v>1.9268567089496924</v>
      </c>
      <c r="F798" s="85" t="s">
        <v>2698</v>
      </c>
      <c r="G798" s="85" t="b">
        <v>0</v>
      </c>
      <c r="H798" s="85" t="b">
        <v>0</v>
      </c>
      <c r="I798" s="85" t="b">
        <v>0</v>
      </c>
      <c r="J798" s="85" t="b">
        <v>0</v>
      </c>
      <c r="K798" s="85" t="b">
        <v>0</v>
      </c>
      <c r="L798" s="85" t="b">
        <v>0</v>
      </c>
    </row>
    <row r="799" spans="1:12" ht="15">
      <c r="A799" s="85" t="s">
        <v>2835</v>
      </c>
      <c r="B799" s="85" t="s">
        <v>3380</v>
      </c>
      <c r="C799" s="85">
        <v>2</v>
      </c>
      <c r="D799" s="124">
        <v>0.011048935837016787</v>
      </c>
      <c r="E799" s="124">
        <v>1.9268567089496924</v>
      </c>
      <c r="F799" s="85" t="s">
        <v>2698</v>
      </c>
      <c r="G799" s="85" t="b">
        <v>0</v>
      </c>
      <c r="H799" s="85" t="b">
        <v>0</v>
      </c>
      <c r="I799" s="85" t="b">
        <v>0</v>
      </c>
      <c r="J799" s="85" t="b">
        <v>0</v>
      </c>
      <c r="K799" s="85" t="b">
        <v>0</v>
      </c>
      <c r="L799" s="85" t="b">
        <v>0</v>
      </c>
    </row>
    <row r="800" spans="1:12" ht="15">
      <c r="A800" s="85" t="s">
        <v>3380</v>
      </c>
      <c r="B800" s="85" t="s">
        <v>212</v>
      </c>
      <c r="C800" s="85">
        <v>2</v>
      </c>
      <c r="D800" s="124">
        <v>0.011048935837016787</v>
      </c>
      <c r="E800" s="124">
        <v>1.9268567089496924</v>
      </c>
      <c r="F800" s="85" t="s">
        <v>2698</v>
      </c>
      <c r="G800" s="85" t="b">
        <v>0</v>
      </c>
      <c r="H800" s="85" t="b">
        <v>0</v>
      </c>
      <c r="I800" s="85" t="b">
        <v>0</v>
      </c>
      <c r="J800" s="85" t="b">
        <v>0</v>
      </c>
      <c r="K800" s="85" t="b">
        <v>0</v>
      </c>
      <c r="L800" s="85" t="b">
        <v>0</v>
      </c>
    </row>
    <row r="801" spans="1:12" ht="15">
      <c r="A801" s="85" t="s">
        <v>212</v>
      </c>
      <c r="B801" s="85" t="s">
        <v>325</v>
      </c>
      <c r="C801" s="85">
        <v>2</v>
      </c>
      <c r="D801" s="124">
        <v>0.011048935837016787</v>
      </c>
      <c r="E801" s="124">
        <v>1.44973545423003</v>
      </c>
      <c r="F801" s="85" t="s">
        <v>2698</v>
      </c>
      <c r="G801" s="85" t="b">
        <v>0</v>
      </c>
      <c r="H801" s="85" t="b">
        <v>0</v>
      </c>
      <c r="I801" s="85" t="b">
        <v>0</v>
      </c>
      <c r="J801" s="85" t="b">
        <v>0</v>
      </c>
      <c r="K801" s="85" t="b">
        <v>0</v>
      </c>
      <c r="L801" s="85" t="b">
        <v>0</v>
      </c>
    </row>
    <row r="802" spans="1:12" ht="15">
      <c r="A802" s="85" t="s">
        <v>325</v>
      </c>
      <c r="B802" s="85" t="s">
        <v>564</v>
      </c>
      <c r="C802" s="85">
        <v>2</v>
      </c>
      <c r="D802" s="124">
        <v>0.011048935837016787</v>
      </c>
      <c r="E802" s="124">
        <v>0.34139597944119154</v>
      </c>
      <c r="F802" s="85" t="s">
        <v>2698</v>
      </c>
      <c r="G802" s="85" t="b">
        <v>0</v>
      </c>
      <c r="H802" s="85" t="b">
        <v>0</v>
      </c>
      <c r="I802" s="85" t="b">
        <v>0</v>
      </c>
      <c r="J802" s="85" t="b">
        <v>0</v>
      </c>
      <c r="K802" s="85" t="b">
        <v>0</v>
      </c>
      <c r="L802" s="85" t="b">
        <v>0</v>
      </c>
    </row>
    <row r="803" spans="1:12" ht="15">
      <c r="A803" s="85" t="s">
        <v>564</v>
      </c>
      <c r="B803" s="85" t="s">
        <v>2783</v>
      </c>
      <c r="C803" s="85">
        <v>2</v>
      </c>
      <c r="D803" s="124">
        <v>0.011048935837016787</v>
      </c>
      <c r="E803" s="124">
        <v>1.1864940194554485</v>
      </c>
      <c r="F803" s="85" t="s">
        <v>2698</v>
      </c>
      <c r="G803" s="85" t="b">
        <v>0</v>
      </c>
      <c r="H803" s="85" t="b">
        <v>0</v>
      </c>
      <c r="I803" s="85" t="b">
        <v>0</v>
      </c>
      <c r="J803" s="85" t="b">
        <v>0</v>
      </c>
      <c r="K803" s="85" t="b">
        <v>0</v>
      </c>
      <c r="L803" s="85" t="b">
        <v>0</v>
      </c>
    </row>
    <row r="804" spans="1:12" ht="15">
      <c r="A804" s="85" t="s">
        <v>2783</v>
      </c>
      <c r="B804" s="85" t="s">
        <v>2772</v>
      </c>
      <c r="C804" s="85">
        <v>2</v>
      </c>
      <c r="D804" s="124">
        <v>0.011048935837016787</v>
      </c>
      <c r="E804" s="124">
        <v>1.6258267132857112</v>
      </c>
      <c r="F804" s="85" t="s">
        <v>2698</v>
      </c>
      <c r="G804" s="85" t="b">
        <v>0</v>
      </c>
      <c r="H804" s="85" t="b">
        <v>0</v>
      </c>
      <c r="I804" s="85" t="b">
        <v>0</v>
      </c>
      <c r="J804" s="85" t="b">
        <v>0</v>
      </c>
      <c r="K804" s="85" t="b">
        <v>0</v>
      </c>
      <c r="L804" s="85" t="b">
        <v>0</v>
      </c>
    </row>
    <row r="805" spans="1:12" ht="15">
      <c r="A805" s="85" t="s">
        <v>2772</v>
      </c>
      <c r="B805" s="85" t="s">
        <v>2784</v>
      </c>
      <c r="C805" s="85">
        <v>2</v>
      </c>
      <c r="D805" s="124">
        <v>0.011048935837016787</v>
      </c>
      <c r="E805" s="124">
        <v>1.6258267132857112</v>
      </c>
      <c r="F805" s="85" t="s">
        <v>2698</v>
      </c>
      <c r="G805" s="85" t="b">
        <v>0</v>
      </c>
      <c r="H805" s="85" t="b">
        <v>0</v>
      </c>
      <c r="I805" s="85" t="b">
        <v>0</v>
      </c>
      <c r="J805" s="85" t="b">
        <v>0</v>
      </c>
      <c r="K805" s="85" t="b">
        <v>0</v>
      </c>
      <c r="L805" s="85" t="b">
        <v>0</v>
      </c>
    </row>
    <row r="806" spans="1:12" ht="15">
      <c r="A806" s="85" t="s">
        <v>2770</v>
      </c>
      <c r="B806" s="85" t="s">
        <v>567</v>
      </c>
      <c r="C806" s="85">
        <v>2</v>
      </c>
      <c r="D806" s="124">
        <v>0.011048935837016787</v>
      </c>
      <c r="E806" s="124">
        <v>0.8476754629020675</v>
      </c>
      <c r="F806" s="85" t="s">
        <v>2698</v>
      </c>
      <c r="G806" s="85" t="b">
        <v>0</v>
      </c>
      <c r="H806" s="85" t="b">
        <v>0</v>
      </c>
      <c r="I806" s="85" t="b">
        <v>0</v>
      </c>
      <c r="J806" s="85" t="b">
        <v>0</v>
      </c>
      <c r="K806" s="85" t="b">
        <v>0</v>
      </c>
      <c r="L806" s="85" t="b">
        <v>0</v>
      </c>
    </row>
    <row r="807" spans="1:12" ht="15">
      <c r="A807" s="85" t="s">
        <v>567</v>
      </c>
      <c r="B807" s="85" t="s">
        <v>2769</v>
      </c>
      <c r="C807" s="85">
        <v>2</v>
      </c>
      <c r="D807" s="124">
        <v>0.011048935837016787</v>
      </c>
      <c r="E807" s="124">
        <v>1.2278867046136734</v>
      </c>
      <c r="F807" s="85" t="s">
        <v>2698</v>
      </c>
      <c r="G807" s="85" t="b">
        <v>0</v>
      </c>
      <c r="H807" s="85" t="b">
        <v>0</v>
      </c>
      <c r="I807" s="85" t="b">
        <v>0</v>
      </c>
      <c r="J807" s="85" t="b">
        <v>0</v>
      </c>
      <c r="K807" s="85" t="b">
        <v>0</v>
      </c>
      <c r="L807" s="85" t="b">
        <v>0</v>
      </c>
    </row>
    <row r="808" spans="1:12" ht="15">
      <c r="A808" s="85" t="s">
        <v>2769</v>
      </c>
      <c r="B808" s="85" t="s">
        <v>564</v>
      </c>
      <c r="C808" s="85">
        <v>2</v>
      </c>
      <c r="D808" s="124">
        <v>0.011048935837016787</v>
      </c>
      <c r="E808" s="124">
        <v>0.8854640237914674</v>
      </c>
      <c r="F808" s="85" t="s">
        <v>2698</v>
      </c>
      <c r="G808" s="85" t="b">
        <v>0</v>
      </c>
      <c r="H808" s="85" t="b">
        <v>0</v>
      </c>
      <c r="I808" s="85" t="b">
        <v>0</v>
      </c>
      <c r="J808" s="85" t="b">
        <v>0</v>
      </c>
      <c r="K808" s="85" t="b">
        <v>0</v>
      </c>
      <c r="L808" s="85" t="b">
        <v>0</v>
      </c>
    </row>
    <row r="809" spans="1:12" ht="15">
      <c r="A809" s="85" t="s">
        <v>3419</v>
      </c>
      <c r="B809" s="85" t="s">
        <v>3420</v>
      </c>
      <c r="C809" s="85">
        <v>2</v>
      </c>
      <c r="D809" s="124">
        <v>0.011048935837016787</v>
      </c>
      <c r="E809" s="124">
        <v>1.9268567089496924</v>
      </c>
      <c r="F809" s="85" t="s">
        <v>2698</v>
      </c>
      <c r="G809" s="85" t="b">
        <v>0</v>
      </c>
      <c r="H809" s="85" t="b">
        <v>0</v>
      </c>
      <c r="I809" s="85" t="b">
        <v>0</v>
      </c>
      <c r="J809" s="85" t="b">
        <v>0</v>
      </c>
      <c r="K809" s="85" t="b">
        <v>0</v>
      </c>
      <c r="L809" s="85" t="b">
        <v>0</v>
      </c>
    </row>
    <row r="810" spans="1:12" ht="15">
      <c r="A810" s="85" t="s">
        <v>3420</v>
      </c>
      <c r="B810" s="85" t="s">
        <v>3421</v>
      </c>
      <c r="C810" s="85">
        <v>2</v>
      </c>
      <c r="D810" s="124">
        <v>0.011048935837016787</v>
      </c>
      <c r="E810" s="124">
        <v>1.9268567089496924</v>
      </c>
      <c r="F810" s="85" t="s">
        <v>2698</v>
      </c>
      <c r="G810" s="85" t="b">
        <v>0</v>
      </c>
      <c r="H810" s="85" t="b">
        <v>0</v>
      </c>
      <c r="I810" s="85" t="b">
        <v>0</v>
      </c>
      <c r="J810" s="85" t="b">
        <v>0</v>
      </c>
      <c r="K810" s="85" t="b">
        <v>0</v>
      </c>
      <c r="L810" s="85" t="b">
        <v>0</v>
      </c>
    </row>
    <row r="811" spans="1:12" ht="15">
      <c r="A811" s="85" t="s">
        <v>3421</v>
      </c>
      <c r="B811" s="85" t="s">
        <v>2829</v>
      </c>
      <c r="C811" s="85">
        <v>2</v>
      </c>
      <c r="D811" s="124">
        <v>0.011048935837016787</v>
      </c>
      <c r="E811" s="124">
        <v>1.750765449894011</v>
      </c>
      <c r="F811" s="85" t="s">
        <v>2698</v>
      </c>
      <c r="G811" s="85" t="b">
        <v>0</v>
      </c>
      <c r="H811" s="85" t="b">
        <v>0</v>
      </c>
      <c r="I811" s="85" t="b">
        <v>0</v>
      </c>
      <c r="J811" s="85" t="b">
        <v>0</v>
      </c>
      <c r="K811" s="85" t="b">
        <v>0</v>
      </c>
      <c r="L811" s="85" t="b">
        <v>0</v>
      </c>
    </row>
    <row r="812" spans="1:12" ht="15">
      <c r="A812" s="85" t="s">
        <v>2829</v>
      </c>
      <c r="B812" s="85" t="s">
        <v>3422</v>
      </c>
      <c r="C812" s="85">
        <v>2</v>
      </c>
      <c r="D812" s="124">
        <v>0.011048935837016787</v>
      </c>
      <c r="E812" s="124">
        <v>1.6258267132857112</v>
      </c>
      <c r="F812" s="85" t="s">
        <v>2698</v>
      </c>
      <c r="G812" s="85" t="b">
        <v>0</v>
      </c>
      <c r="H812" s="85" t="b">
        <v>0</v>
      </c>
      <c r="I812" s="85" t="b">
        <v>0</v>
      </c>
      <c r="J812" s="85" t="b">
        <v>0</v>
      </c>
      <c r="K812" s="85" t="b">
        <v>0</v>
      </c>
      <c r="L812" s="85" t="b">
        <v>0</v>
      </c>
    </row>
    <row r="813" spans="1:12" ht="15">
      <c r="A813" s="85" t="s">
        <v>3422</v>
      </c>
      <c r="B813" s="85" t="s">
        <v>3423</v>
      </c>
      <c r="C813" s="85">
        <v>2</v>
      </c>
      <c r="D813" s="124">
        <v>0.011048935837016787</v>
      </c>
      <c r="E813" s="124">
        <v>1.9268567089496924</v>
      </c>
      <c r="F813" s="85" t="s">
        <v>2698</v>
      </c>
      <c r="G813" s="85" t="b">
        <v>0</v>
      </c>
      <c r="H813" s="85" t="b">
        <v>0</v>
      </c>
      <c r="I813" s="85" t="b">
        <v>0</v>
      </c>
      <c r="J813" s="85" t="b">
        <v>0</v>
      </c>
      <c r="K813" s="85" t="b">
        <v>0</v>
      </c>
      <c r="L813" s="85" t="b">
        <v>0</v>
      </c>
    </row>
    <row r="814" spans="1:12" ht="15">
      <c r="A814" s="85" t="s">
        <v>3423</v>
      </c>
      <c r="B814" s="85" t="s">
        <v>567</v>
      </c>
      <c r="C814" s="85">
        <v>2</v>
      </c>
      <c r="D814" s="124">
        <v>0.011048935837016787</v>
      </c>
      <c r="E814" s="124">
        <v>1.1487054585660488</v>
      </c>
      <c r="F814" s="85" t="s">
        <v>2698</v>
      </c>
      <c r="G814" s="85" t="b">
        <v>0</v>
      </c>
      <c r="H814" s="85" t="b">
        <v>0</v>
      </c>
      <c r="I814" s="85" t="b">
        <v>0</v>
      </c>
      <c r="J814" s="85" t="b">
        <v>0</v>
      </c>
      <c r="K814" s="85" t="b">
        <v>0</v>
      </c>
      <c r="L814" s="85" t="b">
        <v>0</v>
      </c>
    </row>
    <row r="815" spans="1:12" ht="15">
      <c r="A815" s="85" t="s">
        <v>3418</v>
      </c>
      <c r="B815" s="85" t="s">
        <v>421</v>
      </c>
      <c r="C815" s="85">
        <v>2</v>
      </c>
      <c r="D815" s="124">
        <v>0.011048935837016787</v>
      </c>
      <c r="E815" s="124">
        <v>1.9268567089496924</v>
      </c>
      <c r="F815" s="85" t="s">
        <v>2698</v>
      </c>
      <c r="G815" s="85" t="b">
        <v>0</v>
      </c>
      <c r="H815" s="85" t="b">
        <v>0</v>
      </c>
      <c r="I815" s="85" t="b">
        <v>0</v>
      </c>
      <c r="J815" s="85" t="b">
        <v>0</v>
      </c>
      <c r="K815" s="85" t="b">
        <v>0</v>
      </c>
      <c r="L815" s="85" t="b">
        <v>0</v>
      </c>
    </row>
    <row r="816" spans="1:12" ht="15">
      <c r="A816" s="85" t="s">
        <v>421</v>
      </c>
      <c r="B816" s="85" t="s">
        <v>567</v>
      </c>
      <c r="C816" s="85">
        <v>2</v>
      </c>
      <c r="D816" s="124">
        <v>0.011048935837016787</v>
      </c>
      <c r="E816" s="124">
        <v>1.1487054585660488</v>
      </c>
      <c r="F816" s="85" t="s">
        <v>2698</v>
      </c>
      <c r="G816" s="85" t="b">
        <v>0</v>
      </c>
      <c r="H816" s="85" t="b">
        <v>0</v>
      </c>
      <c r="I816" s="85" t="b">
        <v>0</v>
      </c>
      <c r="J816" s="85" t="b">
        <v>0</v>
      </c>
      <c r="K816" s="85" t="b">
        <v>0</v>
      </c>
      <c r="L816" s="85" t="b">
        <v>0</v>
      </c>
    </row>
    <row r="817" spans="1:12" ht="15">
      <c r="A817" s="85" t="s">
        <v>3341</v>
      </c>
      <c r="B817" s="85" t="s">
        <v>3416</v>
      </c>
      <c r="C817" s="85">
        <v>2</v>
      </c>
      <c r="D817" s="124">
        <v>0.011048935837016787</v>
      </c>
      <c r="E817" s="124">
        <v>1.9268567089496924</v>
      </c>
      <c r="F817" s="85" t="s">
        <v>2698</v>
      </c>
      <c r="G817" s="85" t="b">
        <v>1</v>
      </c>
      <c r="H817" s="85" t="b">
        <v>0</v>
      </c>
      <c r="I817" s="85" t="b">
        <v>0</v>
      </c>
      <c r="J817" s="85" t="b">
        <v>0</v>
      </c>
      <c r="K817" s="85" t="b">
        <v>0</v>
      </c>
      <c r="L817" s="85" t="b">
        <v>0</v>
      </c>
    </row>
    <row r="818" spans="1:12" ht="15">
      <c r="A818" s="85" t="s">
        <v>3416</v>
      </c>
      <c r="B818" s="85" t="s">
        <v>3417</v>
      </c>
      <c r="C818" s="85">
        <v>2</v>
      </c>
      <c r="D818" s="124">
        <v>0.011048935837016787</v>
      </c>
      <c r="E818" s="124">
        <v>1.9268567089496924</v>
      </c>
      <c r="F818" s="85" t="s">
        <v>2698</v>
      </c>
      <c r="G818" s="85" t="b">
        <v>0</v>
      </c>
      <c r="H818" s="85" t="b">
        <v>0</v>
      </c>
      <c r="I818" s="85" t="b">
        <v>0</v>
      </c>
      <c r="J818" s="85" t="b">
        <v>0</v>
      </c>
      <c r="K818" s="85" t="b">
        <v>0</v>
      </c>
      <c r="L818" s="85" t="b">
        <v>0</v>
      </c>
    </row>
    <row r="819" spans="1:12" ht="15">
      <c r="A819" s="85" t="s">
        <v>3417</v>
      </c>
      <c r="B819" s="85" t="s">
        <v>419</v>
      </c>
      <c r="C819" s="85">
        <v>2</v>
      </c>
      <c r="D819" s="124">
        <v>0.011048935837016787</v>
      </c>
      <c r="E819" s="124">
        <v>1.9268567089496924</v>
      </c>
      <c r="F819" s="85" t="s">
        <v>2698</v>
      </c>
      <c r="G819" s="85" t="b">
        <v>0</v>
      </c>
      <c r="H819" s="85" t="b">
        <v>0</v>
      </c>
      <c r="I819" s="85" t="b">
        <v>0</v>
      </c>
      <c r="J819" s="85" t="b">
        <v>0</v>
      </c>
      <c r="K819" s="85" t="b">
        <v>0</v>
      </c>
      <c r="L819" s="85" t="b">
        <v>0</v>
      </c>
    </row>
    <row r="820" spans="1:12" ht="15">
      <c r="A820" s="85" t="s">
        <v>419</v>
      </c>
      <c r="B820" s="85" t="s">
        <v>3342</v>
      </c>
      <c r="C820" s="85">
        <v>2</v>
      </c>
      <c r="D820" s="124">
        <v>0.011048935837016787</v>
      </c>
      <c r="E820" s="124">
        <v>1.9268567089496924</v>
      </c>
      <c r="F820" s="85" t="s">
        <v>2698</v>
      </c>
      <c r="G820" s="85" t="b">
        <v>0</v>
      </c>
      <c r="H820" s="85" t="b">
        <v>0</v>
      </c>
      <c r="I820" s="85" t="b">
        <v>0</v>
      </c>
      <c r="J820" s="85" t="b">
        <v>1</v>
      </c>
      <c r="K820" s="85" t="b">
        <v>0</v>
      </c>
      <c r="L820" s="85" t="b">
        <v>0</v>
      </c>
    </row>
    <row r="821" spans="1:12" ht="15">
      <c r="A821" s="85" t="s">
        <v>3342</v>
      </c>
      <c r="B821" s="85" t="s">
        <v>2785</v>
      </c>
      <c r="C821" s="85">
        <v>2</v>
      </c>
      <c r="D821" s="124">
        <v>0.011048935837016787</v>
      </c>
      <c r="E821" s="124">
        <v>1.9268567089496924</v>
      </c>
      <c r="F821" s="85" t="s">
        <v>2698</v>
      </c>
      <c r="G821" s="85" t="b">
        <v>1</v>
      </c>
      <c r="H821" s="85" t="b">
        <v>0</v>
      </c>
      <c r="I821" s="85" t="b">
        <v>0</v>
      </c>
      <c r="J821" s="85" t="b">
        <v>0</v>
      </c>
      <c r="K821" s="85" t="b">
        <v>0</v>
      </c>
      <c r="L821" s="85" t="b">
        <v>0</v>
      </c>
    </row>
    <row r="822" spans="1:12" ht="15">
      <c r="A822" s="85" t="s">
        <v>2785</v>
      </c>
      <c r="B822" s="85" t="s">
        <v>2830</v>
      </c>
      <c r="C822" s="85">
        <v>2</v>
      </c>
      <c r="D822" s="124">
        <v>0.011048935837016787</v>
      </c>
      <c r="E822" s="124">
        <v>1.6258267132857112</v>
      </c>
      <c r="F822" s="85" t="s">
        <v>2698</v>
      </c>
      <c r="G822" s="85" t="b">
        <v>0</v>
      </c>
      <c r="H822" s="85" t="b">
        <v>0</v>
      </c>
      <c r="I822" s="85" t="b">
        <v>0</v>
      </c>
      <c r="J822" s="85" t="b">
        <v>0</v>
      </c>
      <c r="K822" s="85" t="b">
        <v>0</v>
      </c>
      <c r="L822" s="85" t="b">
        <v>0</v>
      </c>
    </row>
    <row r="823" spans="1:12" ht="15">
      <c r="A823" s="85" t="s">
        <v>2830</v>
      </c>
      <c r="B823" s="85" t="s">
        <v>2772</v>
      </c>
      <c r="C823" s="85">
        <v>2</v>
      </c>
      <c r="D823" s="124">
        <v>0.011048935837016787</v>
      </c>
      <c r="E823" s="124">
        <v>1.32479671762173</v>
      </c>
      <c r="F823" s="85" t="s">
        <v>2698</v>
      </c>
      <c r="G823" s="85" t="b">
        <v>0</v>
      </c>
      <c r="H823" s="85" t="b">
        <v>0</v>
      </c>
      <c r="I823" s="85" t="b">
        <v>0</v>
      </c>
      <c r="J823" s="85" t="b">
        <v>0</v>
      </c>
      <c r="K823" s="85" t="b">
        <v>0</v>
      </c>
      <c r="L823" s="85" t="b">
        <v>0</v>
      </c>
    </row>
    <row r="824" spans="1:12" ht="15">
      <c r="A824" s="85" t="s">
        <v>2772</v>
      </c>
      <c r="B824" s="85" t="s">
        <v>564</v>
      </c>
      <c r="C824" s="85">
        <v>2</v>
      </c>
      <c r="D824" s="124">
        <v>0.011048935837016787</v>
      </c>
      <c r="E824" s="124">
        <v>0.5844340281274861</v>
      </c>
      <c r="F824" s="85" t="s">
        <v>2698</v>
      </c>
      <c r="G824" s="85" t="b">
        <v>0</v>
      </c>
      <c r="H824" s="85" t="b">
        <v>0</v>
      </c>
      <c r="I824" s="85" t="b">
        <v>0</v>
      </c>
      <c r="J824" s="85" t="b">
        <v>0</v>
      </c>
      <c r="K824" s="85" t="b">
        <v>0</v>
      </c>
      <c r="L824" s="85" t="b">
        <v>0</v>
      </c>
    </row>
    <row r="825" spans="1:12" ht="15">
      <c r="A825" s="85" t="s">
        <v>2832</v>
      </c>
      <c r="B825" s="85" t="s">
        <v>3391</v>
      </c>
      <c r="C825" s="85">
        <v>2</v>
      </c>
      <c r="D825" s="124">
        <v>0.011048935837016787</v>
      </c>
      <c r="E825" s="124">
        <v>1.750765449894011</v>
      </c>
      <c r="F825" s="85" t="s">
        <v>2698</v>
      </c>
      <c r="G825" s="85" t="b">
        <v>1</v>
      </c>
      <c r="H825" s="85" t="b">
        <v>0</v>
      </c>
      <c r="I825" s="85" t="b">
        <v>0</v>
      </c>
      <c r="J825" s="85" t="b">
        <v>0</v>
      </c>
      <c r="K825" s="85" t="b">
        <v>0</v>
      </c>
      <c r="L825" s="85" t="b">
        <v>0</v>
      </c>
    </row>
    <row r="826" spans="1:12" ht="15">
      <c r="A826" s="85" t="s">
        <v>3391</v>
      </c>
      <c r="B826" s="85" t="s">
        <v>2830</v>
      </c>
      <c r="C826" s="85">
        <v>2</v>
      </c>
      <c r="D826" s="124">
        <v>0.011048935837016787</v>
      </c>
      <c r="E826" s="124">
        <v>1.6258267132857112</v>
      </c>
      <c r="F826" s="85" t="s">
        <v>2698</v>
      </c>
      <c r="G826" s="85" t="b">
        <v>0</v>
      </c>
      <c r="H826" s="85" t="b">
        <v>0</v>
      </c>
      <c r="I826" s="85" t="b">
        <v>0</v>
      </c>
      <c r="J826" s="85" t="b">
        <v>0</v>
      </c>
      <c r="K826" s="85" t="b">
        <v>0</v>
      </c>
      <c r="L826" s="85" t="b">
        <v>0</v>
      </c>
    </row>
    <row r="827" spans="1:12" ht="15">
      <c r="A827" s="85" t="s">
        <v>2830</v>
      </c>
      <c r="B827" s="85" t="s">
        <v>3315</v>
      </c>
      <c r="C827" s="85">
        <v>2</v>
      </c>
      <c r="D827" s="124">
        <v>0.011048935837016787</v>
      </c>
      <c r="E827" s="124">
        <v>1.6258267132857112</v>
      </c>
      <c r="F827" s="85" t="s">
        <v>2698</v>
      </c>
      <c r="G827" s="85" t="b">
        <v>0</v>
      </c>
      <c r="H827" s="85" t="b">
        <v>0</v>
      </c>
      <c r="I827" s="85" t="b">
        <v>0</v>
      </c>
      <c r="J827" s="85" t="b">
        <v>0</v>
      </c>
      <c r="K827" s="85" t="b">
        <v>0</v>
      </c>
      <c r="L827" s="85" t="b">
        <v>0</v>
      </c>
    </row>
    <row r="828" spans="1:12" ht="15">
      <c r="A828" s="85" t="s">
        <v>3315</v>
      </c>
      <c r="B828" s="85" t="s">
        <v>3392</v>
      </c>
      <c r="C828" s="85">
        <v>2</v>
      </c>
      <c r="D828" s="124">
        <v>0.011048935837016787</v>
      </c>
      <c r="E828" s="124">
        <v>1.9268567089496924</v>
      </c>
      <c r="F828" s="85" t="s">
        <v>2698</v>
      </c>
      <c r="G828" s="85" t="b">
        <v>0</v>
      </c>
      <c r="H828" s="85" t="b">
        <v>0</v>
      </c>
      <c r="I828" s="85" t="b">
        <v>0</v>
      </c>
      <c r="J828" s="85" t="b">
        <v>0</v>
      </c>
      <c r="K828" s="85" t="b">
        <v>0</v>
      </c>
      <c r="L828" s="85" t="b">
        <v>0</v>
      </c>
    </row>
    <row r="829" spans="1:12" ht="15">
      <c r="A829" s="85" t="s">
        <v>3392</v>
      </c>
      <c r="B829" s="85" t="s">
        <v>402</v>
      </c>
      <c r="C829" s="85">
        <v>2</v>
      </c>
      <c r="D829" s="124">
        <v>0.011048935837016787</v>
      </c>
      <c r="E829" s="124">
        <v>1.750765449894011</v>
      </c>
      <c r="F829" s="85" t="s">
        <v>2698</v>
      </c>
      <c r="G829" s="85" t="b">
        <v>0</v>
      </c>
      <c r="H829" s="85" t="b">
        <v>0</v>
      </c>
      <c r="I829" s="85" t="b">
        <v>0</v>
      </c>
      <c r="J829" s="85" t="b">
        <v>0</v>
      </c>
      <c r="K829" s="85" t="b">
        <v>0</v>
      </c>
      <c r="L829" s="85" t="b">
        <v>0</v>
      </c>
    </row>
    <row r="830" spans="1:12" ht="15">
      <c r="A830" s="85" t="s">
        <v>402</v>
      </c>
      <c r="B830" s="85" t="s">
        <v>3393</v>
      </c>
      <c r="C830" s="85">
        <v>2</v>
      </c>
      <c r="D830" s="124">
        <v>0.011048935837016787</v>
      </c>
      <c r="E830" s="124">
        <v>1.750765449894011</v>
      </c>
      <c r="F830" s="85" t="s">
        <v>2698</v>
      </c>
      <c r="G830" s="85" t="b">
        <v>0</v>
      </c>
      <c r="H830" s="85" t="b">
        <v>0</v>
      </c>
      <c r="I830" s="85" t="b">
        <v>0</v>
      </c>
      <c r="J830" s="85" t="b">
        <v>0</v>
      </c>
      <c r="K830" s="85" t="b">
        <v>0</v>
      </c>
      <c r="L830" s="85" t="b">
        <v>0</v>
      </c>
    </row>
    <row r="831" spans="1:12" ht="15">
      <c r="A831" s="85" t="s">
        <v>3393</v>
      </c>
      <c r="B831" s="85" t="s">
        <v>3394</v>
      </c>
      <c r="C831" s="85">
        <v>2</v>
      </c>
      <c r="D831" s="124">
        <v>0.011048935837016787</v>
      </c>
      <c r="E831" s="124">
        <v>1.9268567089496924</v>
      </c>
      <c r="F831" s="85" t="s">
        <v>2698</v>
      </c>
      <c r="G831" s="85" t="b">
        <v>0</v>
      </c>
      <c r="H831" s="85" t="b">
        <v>0</v>
      </c>
      <c r="I831" s="85" t="b">
        <v>0</v>
      </c>
      <c r="J831" s="85" t="b">
        <v>0</v>
      </c>
      <c r="K831" s="85" t="b">
        <v>0</v>
      </c>
      <c r="L831" s="85" t="b">
        <v>0</v>
      </c>
    </row>
    <row r="832" spans="1:12" ht="15">
      <c r="A832" s="85" t="s">
        <v>3394</v>
      </c>
      <c r="B832" s="85" t="s">
        <v>325</v>
      </c>
      <c r="C832" s="85">
        <v>2</v>
      </c>
      <c r="D832" s="124">
        <v>0.011048935837016787</v>
      </c>
      <c r="E832" s="124">
        <v>1.44973545423003</v>
      </c>
      <c r="F832" s="85" t="s">
        <v>2698</v>
      </c>
      <c r="G832" s="85" t="b">
        <v>0</v>
      </c>
      <c r="H832" s="85" t="b">
        <v>0</v>
      </c>
      <c r="I832" s="85" t="b">
        <v>0</v>
      </c>
      <c r="J832" s="85" t="b">
        <v>0</v>
      </c>
      <c r="K832" s="85" t="b">
        <v>0</v>
      </c>
      <c r="L832" s="85" t="b">
        <v>0</v>
      </c>
    </row>
    <row r="833" spans="1:12" ht="15">
      <c r="A833" s="85" t="s">
        <v>325</v>
      </c>
      <c r="B833" s="85" t="s">
        <v>3395</v>
      </c>
      <c r="C833" s="85">
        <v>2</v>
      </c>
      <c r="D833" s="124">
        <v>0.011048935837016787</v>
      </c>
      <c r="E833" s="124">
        <v>1.3827886645994167</v>
      </c>
      <c r="F833" s="85" t="s">
        <v>2698</v>
      </c>
      <c r="G833" s="85" t="b">
        <v>0</v>
      </c>
      <c r="H833" s="85" t="b">
        <v>0</v>
      </c>
      <c r="I833" s="85" t="b">
        <v>0</v>
      </c>
      <c r="J833" s="85" t="b">
        <v>0</v>
      </c>
      <c r="K833" s="85" t="b">
        <v>0</v>
      </c>
      <c r="L833" s="85" t="b">
        <v>0</v>
      </c>
    </row>
    <row r="834" spans="1:12" ht="15">
      <c r="A834" s="85" t="s">
        <v>3395</v>
      </c>
      <c r="B834" s="85" t="s">
        <v>2811</v>
      </c>
      <c r="C834" s="85">
        <v>2</v>
      </c>
      <c r="D834" s="124">
        <v>0.011048935837016787</v>
      </c>
      <c r="E834" s="124">
        <v>1.44973545423003</v>
      </c>
      <c r="F834" s="85" t="s">
        <v>2698</v>
      </c>
      <c r="G834" s="85" t="b">
        <v>0</v>
      </c>
      <c r="H834" s="85" t="b">
        <v>0</v>
      </c>
      <c r="I834" s="85" t="b">
        <v>0</v>
      </c>
      <c r="J834" s="85" t="b">
        <v>0</v>
      </c>
      <c r="K834" s="85" t="b">
        <v>0</v>
      </c>
      <c r="L834" s="85" t="b">
        <v>0</v>
      </c>
    </row>
    <row r="835" spans="1:12" ht="15">
      <c r="A835" s="85" t="s">
        <v>2834</v>
      </c>
      <c r="B835" s="85" t="s">
        <v>2835</v>
      </c>
      <c r="C835" s="85">
        <v>3</v>
      </c>
      <c r="D835" s="124">
        <v>0.0129639358333968</v>
      </c>
      <c r="E835" s="124">
        <v>1.568201724066995</v>
      </c>
      <c r="F835" s="85" t="s">
        <v>2699</v>
      </c>
      <c r="G835" s="85" t="b">
        <v>0</v>
      </c>
      <c r="H835" s="85" t="b">
        <v>0</v>
      </c>
      <c r="I835" s="85" t="b">
        <v>0</v>
      </c>
      <c r="J835" s="85" t="b">
        <v>0</v>
      </c>
      <c r="K835" s="85" t="b">
        <v>0</v>
      </c>
      <c r="L835" s="85" t="b">
        <v>0</v>
      </c>
    </row>
    <row r="836" spans="1:12" ht="15">
      <c r="A836" s="85" t="s">
        <v>2835</v>
      </c>
      <c r="B836" s="85" t="s">
        <v>2836</v>
      </c>
      <c r="C836" s="85">
        <v>3</v>
      </c>
      <c r="D836" s="124">
        <v>0.0129639358333968</v>
      </c>
      <c r="E836" s="124">
        <v>1.568201724066995</v>
      </c>
      <c r="F836" s="85" t="s">
        <v>2699</v>
      </c>
      <c r="G836" s="85" t="b">
        <v>0</v>
      </c>
      <c r="H836" s="85" t="b">
        <v>0</v>
      </c>
      <c r="I836" s="85" t="b">
        <v>0</v>
      </c>
      <c r="J836" s="85" t="b">
        <v>0</v>
      </c>
      <c r="K836" s="85" t="b">
        <v>0</v>
      </c>
      <c r="L836" s="85" t="b">
        <v>0</v>
      </c>
    </row>
    <row r="837" spans="1:12" ht="15">
      <c r="A837" s="85" t="s">
        <v>2836</v>
      </c>
      <c r="B837" s="85" t="s">
        <v>3356</v>
      </c>
      <c r="C837" s="85">
        <v>3</v>
      </c>
      <c r="D837" s="124">
        <v>0.0129639358333968</v>
      </c>
      <c r="E837" s="124">
        <v>1.568201724066995</v>
      </c>
      <c r="F837" s="85" t="s">
        <v>2699</v>
      </c>
      <c r="G837" s="85" t="b">
        <v>0</v>
      </c>
      <c r="H837" s="85" t="b">
        <v>0</v>
      </c>
      <c r="I837" s="85" t="b">
        <v>0</v>
      </c>
      <c r="J837" s="85" t="b">
        <v>0</v>
      </c>
      <c r="K837" s="85" t="b">
        <v>0</v>
      </c>
      <c r="L837" s="85" t="b">
        <v>0</v>
      </c>
    </row>
    <row r="838" spans="1:12" ht="15">
      <c r="A838" s="85" t="s">
        <v>3356</v>
      </c>
      <c r="B838" s="85" t="s">
        <v>413</v>
      </c>
      <c r="C838" s="85">
        <v>3</v>
      </c>
      <c r="D838" s="124">
        <v>0.0129639358333968</v>
      </c>
      <c r="E838" s="124">
        <v>1.568201724066995</v>
      </c>
      <c r="F838" s="85" t="s">
        <v>2699</v>
      </c>
      <c r="G838" s="85" t="b">
        <v>0</v>
      </c>
      <c r="H838" s="85" t="b">
        <v>0</v>
      </c>
      <c r="I838" s="85" t="b">
        <v>0</v>
      </c>
      <c r="J838" s="85" t="b">
        <v>0</v>
      </c>
      <c r="K838" s="85" t="b">
        <v>0</v>
      </c>
      <c r="L838" s="85" t="b">
        <v>0</v>
      </c>
    </row>
    <row r="839" spans="1:12" ht="15">
      <c r="A839" s="85" t="s">
        <v>413</v>
      </c>
      <c r="B839" s="85" t="s">
        <v>2833</v>
      </c>
      <c r="C839" s="85">
        <v>3</v>
      </c>
      <c r="D839" s="124">
        <v>0.0129639358333968</v>
      </c>
      <c r="E839" s="124">
        <v>1.3463529744506386</v>
      </c>
      <c r="F839" s="85" t="s">
        <v>2699</v>
      </c>
      <c r="G839" s="85" t="b">
        <v>0</v>
      </c>
      <c r="H839" s="85" t="b">
        <v>0</v>
      </c>
      <c r="I839" s="85" t="b">
        <v>0</v>
      </c>
      <c r="J839" s="85" t="b">
        <v>0</v>
      </c>
      <c r="K839" s="85" t="b">
        <v>0</v>
      </c>
      <c r="L839" s="85" t="b">
        <v>0</v>
      </c>
    </row>
    <row r="840" spans="1:12" ht="15">
      <c r="A840" s="85" t="s">
        <v>2833</v>
      </c>
      <c r="B840" s="85" t="s">
        <v>3325</v>
      </c>
      <c r="C840" s="85">
        <v>3</v>
      </c>
      <c r="D840" s="124">
        <v>0.0129639358333968</v>
      </c>
      <c r="E840" s="124">
        <v>1.3463529744506386</v>
      </c>
      <c r="F840" s="85" t="s">
        <v>2699</v>
      </c>
      <c r="G840" s="85" t="b">
        <v>0</v>
      </c>
      <c r="H840" s="85" t="b">
        <v>0</v>
      </c>
      <c r="I840" s="85" t="b">
        <v>0</v>
      </c>
      <c r="J840" s="85" t="b">
        <v>1</v>
      </c>
      <c r="K840" s="85" t="b">
        <v>0</v>
      </c>
      <c r="L840" s="85" t="b">
        <v>0</v>
      </c>
    </row>
    <row r="841" spans="1:12" ht="15">
      <c r="A841" s="85" t="s">
        <v>3325</v>
      </c>
      <c r="B841" s="85" t="s">
        <v>325</v>
      </c>
      <c r="C841" s="85">
        <v>3</v>
      </c>
      <c r="D841" s="124">
        <v>0.0129639358333968</v>
      </c>
      <c r="E841" s="124">
        <v>1.2671717284030137</v>
      </c>
      <c r="F841" s="85" t="s">
        <v>2699</v>
      </c>
      <c r="G841" s="85" t="b">
        <v>1</v>
      </c>
      <c r="H841" s="85" t="b">
        <v>0</v>
      </c>
      <c r="I841" s="85" t="b">
        <v>0</v>
      </c>
      <c r="J841" s="85" t="b">
        <v>0</v>
      </c>
      <c r="K841" s="85" t="b">
        <v>0</v>
      </c>
      <c r="L841" s="85" t="b">
        <v>0</v>
      </c>
    </row>
    <row r="842" spans="1:12" ht="15">
      <c r="A842" s="85" t="s">
        <v>325</v>
      </c>
      <c r="B842" s="85" t="s">
        <v>3357</v>
      </c>
      <c r="C842" s="85">
        <v>3</v>
      </c>
      <c r="D842" s="124">
        <v>0.0129639358333968</v>
      </c>
      <c r="E842" s="124">
        <v>1.2671717284030137</v>
      </c>
      <c r="F842" s="85" t="s">
        <v>2699</v>
      </c>
      <c r="G842" s="85" t="b">
        <v>0</v>
      </c>
      <c r="H842" s="85" t="b">
        <v>0</v>
      </c>
      <c r="I842" s="85" t="b">
        <v>0</v>
      </c>
      <c r="J842" s="85" t="b">
        <v>0</v>
      </c>
      <c r="K842" s="85" t="b">
        <v>0</v>
      </c>
      <c r="L842" s="85" t="b">
        <v>0</v>
      </c>
    </row>
    <row r="843" spans="1:12" ht="15">
      <c r="A843" s="85" t="s">
        <v>3357</v>
      </c>
      <c r="B843" s="85" t="s">
        <v>3315</v>
      </c>
      <c r="C843" s="85">
        <v>3</v>
      </c>
      <c r="D843" s="124">
        <v>0.0129639358333968</v>
      </c>
      <c r="E843" s="124">
        <v>1.568201724066995</v>
      </c>
      <c r="F843" s="85" t="s">
        <v>2699</v>
      </c>
      <c r="G843" s="85" t="b">
        <v>0</v>
      </c>
      <c r="H843" s="85" t="b">
        <v>0</v>
      </c>
      <c r="I843" s="85" t="b">
        <v>0</v>
      </c>
      <c r="J843" s="85" t="b">
        <v>0</v>
      </c>
      <c r="K843" s="85" t="b">
        <v>0</v>
      </c>
      <c r="L843" s="85" t="b">
        <v>0</v>
      </c>
    </row>
    <row r="844" spans="1:12" ht="15">
      <c r="A844" s="85" t="s">
        <v>3315</v>
      </c>
      <c r="B844" s="85" t="s">
        <v>3358</v>
      </c>
      <c r="C844" s="85">
        <v>3</v>
      </c>
      <c r="D844" s="124">
        <v>0.0129639358333968</v>
      </c>
      <c r="E844" s="124">
        <v>1.568201724066995</v>
      </c>
      <c r="F844" s="85" t="s">
        <v>2699</v>
      </c>
      <c r="G844" s="85" t="b">
        <v>0</v>
      </c>
      <c r="H844" s="85" t="b">
        <v>0</v>
      </c>
      <c r="I844" s="85" t="b">
        <v>0</v>
      </c>
      <c r="J844" s="85" t="b">
        <v>0</v>
      </c>
      <c r="K844" s="85" t="b">
        <v>0</v>
      </c>
      <c r="L844" s="85" t="b">
        <v>0</v>
      </c>
    </row>
    <row r="845" spans="1:12" ht="15">
      <c r="A845" s="85" t="s">
        <v>3358</v>
      </c>
      <c r="B845" s="85" t="s">
        <v>3326</v>
      </c>
      <c r="C845" s="85">
        <v>3</v>
      </c>
      <c r="D845" s="124">
        <v>0.0129639358333968</v>
      </c>
      <c r="E845" s="124">
        <v>1.568201724066995</v>
      </c>
      <c r="F845" s="85" t="s">
        <v>2699</v>
      </c>
      <c r="G845" s="85" t="b">
        <v>0</v>
      </c>
      <c r="H845" s="85" t="b">
        <v>0</v>
      </c>
      <c r="I845" s="85" t="b">
        <v>0</v>
      </c>
      <c r="J845" s="85" t="b">
        <v>0</v>
      </c>
      <c r="K845" s="85" t="b">
        <v>0</v>
      </c>
      <c r="L845" s="85" t="b">
        <v>0</v>
      </c>
    </row>
    <row r="846" spans="1:12" ht="15">
      <c r="A846" s="85" t="s">
        <v>2811</v>
      </c>
      <c r="B846" s="85" t="s">
        <v>2810</v>
      </c>
      <c r="C846" s="85">
        <v>3</v>
      </c>
      <c r="D846" s="124">
        <v>0.0129639358333968</v>
      </c>
      <c r="E846" s="124">
        <v>1.568201724066995</v>
      </c>
      <c r="F846" s="85" t="s">
        <v>2699</v>
      </c>
      <c r="G846" s="85" t="b">
        <v>0</v>
      </c>
      <c r="H846" s="85" t="b">
        <v>0</v>
      </c>
      <c r="I846" s="85" t="b">
        <v>0</v>
      </c>
      <c r="J846" s="85" t="b">
        <v>0</v>
      </c>
      <c r="K846" s="85" t="b">
        <v>0</v>
      </c>
      <c r="L846" s="85" t="b">
        <v>0</v>
      </c>
    </row>
    <row r="847" spans="1:12" ht="15">
      <c r="A847" s="85" t="s">
        <v>235</v>
      </c>
      <c r="B847" s="85" t="s">
        <v>2834</v>
      </c>
      <c r="C847" s="85">
        <v>2</v>
      </c>
      <c r="D847" s="124">
        <v>0.0115532232121656</v>
      </c>
      <c r="E847" s="124">
        <v>1.443262987458695</v>
      </c>
      <c r="F847" s="85" t="s">
        <v>2699</v>
      </c>
      <c r="G847" s="85" t="b">
        <v>0</v>
      </c>
      <c r="H847" s="85" t="b">
        <v>0</v>
      </c>
      <c r="I847" s="85" t="b">
        <v>0</v>
      </c>
      <c r="J847" s="85" t="b">
        <v>0</v>
      </c>
      <c r="K847" s="85" t="b">
        <v>0</v>
      </c>
      <c r="L847" s="85" t="b">
        <v>0</v>
      </c>
    </row>
    <row r="848" spans="1:12" ht="15">
      <c r="A848" s="85" t="s">
        <v>2832</v>
      </c>
      <c r="B848" s="85" t="s">
        <v>325</v>
      </c>
      <c r="C848" s="85">
        <v>2</v>
      </c>
      <c r="D848" s="124">
        <v>0.0115532232121656</v>
      </c>
      <c r="E848" s="124">
        <v>0.7900504736833512</v>
      </c>
      <c r="F848" s="85" t="s">
        <v>2699</v>
      </c>
      <c r="G848" s="85" t="b">
        <v>1</v>
      </c>
      <c r="H848" s="85" t="b">
        <v>0</v>
      </c>
      <c r="I848" s="85" t="b">
        <v>0</v>
      </c>
      <c r="J848" s="85" t="b">
        <v>0</v>
      </c>
      <c r="K848" s="85" t="b">
        <v>0</v>
      </c>
      <c r="L848" s="85" t="b">
        <v>0</v>
      </c>
    </row>
    <row r="849" spans="1:12" ht="15">
      <c r="A849" s="85" t="s">
        <v>325</v>
      </c>
      <c r="B849" s="85" t="s">
        <v>3329</v>
      </c>
      <c r="C849" s="85">
        <v>2</v>
      </c>
      <c r="D849" s="124">
        <v>0.0115532232121656</v>
      </c>
      <c r="E849" s="124">
        <v>1.2671717284030137</v>
      </c>
      <c r="F849" s="85" t="s">
        <v>2699</v>
      </c>
      <c r="G849" s="85" t="b">
        <v>0</v>
      </c>
      <c r="H849" s="85" t="b">
        <v>0</v>
      </c>
      <c r="I849" s="85" t="b">
        <v>0</v>
      </c>
      <c r="J849" s="85" t="b">
        <v>0</v>
      </c>
      <c r="K849" s="85" t="b">
        <v>0</v>
      </c>
      <c r="L849" s="85" t="b">
        <v>0</v>
      </c>
    </row>
    <row r="850" spans="1:12" ht="15">
      <c r="A850" s="85" t="s">
        <v>3329</v>
      </c>
      <c r="B850" s="85" t="s">
        <v>3468</v>
      </c>
      <c r="C850" s="85">
        <v>2</v>
      </c>
      <c r="D850" s="124">
        <v>0.0115532232121656</v>
      </c>
      <c r="E850" s="124">
        <v>1.7442929831226763</v>
      </c>
      <c r="F850" s="85" t="s">
        <v>2699</v>
      </c>
      <c r="G850" s="85" t="b">
        <v>0</v>
      </c>
      <c r="H850" s="85" t="b">
        <v>0</v>
      </c>
      <c r="I850" s="85" t="b">
        <v>0</v>
      </c>
      <c r="J850" s="85" t="b">
        <v>0</v>
      </c>
      <c r="K850" s="85" t="b">
        <v>0</v>
      </c>
      <c r="L850" s="85" t="b">
        <v>0</v>
      </c>
    </row>
    <row r="851" spans="1:12" ht="15">
      <c r="A851" s="85" t="s">
        <v>3468</v>
      </c>
      <c r="B851" s="85" t="s">
        <v>2832</v>
      </c>
      <c r="C851" s="85">
        <v>2</v>
      </c>
      <c r="D851" s="124">
        <v>0.0115532232121656</v>
      </c>
      <c r="E851" s="124">
        <v>1.443262987458695</v>
      </c>
      <c r="F851" s="85" t="s">
        <v>2699</v>
      </c>
      <c r="G851" s="85" t="b">
        <v>0</v>
      </c>
      <c r="H851" s="85" t="b">
        <v>0</v>
      </c>
      <c r="I851" s="85" t="b">
        <v>0</v>
      </c>
      <c r="J851" s="85" t="b">
        <v>1</v>
      </c>
      <c r="K851" s="85" t="b">
        <v>0</v>
      </c>
      <c r="L851" s="85" t="b">
        <v>0</v>
      </c>
    </row>
    <row r="852" spans="1:12" ht="15">
      <c r="A852" s="85" t="s">
        <v>2832</v>
      </c>
      <c r="B852" s="85" t="s">
        <v>3469</v>
      </c>
      <c r="C852" s="85">
        <v>2</v>
      </c>
      <c r="D852" s="124">
        <v>0.0115532232121656</v>
      </c>
      <c r="E852" s="124">
        <v>1.2671717284030137</v>
      </c>
      <c r="F852" s="85" t="s">
        <v>2699</v>
      </c>
      <c r="G852" s="85" t="b">
        <v>1</v>
      </c>
      <c r="H852" s="85" t="b">
        <v>0</v>
      </c>
      <c r="I852" s="85" t="b">
        <v>0</v>
      </c>
      <c r="J852" s="85" t="b">
        <v>0</v>
      </c>
      <c r="K852" s="85" t="b">
        <v>0</v>
      </c>
      <c r="L852" s="85" t="b">
        <v>0</v>
      </c>
    </row>
    <row r="853" spans="1:12" ht="15">
      <c r="A853" s="85" t="s">
        <v>3469</v>
      </c>
      <c r="B853" s="85" t="s">
        <v>3374</v>
      </c>
      <c r="C853" s="85">
        <v>2</v>
      </c>
      <c r="D853" s="124">
        <v>0.0115532232121656</v>
      </c>
      <c r="E853" s="124">
        <v>1.7442929831226763</v>
      </c>
      <c r="F853" s="85" t="s">
        <v>2699</v>
      </c>
      <c r="G853" s="85" t="b">
        <v>0</v>
      </c>
      <c r="H853" s="85" t="b">
        <v>0</v>
      </c>
      <c r="I853" s="85" t="b">
        <v>0</v>
      </c>
      <c r="J853" s="85" t="b">
        <v>0</v>
      </c>
      <c r="K853" s="85" t="b">
        <v>0</v>
      </c>
      <c r="L853" s="85" t="b">
        <v>0</v>
      </c>
    </row>
    <row r="854" spans="1:12" ht="15">
      <c r="A854" s="85" t="s">
        <v>3374</v>
      </c>
      <c r="B854" s="85" t="s">
        <v>2811</v>
      </c>
      <c r="C854" s="85">
        <v>2</v>
      </c>
      <c r="D854" s="124">
        <v>0.0115532232121656</v>
      </c>
      <c r="E854" s="124">
        <v>1.568201724066995</v>
      </c>
      <c r="F854" s="85" t="s">
        <v>2699</v>
      </c>
      <c r="G854" s="85" t="b">
        <v>0</v>
      </c>
      <c r="H854" s="85" t="b">
        <v>0</v>
      </c>
      <c r="I854" s="85" t="b">
        <v>0</v>
      </c>
      <c r="J854" s="85" t="b">
        <v>0</v>
      </c>
      <c r="K854" s="85" t="b">
        <v>0</v>
      </c>
      <c r="L854" s="85" t="b">
        <v>0</v>
      </c>
    </row>
    <row r="855" spans="1:12" ht="15">
      <c r="A855" s="85" t="s">
        <v>2810</v>
      </c>
      <c r="B855" s="85" t="s">
        <v>564</v>
      </c>
      <c r="C855" s="85">
        <v>2</v>
      </c>
      <c r="D855" s="124">
        <v>0.0115532232121656</v>
      </c>
      <c r="E855" s="124">
        <v>0.8991949431084194</v>
      </c>
      <c r="F855" s="85" t="s">
        <v>2699</v>
      </c>
      <c r="G855" s="85" t="b">
        <v>0</v>
      </c>
      <c r="H855" s="85" t="b">
        <v>0</v>
      </c>
      <c r="I855" s="85" t="b">
        <v>0</v>
      </c>
      <c r="J855" s="85" t="b">
        <v>0</v>
      </c>
      <c r="K855" s="85" t="b">
        <v>0</v>
      </c>
      <c r="L855" s="85" t="b">
        <v>0</v>
      </c>
    </row>
    <row r="856" spans="1:12" ht="15">
      <c r="A856" s="85" t="s">
        <v>564</v>
      </c>
      <c r="B856" s="85" t="s">
        <v>2815</v>
      </c>
      <c r="C856" s="85">
        <v>2</v>
      </c>
      <c r="D856" s="124">
        <v>0.0115532232121656</v>
      </c>
      <c r="E856" s="124">
        <v>1.7442929831226763</v>
      </c>
      <c r="F856" s="85" t="s">
        <v>2699</v>
      </c>
      <c r="G856" s="85" t="b">
        <v>0</v>
      </c>
      <c r="H856" s="85" t="b">
        <v>0</v>
      </c>
      <c r="I856" s="85" t="b">
        <v>0</v>
      </c>
      <c r="J856" s="85" t="b">
        <v>0</v>
      </c>
      <c r="K856" s="85" t="b">
        <v>0</v>
      </c>
      <c r="L856" s="85" t="b">
        <v>0</v>
      </c>
    </row>
    <row r="857" spans="1:12" ht="15">
      <c r="A857" s="85" t="s">
        <v>2832</v>
      </c>
      <c r="B857" s="85" t="s">
        <v>3484</v>
      </c>
      <c r="C857" s="85">
        <v>2</v>
      </c>
      <c r="D857" s="124">
        <v>0.0115532232121656</v>
      </c>
      <c r="E857" s="124">
        <v>1.2671717284030137</v>
      </c>
      <c r="F857" s="85" t="s">
        <v>2699</v>
      </c>
      <c r="G857" s="85" t="b">
        <v>1</v>
      </c>
      <c r="H857" s="85" t="b">
        <v>0</v>
      </c>
      <c r="I857" s="85" t="b">
        <v>0</v>
      </c>
      <c r="J857" s="85" t="b">
        <v>0</v>
      </c>
      <c r="K857" s="85" t="b">
        <v>0</v>
      </c>
      <c r="L857" s="85" t="b">
        <v>0</v>
      </c>
    </row>
    <row r="858" spans="1:12" ht="15">
      <c r="A858" s="85" t="s">
        <v>3484</v>
      </c>
      <c r="B858" s="85" t="s">
        <v>402</v>
      </c>
      <c r="C858" s="85">
        <v>2</v>
      </c>
      <c r="D858" s="124">
        <v>0.0115532232121656</v>
      </c>
      <c r="E858" s="124">
        <v>1.443262987458695</v>
      </c>
      <c r="F858" s="85" t="s">
        <v>2699</v>
      </c>
      <c r="G858" s="85" t="b">
        <v>0</v>
      </c>
      <c r="H858" s="85" t="b">
        <v>0</v>
      </c>
      <c r="I858" s="85" t="b">
        <v>0</v>
      </c>
      <c r="J858" s="85" t="b">
        <v>0</v>
      </c>
      <c r="K858" s="85" t="b">
        <v>0</v>
      </c>
      <c r="L858" s="85" t="b">
        <v>0</v>
      </c>
    </row>
    <row r="859" spans="1:12" ht="15">
      <c r="A859" s="85" t="s">
        <v>402</v>
      </c>
      <c r="B859" s="85" t="s">
        <v>401</v>
      </c>
      <c r="C859" s="85">
        <v>2</v>
      </c>
      <c r="D859" s="124">
        <v>0.0115532232121656</v>
      </c>
      <c r="E859" s="124">
        <v>1.443262987458695</v>
      </c>
      <c r="F859" s="85" t="s">
        <v>2699</v>
      </c>
      <c r="G859" s="85" t="b">
        <v>0</v>
      </c>
      <c r="H859" s="85" t="b">
        <v>0</v>
      </c>
      <c r="I859" s="85" t="b">
        <v>0</v>
      </c>
      <c r="J859" s="85" t="b">
        <v>0</v>
      </c>
      <c r="K859" s="85" t="b">
        <v>0</v>
      </c>
      <c r="L859" s="85" t="b">
        <v>0</v>
      </c>
    </row>
    <row r="860" spans="1:12" ht="15">
      <c r="A860" s="85" t="s">
        <v>401</v>
      </c>
      <c r="B860" s="85" t="s">
        <v>3306</v>
      </c>
      <c r="C860" s="85">
        <v>2</v>
      </c>
      <c r="D860" s="124">
        <v>0.0115532232121656</v>
      </c>
      <c r="E860" s="124">
        <v>1.7442929831226763</v>
      </c>
      <c r="F860" s="85" t="s">
        <v>2699</v>
      </c>
      <c r="G860" s="85" t="b">
        <v>0</v>
      </c>
      <c r="H860" s="85" t="b">
        <v>0</v>
      </c>
      <c r="I860" s="85" t="b">
        <v>0</v>
      </c>
      <c r="J860" s="85" t="b">
        <v>1</v>
      </c>
      <c r="K860" s="85" t="b">
        <v>0</v>
      </c>
      <c r="L860" s="85" t="b">
        <v>0</v>
      </c>
    </row>
    <row r="861" spans="1:12" ht="15">
      <c r="A861" s="85" t="s">
        <v>3306</v>
      </c>
      <c r="B861" s="85" t="s">
        <v>2833</v>
      </c>
      <c r="C861" s="85">
        <v>2</v>
      </c>
      <c r="D861" s="124">
        <v>0.0115532232121656</v>
      </c>
      <c r="E861" s="124">
        <v>1.3463529744506386</v>
      </c>
      <c r="F861" s="85" t="s">
        <v>2699</v>
      </c>
      <c r="G861" s="85" t="b">
        <v>1</v>
      </c>
      <c r="H861" s="85" t="b">
        <v>0</v>
      </c>
      <c r="I861" s="85" t="b">
        <v>0</v>
      </c>
      <c r="J861" s="85" t="b">
        <v>0</v>
      </c>
      <c r="K861" s="85" t="b">
        <v>0</v>
      </c>
      <c r="L861" s="85" t="b">
        <v>0</v>
      </c>
    </row>
    <row r="862" spans="1:12" ht="15">
      <c r="A862" s="85" t="s">
        <v>2833</v>
      </c>
      <c r="B862" s="85" t="s">
        <v>3371</v>
      </c>
      <c r="C862" s="85">
        <v>2</v>
      </c>
      <c r="D862" s="124">
        <v>0.0115532232121656</v>
      </c>
      <c r="E862" s="124">
        <v>1.3463529744506386</v>
      </c>
      <c r="F862" s="85" t="s">
        <v>2699</v>
      </c>
      <c r="G862" s="85" t="b">
        <v>0</v>
      </c>
      <c r="H862" s="85" t="b">
        <v>0</v>
      </c>
      <c r="I862" s="85" t="b">
        <v>0</v>
      </c>
      <c r="J862" s="85" t="b">
        <v>0</v>
      </c>
      <c r="K862" s="85" t="b">
        <v>0</v>
      </c>
      <c r="L862" s="85" t="b">
        <v>0</v>
      </c>
    </row>
    <row r="863" spans="1:12" ht="15">
      <c r="A863" s="85" t="s">
        <v>3371</v>
      </c>
      <c r="B863" s="85" t="s">
        <v>3485</v>
      </c>
      <c r="C863" s="85">
        <v>2</v>
      </c>
      <c r="D863" s="124">
        <v>0.0115532232121656</v>
      </c>
      <c r="E863" s="124">
        <v>1.7442929831226763</v>
      </c>
      <c r="F863" s="85" t="s">
        <v>2699</v>
      </c>
      <c r="G863" s="85" t="b">
        <v>0</v>
      </c>
      <c r="H863" s="85" t="b">
        <v>0</v>
      </c>
      <c r="I863" s="85" t="b">
        <v>0</v>
      </c>
      <c r="J863" s="85" t="b">
        <v>0</v>
      </c>
      <c r="K863" s="85" t="b">
        <v>0</v>
      </c>
      <c r="L863" s="85" t="b">
        <v>0</v>
      </c>
    </row>
    <row r="864" spans="1:12" ht="15">
      <c r="A864" s="85" t="s">
        <v>3485</v>
      </c>
      <c r="B864" s="85" t="s">
        <v>3486</v>
      </c>
      <c r="C864" s="85">
        <v>2</v>
      </c>
      <c r="D864" s="124">
        <v>0.0115532232121656</v>
      </c>
      <c r="E864" s="124">
        <v>1.7442929831226763</v>
      </c>
      <c r="F864" s="85" t="s">
        <v>2699</v>
      </c>
      <c r="G864" s="85" t="b">
        <v>0</v>
      </c>
      <c r="H864" s="85" t="b">
        <v>0</v>
      </c>
      <c r="I864" s="85" t="b">
        <v>0</v>
      </c>
      <c r="J864" s="85" t="b">
        <v>0</v>
      </c>
      <c r="K864" s="85" t="b">
        <v>0</v>
      </c>
      <c r="L864" s="85" t="b">
        <v>0</v>
      </c>
    </row>
    <row r="865" spans="1:12" ht="15">
      <c r="A865" s="85" t="s">
        <v>3486</v>
      </c>
      <c r="B865" s="85" t="s">
        <v>3487</v>
      </c>
      <c r="C865" s="85">
        <v>2</v>
      </c>
      <c r="D865" s="124">
        <v>0.0115532232121656</v>
      </c>
      <c r="E865" s="124">
        <v>1.7442929831226763</v>
      </c>
      <c r="F865" s="85" t="s">
        <v>2699</v>
      </c>
      <c r="G865" s="85" t="b">
        <v>0</v>
      </c>
      <c r="H865" s="85" t="b">
        <v>0</v>
      </c>
      <c r="I865" s="85" t="b">
        <v>0</v>
      </c>
      <c r="J865" s="85" t="b">
        <v>0</v>
      </c>
      <c r="K865" s="85" t="b">
        <v>1</v>
      </c>
      <c r="L865" s="85" t="b">
        <v>0</v>
      </c>
    </row>
    <row r="866" spans="1:12" ht="15">
      <c r="A866" s="85" t="s">
        <v>3487</v>
      </c>
      <c r="B866" s="85" t="s">
        <v>3328</v>
      </c>
      <c r="C866" s="85">
        <v>2</v>
      </c>
      <c r="D866" s="124">
        <v>0.0115532232121656</v>
      </c>
      <c r="E866" s="124">
        <v>1.568201724066995</v>
      </c>
      <c r="F866" s="85" t="s">
        <v>2699</v>
      </c>
      <c r="G866" s="85" t="b">
        <v>0</v>
      </c>
      <c r="H866" s="85" t="b">
        <v>1</v>
      </c>
      <c r="I866" s="85" t="b">
        <v>0</v>
      </c>
      <c r="J866" s="85" t="b">
        <v>0</v>
      </c>
      <c r="K866" s="85" t="b">
        <v>0</v>
      </c>
      <c r="L866" s="85" t="b">
        <v>0</v>
      </c>
    </row>
    <row r="867" spans="1:12" ht="15">
      <c r="A867" s="85" t="s">
        <v>235</v>
      </c>
      <c r="B867" s="85" t="s">
        <v>2832</v>
      </c>
      <c r="C867" s="85">
        <v>2</v>
      </c>
      <c r="D867" s="124">
        <v>0.0115532232121656</v>
      </c>
      <c r="E867" s="124">
        <v>1.1422329917947138</v>
      </c>
      <c r="F867" s="85" t="s">
        <v>2699</v>
      </c>
      <c r="G867" s="85" t="b">
        <v>0</v>
      </c>
      <c r="H867" s="85" t="b">
        <v>0</v>
      </c>
      <c r="I867" s="85" t="b">
        <v>0</v>
      </c>
      <c r="J867" s="85" t="b">
        <v>1</v>
      </c>
      <c r="K867" s="85" t="b">
        <v>0</v>
      </c>
      <c r="L867" s="85" t="b">
        <v>0</v>
      </c>
    </row>
    <row r="868" spans="1:12" ht="15">
      <c r="A868" s="85" t="s">
        <v>2787</v>
      </c>
      <c r="B868" s="85" t="s">
        <v>2769</v>
      </c>
      <c r="C868" s="85">
        <v>2</v>
      </c>
      <c r="D868" s="124">
        <v>0.0115532232121656</v>
      </c>
      <c r="E868" s="124">
        <v>1.7442929831226763</v>
      </c>
      <c r="F868" s="85" t="s">
        <v>2699</v>
      </c>
      <c r="G868" s="85" t="b">
        <v>0</v>
      </c>
      <c r="H868" s="85" t="b">
        <v>0</v>
      </c>
      <c r="I868" s="85" t="b">
        <v>0</v>
      </c>
      <c r="J868" s="85" t="b">
        <v>0</v>
      </c>
      <c r="K868" s="85" t="b">
        <v>0</v>
      </c>
      <c r="L868" s="85" t="b">
        <v>0</v>
      </c>
    </row>
    <row r="869" spans="1:12" ht="15">
      <c r="A869" s="85" t="s">
        <v>2769</v>
      </c>
      <c r="B869" s="85" t="s">
        <v>564</v>
      </c>
      <c r="C869" s="85">
        <v>2</v>
      </c>
      <c r="D869" s="124">
        <v>0.0115532232121656</v>
      </c>
      <c r="E869" s="124">
        <v>1.2002249387724007</v>
      </c>
      <c r="F869" s="85" t="s">
        <v>2699</v>
      </c>
      <c r="G869" s="85" t="b">
        <v>0</v>
      </c>
      <c r="H869" s="85" t="b">
        <v>0</v>
      </c>
      <c r="I869" s="85" t="b">
        <v>0</v>
      </c>
      <c r="J869" s="85" t="b">
        <v>0</v>
      </c>
      <c r="K869" s="85" t="b">
        <v>0</v>
      </c>
      <c r="L869" s="85" t="b">
        <v>0</v>
      </c>
    </row>
    <row r="870" spans="1:12" ht="15">
      <c r="A870" s="85" t="s">
        <v>406</v>
      </c>
      <c r="B870" s="85" t="s">
        <v>2838</v>
      </c>
      <c r="C870" s="85">
        <v>3</v>
      </c>
      <c r="D870" s="124">
        <v>0</v>
      </c>
      <c r="E870" s="124">
        <v>1.135662602000073</v>
      </c>
      <c r="F870" s="85" t="s">
        <v>2700</v>
      </c>
      <c r="G870" s="85" t="b">
        <v>0</v>
      </c>
      <c r="H870" s="85" t="b">
        <v>0</v>
      </c>
      <c r="I870" s="85" t="b">
        <v>0</v>
      </c>
      <c r="J870" s="85" t="b">
        <v>0</v>
      </c>
      <c r="K870" s="85" t="b">
        <v>1</v>
      </c>
      <c r="L870" s="85" t="b">
        <v>0</v>
      </c>
    </row>
    <row r="871" spans="1:12" ht="15">
      <c r="A871" s="85" t="s">
        <v>2838</v>
      </c>
      <c r="B871" s="85" t="s">
        <v>2839</v>
      </c>
      <c r="C871" s="85">
        <v>3</v>
      </c>
      <c r="D871" s="124">
        <v>0</v>
      </c>
      <c r="E871" s="124">
        <v>1.135662602000073</v>
      </c>
      <c r="F871" s="85" t="s">
        <v>2700</v>
      </c>
      <c r="G871" s="85" t="b">
        <v>0</v>
      </c>
      <c r="H871" s="85" t="b">
        <v>1</v>
      </c>
      <c r="I871" s="85" t="b">
        <v>0</v>
      </c>
      <c r="J871" s="85" t="b">
        <v>0</v>
      </c>
      <c r="K871" s="85" t="b">
        <v>0</v>
      </c>
      <c r="L871" s="85" t="b">
        <v>0</v>
      </c>
    </row>
    <row r="872" spans="1:12" ht="15">
      <c r="A872" s="85" t="s">
        <v>2839</v>
      </c>
      <c r="B872" s="85" t="s">
        <v>2811</v>
      </c>
      <c r="C872" s="85">
        <v>3</v>
      </c>
      <c r="D872" s="124">
        <v>0</v>
      </c>
      <c r="E872" s="124">
        <v>1.135662602000073</v>
      </c>
      <c r="F872" s="85" t="s">
        <v>2700</v>
      </c>
      <c r="G872" s="85" t="b">
        <v>0</v>
      </c>
      <c r="H872" s="85" t="b">
        <v>0</v>
      </c>
      <c r="I872" s="85" t="b">
        <v>0</v>
      </c>
      <c r="J872" s="85" t="b">
        <v>0</v>
      </c>
      <c r="K872" s="85" t="b">
        <v>0</v>
      </c>
      <c r="L872" s="85" t="b">
        <v>0</v>
      </c>
    </row>
    <row r="873" spans="1:12" ht="15">
      <c r="A873" s="85" t="s">
        <v>2811</v>
      </c>
      <c r="B873" s="85" t="s">
        <v>2840</v>
      </c>
      <c r="C873" s="85">
        <v>3</v>
      </c>
      <c r="D873" s="124">
        <v>0</v>
      </c>
      <c r="E873" s="124">
        <v>1.135662602000073</v>
      </c>
      <c r="F873" s="85" t="s">
        <v>2700</v>
      </c>
      <c r="G873" s="85" t="b">
        <v>0</v>
      </c>
      <c r="H873" s="85" t="b">
        <v>0</v>
      </c>
      <c r="I873" s="85" t="b">
        <v>0</v>
      </c>
      <c r="J873" s="85" t="b">
        <v>0</v>
      </c>
      <c r="K873" s="85" t="b">
        <v>0</v>
      </c>
      <c r="L873" s="85" t="b">
        <v>0</v>
      </c>
    </row>
    <row r="874" spans="1:12" ht="15">
      <c r="A874" s="85" t="s">
        <v>2840</v>
      </c>
      <c r="B874" s="85" t="s">
        <v>2841</v>
      </c>
      <c r="C874" s="85">
        <v>3</v>
      </c>
      <c r="D874" s="124">
        <v>0</v>
      </c>
      <c r="E874" s="124">
        <v>1.135662602000073</v>
      </c>
      <c r="F874" s="85" t="s">
        <v>2700</v>
      </c>
      <c r="G874" s="85" t="b">
        <v>0</v>
      </c>
      <c r="H874" s="85" t="b">
        <v>0</v>
      </c>
      <c r="I874" s="85" t="b">
        <v>0</v>
      </c>
      <c r="J874" s="85" t="b">
        <v>0</v>
      </c>
      <c r="K874" s="85" t="b">
        <v>0</v>
      </c>
      <c r="L874" s="85" t="b">
        <v>0</v>
      </c>
    </row>
    <row r="875" spans="1:12" ht="15">
      <c r="A875" s="85" t="s">
        <v>2841</v>
      </c>
      <c r="B875" s="85" t="s">
        <v>2842</v>
      </c>
      <c r="C875" s="85">
        <v>3</v>
      </c>
      <c r="D875" s="124">
        <v>0</v>
      </c>
      <c r="E875" s="124">
        <v>1.135662602000073</v>
      </c>
      <c r="F875" s="85" t="s">
        <v>2700</v>
      </c>
      <c r="G875" s="85" t="b">
        <v>0</v>
      </c>
      <c r="H875" s="85" t="b">
        <v>0</v>
      </c>
      <c r="I875" s="85" t="b">
        <v>0</v>
      </c>
      <c r="J875" s="85" t="b">
        <v>0</v>
      </c>
      <c r="K875" s="85" t="b">
        <v>0</v>
      </c>
      <c r="L875" s="85" t="b">
        <v>0</v>
      </c>
    </row>
    <row r="876" spans="1:12" ht="15">
      <c r="A876" s="85" t="s">
        <v>2842</v>
      </c>
      <c r="B876" s="85" t="s">
        <v>569</v>
      </c>
      <c r="C876" s="85">
        <v>3</v>
      </c>
      <c r="D876" s="124">
        <v>0</v>
      </c>
      <c r="E876" s="124">
        <v>1.135662602000073</v>
      </c>
      <c r="F876" s="85" t="s">
        <v>2700</v>
      </c>
      <c r="G876" s="85" t="b">
        <v>0</v>
      </c>
      <c r="H876" s="85" t="b">
        <v>0</v>
      </c>
      <c r="I876" s="85" t="b">
        <v>0</v>
      </c>
      <c r="J876" s="85" t="b">
        <v>0</v>
      </c>
      <c r="K876" s="85" t="b">
        <v>0</v>
      </c>
      <c r="L876" s="85" t="b">
        <v>0</v>
      </c>
    </row>
    <row r="877" spans="1:12" ht="15">
      <c r="A877" s="85" t="s">
        <v>569</v>
      </c>
      <c r="B877" s="85" t="s">
        <v>405</v>
      </c>
      <c r="C877" s="85">
        <v>3</v>
      </c>
      <c r="D877" s="124">
        <v>0</v>
      </c>
      <c r="E877" s="124">
        <v>1.135662602000073</v>
      </c>
      <c r="F877" s="85" t="s">
        <v>2700</v>
      </c>
      <c r="G877" s="85" t="b">
        <v>0</v>
      </c>
      <c r="H877" s="85" t="b">
        <v>0</v>
      </c>
      <c r="I877" s="85" t="b">
        <v>0</v>
      </c>
      <c r="J877" s="85" t="b">
        <v>0</v>
      </c>
      <c r="K877" s="85" t="b">
        <v>0</v>
      </c>
      <c r="L877" s="85" t="b">
        <v>0</v>
      </c>
    </row>
    <row r="878" spans="1:12" ht="15">
      <c r="A878" s="85" t="s">
        <v>405</v>
      </c>
      <c r="B878" s="85" t="s">
        <v>2843</v>
      </c>
      <c r="C878" s="85">
        <v>3</v>
      </c>
      <c r="D878" s="124">
        <v>0</v>
      </c>
      <c r="E878" s="124">
        <v>1.135662602000073</v>
      </c>
      <c r="F878" s="85" t="s">
        <v>2700</v>
      </c>
      <c r="G878" s="85" t="b">
        <v>0</v>
      </c>
      <c r="H878" s="85" t="b">
        <v>0</v>
      </c>
      <c r="I878" s="85" t="b">
        <v>0</v>
      </c>
      <c r="J878" s="85" t="b">
        <v>0</v>
      </c>
      <c r="K878" s="85" t="b">
        <v>0</v>
      </c>
      <c r="L878" s="85" t="b">
        <v>0</v>
      </c>
    </row>
    <row r="879" spans="1:12" ht="15">
      <c r="A879" s="85" t="s">
        <v>2843</v>
      </c>
      <c r="B879" s="85" t="s">
        <v>404</v>
      </c>
      <c r="C879" s="85">
        <v>3</v>
      </c>
      <c r="D879" s="124">
        <v>0</v>
      </c>
      <c r="E879" s="124">
        <v>1.135662602000073</v>
      </c>
      <c r="F879" s="85" t="s">
        <v>2700</v>
      </c>
      <c r="G879" s="85" t="b">
        <v>0</v>
      </c>
      <c r="H879" s="85" t="b">
        <v>0</v>
      </c>
      <c r="I879" s="85" t="b">
        <v>0</v>
      </c>
      <c r="J879" s="85" t="b">
        <v>0</v>
      </c>
      <c r="K879" s="85" t="b">
        <v>0</v>
      </c>
      <c r="L879" s="85" t="b">
        <v>0</v>
      </c>
    </row>
    <row r="880" spans="1:12" ht="15">
      <c r="A880" s="85" t="s">
        <v>384</v>
      </c>
      <c r="B880" s="85" t="s">
        <v>406</v>
      </c>
      <c r="C880" s="85">
        <v>2</v>
      </c>
      <c r="D880" s="124">
        <v>0.008004148138894602</v>
      </c>
      <c r="E880" s="124">
        <v>1.3117538610557542</v>
      </c>
      <c r="F880" s="85" t="s">
        <v>2700</v>
      </c>
      <c r="G880" s="85" t="b">
        <v>0</v>
      </c>
      <c r="H880" s="85" t="b">
        <v>0</v>
      </c>
      <c r="I880" s="85" t="b">
        <v>0</v>
      </c>
      <c r="J880" s="85" t="b">
        <v>0</v>
      </c>
      <c r="K880" s="85" t="b">
        <v>0</v>
      </c>
      <c r="L880" s="85" t="b">
        <v>0</v>
      </c>
    </row>
    <row r="881" spans="1:12" ht="15">
      <c r="A881" s="85" t="s">
        <v>2845</v>
      </c>
      <c r="B881" s="85" t="s">
        <v>2846</v>
      </c>
      <c r="C881" s="85">
        <v>3</v>
      </c>
      <c r="D881" s="124">
        <v>0</v>
      </c>
      <c r="E881" s="124">
        <v>1.1249387366083</v>
      </c>
      <c r="F881" s="85" t="s">
        <v>2701</v>
      </c>
      <c r="G881" s="85" t="b">
        <v>0</v>
      </c>
      <c r="H881" s="85" t="b">
        <v>1</v>
      </c>
      <c r="I881" s="85" t="b">
        <v>0</v>
      </c>
      <c r="J881" s="85" t="b">
        <v>0</v>
      </c>
      <c r="K881" s="85" t="b">
        <v>0</v>
      </c>
      <c r="L881" s="85" t="b">
        <v>0</v>
      </c>
    </row>
    <row r="882" spans="1:12" ht="15">
      <c r="A882" s="85" t="s">
        <v>2846</v>
      </c>
      <c r="B882" s="85" t="s">
        <v>422</v>
      </c>
      <c r="C882" s="85">
        <v>3</v>
      </c>
      <c r="D882" s="124">
        <v>0</v>
      </c>
      <c r="E882" s="124">
        <v>1.1249387366083</v>
      </c>
      <c r="F882" s="85" t="s">
        <v>2701</v>
      </c>
      <c r="G882" s="85" t="b">
        <v>0</v>
      </c>
      <c r="H882" s="85" t="b">
        <v>0</v>
      </c>
      <c r="I882" s="85" t="b">
        <v>0</v>
      </c>
      <c r="J882" s="85" t="b">
        <v>0</v>
      </c>
      <c r="K882" s="85" t="b">
        <v>0</v>
      </c>
      <c r="L882" s="85" t="b">
        <v>0</v>
      </c>
    </row>
    <row r="883" spans="1:12" ht="15">
      <c r="A883" s="85" t="s">
        <v>422</v>
      </c>
      <c r="B883" s="85" t="s">
        <v>2847</v>
      </c>
      <c r="C883" s="85">
        <v>3</v>
      </c>
      <c r="D883" s="124">
        <v>0</v>
      </c>
      <c r="E883" s="124">
        <v>1.1249387366083</v>
      </c>
      <c r="F883" s="85" t="s">
        <v>2701</v>
      </c>
      <c r="G883" s="85" t="b">
        <v>0</v>
      </c>
      <c r="H883" s="85" t="b">
        <v>0</v>
      </c>
      <c r="I883" s="85" t="b">
        <v>0</v>
      </c>
      <c r="J883" s="85" t="b">
        <v>0</v>
      </c>
      <c r="K883" s="85" t="b">
        <v>0</v>
      </c>
      <c r="L883" s="85" t="b">
        <v>0</v>
      </c>
    </row>
    <row r="884" spans="1:12" ht="15">
      <c r="A884" s="85" t="s">
        <v>2847</v>
      </c>
      <c r="B884" s="85" t="s">
        <v>564</v>
      </c>
      <c r="C884" s="85">
        <v>3</v>
      </c>
      <c r="D884" s="124">
        <v>0</v>
      </c>
      <c r="E884" s="124">
        <v>1.1249387366083</v>
      </c>
      <c r="F884" s="85" t="s">
        <v>2701</v>
      </c>
      <c r="G884" s="85" t="b">
        <v>0</v>
      </c>
      <c r="H884" s="85" t="b">
        <v>0</v>
      </c>
      <c r="I884" s="85" t="b">
        <v>0</v>
      </c>
      <c r="J884" s="85" t="b">
        <v>0</v>
      </c>
      <c r="K884" s="85" t="b">
        <v>0</v>
      </c>
      <c r="L884" s="85" t="b">
        <v>0</v>
      </c>
    </row>
    <row r="885" spans="1:12" ht="15">
      <c r="A885" s="85" t="s">
        <v>564</v>
      </c>
      <c r="B885" s="85" t="s">
        <v>2815</v>
      </c>
      <c r="C885" s="85">
        <v>3</v>
      </c>
      <c r="D885" s="124">
        <v>0</v>
      </c>
      <c r="E885" s="124">
        <v>1.1249387366083</v>
      </c>
      <c r="F885" s="85" t="s">
        <v>2701</v>
      </c>
      <c r="G885" s="85" t="b">
        <v>0</v>
      </c>
      <c r="H885" s="85" t="b">
        <v>0</v>
      </c>
      <c r="I885" s="85" t="b">
        <v>0</v>
      </c>
      <c r="J885" s="85" t="b">
        <v>0</v>
      </c>
      <c r="K885" s="85" t="b">
        <v>0</v>
      </c>
      <c r="L885" s="85" t="b">
        <v>0</v>
      </c>
    </row>
    <row r="886" spans="1:12" ht="15">
      <c r="A886" s="85" t="s">
        <v>2815</v>
      </c>
      <c r="B886" s="85" t="s">
        <v>2848</v>
      </c>
      <c r="C886" s="85">
        <v>3</v>
      </c>
      <c r="D886" s="124">
        <v>0</v>
      </c>
      <c r="E886" s="124">
        <v>1.1249387366083</v>
      </c>
      <c r="F886" s="85" t="s">
        <v>2701</v>
      </c>
      <c r="G886" s="85" t="b">
        <v>0</v>
      </c>
      <c r="H886" s="85" t="b">
        <v>0</v>
      </c>
      <c r="I886" s="85" t="b">
        <v>0</v>
      </c>
      <c r="J886" s="85" t="b">
        <v>0</v>
      </c>
      <c r="K886" s="85" t="b">
        <v>0</v>
      </c>
      <c r="L886" s="85" t="b">
        <v>0</v>
      </c>
    </row>
    <row r="887" spans="1:12" ht="15">
      <c r="A887" s="85" t="s">
        <v>2848</v>
      </c>
      <c r="B887" s="85" t="s">
        <v>2780</v>
      </c>
      <c r="C887" s="85">
        <v>3</v>
      </c>
      <c r="D887" s="124">
        <v>0</v>
      </c>
      <c r="E887" s="124">
        <v>1.1249387366083</v>
      </c>
      <c r="F887" s="85" t="s">
        <v>2701</v>
      </c>
      <c r="G887" s="85" t="b">
        <v>0</v>
      </c>
      <c r="H887" s="85" t="b">
        <v>0</v>
      </c>
      <c r="I887" s="85" t="b">
        <v>0</v>
      </c>
      <c r="J887" s="85" t="b">
        <v>0</v>
      </c>
      <c r="K887" s="85" t="b">
        <v>0</v>
      </c>
      <c r="L887" s="85" t="b">
        <v>0</v>
      </c>
    </row>
    <row r="888" spans="1:12" ht="15">
      <c r="A888" s="85" t="s">
        <v>2780</v>
      </c>
      <c r="B888" s="85" t="s">
        <v>2849</v>
      </c>
      <c r="C888" s="85">
        <v>3</v>
      </c>
      <c r="D888" s="124">
        <v>0</v>
      </c>
      <c r="E888" s="124">
        <v>1.1249387366083</v>
      </c>
      <c r="F888" s="85" t="s">
        <v>2701</v>
      </c>
      <c r="G888" s="85" t="b">
        <v>0</v>
      </c>
      <c r="H888" s="85" t="b">
        <v>0</v>
      </c>
      <c r="I888" s="85" t="b">
        <v>0</v>
      </c>
      <c r="J888" s="85" t="b">
        <v>0</v>
      </c>
      <c r="K888" s="85" t="b">
        <v>0</v>
      </c>
      <c r="L888" s="85" t="b">
        <v>0</v>
      </c>
    </row>
    <row r="889" spans="1:12" ht="15">
      <c r="A889" s="85" t="s">
        <v>2849</v>
      </c>
      <c r="B889" s="85" t="s">
        <v>2850</v>
      </c>
      <c r="C889" s="85">
        <v>3</v>
      </c>
      <c r="D889" s="124">
        <v>0</v>
      </c>
      <c r="E889" s="124">
        <v>1.1249387366083</v>
      </c>
      <c r="F889" s="85" t="s">
        <v>2701</v>
      </c>
      <c r="G889" s="85" t="b">
        <v>0</v>
      </c>
      <c r="H889" s="85" t="b">
        <v>0</v>
      </c>
      <c r="I889" s="85" t="b">
        <v>0</v>
      </c>
      <c r="J889" s="85" t="b">
        <v>0</v>
      </c>
      <c r="K889" s="85" t="b">
        <v>0</v>
      </c>
      <c r="L889" s="85" t="b">
        <v>0</v>
      </c>
    </row>
    <row r="890" spans="1:12" ht="15">
      <c r="A890" s="85" t="s">
        <v>2850</v>
      </c>
      <c r="B890" s="85" t="s">
        <v>3316</v>
      </c>
      <c r="C890" s="85">
        <v>3</v>
      </c>
      <c r="D890" s="124">
        <v>0</v>
      </c>
      <c r="E890" s="124">
        <v>1.1249387366083</v>
      </c>
      <c r="F890" s="85" t="s">
        <v>2701</v>
      </c>
      <c r="G890" s="85" t="b">
        <v>0</v>
      </c>
      <c r="H890" s="85" t="b">
        <v>0</v>
      </c>
      <c r="I890" s="85" t="b">
        <v>0</v>
      </c>
      <c r="J890" s="85" t="b">
        <v>0</v>
      </c>
      <c r="K890" s="85" t="b">
        <v>0</v>
      </c>
      <c r="L890" s="85" t="b">
        <v>0</v>
      </c>
    </row>
    <row r="891" spans="1:12" ht="15">
      <c r="A891" s="85" t="s">
        <v>362</v>
      </c>
      <c r="B891" s="85" t="s">
        <v>2845</v>
      </c>
      <c r="C891" s="85">
        <v>2</v>
      </c>
      <c r="D891" s="124">
        <v>0.008190291118868894</v>
      </c>
      <c r="E891" s="124">
        <v>1.301029995663981</v>
      </c>
      <c r="F891" s="85" t="s">
        <v>2701</v>
      </c>
      <c r="G891" s="85" t="b">
        <v>0</v>
      </c>
      <c r="H891" s="85" t="b">
        <v>0</v>
      </c>
      <c r="I891" s="85" t="b">
        <v>0</v>
      </c>
      <c r="J891" s="85" t="b">
        <v>0</v>
      </c>
      <c r="K891" s="85" t="b">
        <v>1</v>
      </c>
      <c r="L891" s="85" t="b">
        <v>0</v>
      </c>
    </row>
    <row r="892" spans="1:12" ht="15">
      <c r="A892" s="85" t="s">
        <v>2852</v>
      </c>
      <c r="B892" s="85" t="s">
        <v>2853</v>
      </c>
      <c r="C892" s="85">
        <v>4</v>
      </c>
      <c r="D892" s="124">
        <v>0.008695864644724998</v>
      </c>
      <c r="E892" s="124">
        <v>1.2730012720637376</v>
      </c>
      <c r="F892" s="85" t="s">
        <v>2702</v>
      </c>
      <c r="G892" s="85" t="b">
        <v>0</v>
      </c>
      <c r="H892" s="85" t="b">
        <v>0</v>
      </c>
      <c r="I892" s="85" t="b">
        <v>0</v>
      </c>
      <c r="J892" s="85" t="b">
        <v>0</v>
      </c>
      <c r="K892" s="85" t="b">
        <v>0</v>
      </c>
      <c r="L892" s="85" t="b">
        <v>0</v>
      </c>
    </row>
    <row r="893" spans="1:12" ht="15">
      <c r="A893" s="85" t="s">
        <v>2853</v>
      </c>
      <c r="B893" s="85" t="s">
        <v>2854</v>
      </c>
      <c r="C893" s="85">
        <v>4</v>
      </c>
      <c r="D893" s="124">
        <v>0.008695864644724998</v>
      </c>
      <c r="E893" s="124">
        <v>1.2730012720637376</v>
      </c>
      <c r="F893" s="85" t="s">
        <v>2702</v>
      </c>
      <c r="G893" s="85" t="b">
        <v>0</v>
      </c>
      <c r="H893" s="85" t="b">
        <v>0</v>
      </c>
      <c r="I893" s="85" t="b">
        <v>0</v>
      </c>
      <c r="J893" s="85" t="b">
        <v>0</v>
      </c>
      <c r="K893" s="85" t="b">
        <v>0</v>
      </c>
      <c r="L893" s="85" t="b">
        <v>0</v>
      </c>
    </row>
    <row r="894" spans="1:12" ht="15">
      <c r="A894" s="85" t="s">
        <v>2854</v>
      </c>
      <c r="B894" s="85" t="s">
        <v>2855</v>
      </c>
      <c r="C894" s="85">
        <v>4</v>
      </c>
      <c r="D894" s="124">
        <v>0.008695864644724998</v>
      </c>
      <c r="E894" s="124">
        <v>1.2730012720637376</v>
      </c>
      <c r="F894" s="85" t="s">
        <v>2702</v>
      </c>
      <c r="G894" s="85" t="b">
        <v>0</v>
      </c>
      <c r="H894" s="85" t="b">
        <v>0</v>
      </c>
      <c r="I894" s="85" t="b">
        <v>0</v>
      </c>
      <c r="J894" s="85" t="b">
        <v>0</v>
      </c>
      <c r="K894" s="85" t="b">
        <v>0</v>
      </c>
      <c r="L894" s="85" t="b">
        <v>0</v>
      </c>
    </row>
    <row r="895" spans="1:12" ht="15">
      <c r="A895" s="85" t="s">
        <v>2855</v>
      </c>
      <c r="B895" s="85" t="s">
        <v>2856</v>
      </c>
      <c r="C895" s="85">
        <v>4</v>
      </c>
      <c r="D895" s="124">
        <v>0.008695864644724998</v>
      </c>
      <c r="E895" s="124">
        <v>1.2730012720637376</v>
      </c>
      <c r="F895" s="85" t="s">
        <v>2702</v>
      </c>
      <c r="G895" s="85" t="b">
        <v>0</v>
      </c>
      <c r="H895" s="85" t="b">
        <v>0</v>
      </c>
      <c r="I895" s="85" t="b">
        <v>0</v>
      </c>
      <c r="J895" s="85" t="b">
        <v>0</v>
      </c>
      <c r="K895" s="85" t="b">
        <v>0</v>
      </c>
      <c r="L895" s="85" t="b">
        <v>0</v>
      </c>
    </row>
    <row r="896" spans="1:12" ht="15">
      <c r="A896" s="85" t="s">
        <v>2856</v>
      </c>
      <c r="B896" s="85" t="s">
        <v>2857</v>
      </c>
      <c r="C896" s="85">
        <v>4</v>
      </c>
      <c r="D896" s="124">
        <v>0.008695864644724998</v>
      </c>
      <c r="E896" s="124">
        <v>1.2730012720637376</v>
      </c>
      <c r="F896" s="85" t="s">
        <v>2702</v>
      </c>
      <c r="G896" s="85" t="b">
        <v>0</v>
      </c>
      <c r="H896" s="85" t="b">
        <v>0</v>
      </c>
      <c r="I896" s="85" t="b">
        <v>0</v>
      </c>
      <c r="J896" s="85" t="b">
        <v>0</v>
      </c>
      <c r="K896" s="85" t="b">
        <v>1</v>
      </c>
      <c r="L896" s="85" t="b">
        <v>0</v>
      </c>
    </row>
    <row r="897" spans="1:12" ht="15">
      <c r="A897" s="85" t="s">
        <v>2857</v>
      </c>
      <c r="B897" s="85" t="s">
        <v>2858</v>
      </c>
      <c r="C897" s="85">
        <v>4</v>
      </c>
      <c r="D897" s="124">
        <v>0.008695864644724998</v>
      </c>
      <c r="E897" s="124">
        <v>1.2730012720637376</v>
      </c>
      <c r="F897" s="85" t="s">
        <v>2702</v>
      </c>
      <c r="G897" s="85" t="b">
        <v>0</v>
      </c>
      <c r="H897" s="85" t="b">
        <v>1</v>
      </c>
      <c r="I897" s="85" t="b">
        <v>0</v>
      </c>
      <c r="J897" s="85" t="b">
        <v>0</v>
      </c>
      <c r="K897" s="85" t="b">
        <v>1</v>
      </c>
      <c r="L897" s="85" t="b">
        <v>0</v>
      </c>
    </row>
    <row r="898" spans="1:12" ht="15">
      <c r="A898" s="85" t="s">
        <v>2858</v>
      </c>
      <c r="B898" s="85" t="s">
        <v>2859</v>
      </c>
      <c r="C898" s="85">
        <v>4</v>
      </c>
      <c r="D898" s="124">
        <v>0.008695864644724998</v>
      </c>
      <c r="E898" s="124">
        <v>1.2730012720637376</v>
      </c>
      <c r="F898" s="85" t="s">
        <v>2702</v>
      </c>
      <c r="G898" s="85" t="b">
        <v>0</v>
      </c>
      <c r="H898" s="85" t="b">
        <v>1</v>
      </c>
      <c r="I898" s="85" t="b">
        <v>0</v>
      </c>
      <c r="J898" s="85" t="b">
        <v>0</v>
      </c>
      <c r="K898" s="85" t="b">
        <v>0</v>
      </c>
      <c r="L898" s="85" t="b">
        <v>0</v>
      </c>
    </row>
    <row r="899" spans="1:12" ht="15">
      <c r="A899" s="85" t="s">
        <v>2859</v>
      </c>
      <c r="B899" s="85" t="s">
        <v>2860</v>
      </c>
      <c r="C899" s="85">
        <v>4</v>
      </c>
      <c r="D899" s="124">
        <v>0.008695864644724998</v>
      </c>
      <c r="E899" s="124">
        <v>1.2730012720637376</v>
      </c>
      <c r="F899" s="85" t="s">
        <v>2702</v>
      </c>
      <c r="G899" s="85" t="b">
        <v>0</v>
      </c>
      <c r="H899" s="85" t="b">
        <v>0</v>
      </c>
      <c r="I899" s="85" t="b">
        <v>0</v>
      </c>
      <c r="J899" s="85" t="b">
        <v>0</v>
      </c>
      <c r="K899" s="85" t="b">
        <v>0</v>
      </c>
      <c r="L899" s="85" t="b">
        <v>0</v>
      </c>
    </row>
    <row r="900" spans="1:12" ht="15">
      <c r="A900" s="85" t="s">
        <v>2860</v>
      </c>
      <c r="B900" s="85" t="s">
        <v>2861</v>
      </c>
      <c r="C900" s="85">
        <v>4</v>
      </c>
      <c r="D900" s="124">
        <v>0.008695864644724998</v>
      </c>
      <c r="E900" s="124">
        <v>1.2730012720637376</v>
      </c>
      <c r="F900" s="85" t="s">
        <v>2702</v>
      </c>
      <c r="G900" s="85" t="b">
        <v>0</v>
      </c>
      <c r="H900" s="85" t="b">
        <v>0</v>
      </c>
      <c r="I900" s="85" t="b">
        <v>0</v>
      </c>
      <c r="J900" s="85" t="b">
        <v>0</v>
      </c>
      <c r="K900" s="85" t="b">
        <v>0</v>
      </c>
      <c r="L900" s="85" t="b">
        <v>0</v>
      </c>
    </row>
    <row r="901" spans="1:12" ht="15">
      <c r="A901" s="85" t="s">
        <v>364</v>
      </c>
      <c r="B901" s="85" t="s">
        <v>3389</v>
      </c>
      <c r="C901" s="85">
        <v>3</v>
      </c>
      <c r="D901" s="124">
        <v>0.01114925909866597</v>
      </c>
      <c r="E901" s="124">
        <v>1.3979400086720377</v>
      </c>
      <c r="F901" s="85" t="s">
        <v>2702</v>
      </c>
      <c r="G901" s="85" t="b">
        <v>0</v>
      </c>
      <c r="H901" s="85" t="b">
        <v>0</v>
      </c>
      <c r="I901" s="85" t="b">
        <v>0</v>
      </c>
      <c r="J901" s="85" t="b">
        <v>0</v>
      </c>
      <c r="K901" s="85" t="b">
        <v>0</v>
      </c>
      <c r="L901" s="85" t="b">
        <v>0</v>
      </c>
    </row>
    <row r="902" spans="1:12" ht="15">
      <c r="A902" s="85" t="s">
        <v>3389</v>
      </c>
      <c r="B902" s="85" t="s">
        <v>2852</v>
      </c>
      <c r="C902" s="85">
        <v>3</v>
      </c>
      <c r="D902" s="124">
        <v>0.01114925909866597</v>
      </c>
      <c r="E902" s="124">
        <v>1.3979400086720377</v>
      </c>
      <c r="F902" s="85" t="s">
        <v>2702</v>
      </c>
      <c r="G902" s="85" t="b">
        <v>0</v>
      </c>
      <c r="H902" s="85" t="b">
        <v>0</v>
      </c>
      <c r="I902" s="85" t="b">
        <v>0</v>
      </c>
      <c r="J902" s="85" t="b">
        <v>0</v>
      </c>
      <c r="K902" s="85" t="b">
        <v>0</v>
      </c>
      <c r="L902" s="85" t="b">
        <v>0</v>
      </c>
    </row>
    <row r="903" spans="1:12" ht="15">
      <c r="A903" s="85" t="s">
        <v>2861</v>
      </c>
      <c r="B903" s="85" t="s">
        <v>3390</v>
      </c>
      <c r="C903" s="85">
        <v>3</v>
      </c>
      <c r="D903" s="124">
        <v>0.01114925909866597</v>
      </c>
      <c r="E903" s="124">
        <v>1.2730012720637376</v>
      </c>
      <c r="F903" s="85" t="s">
        <v>2702</v>
      </c>
      <c r="G903" s="85" t="b">
        <v>0</v>
      </c>
      <c r="H903" s="85" t="b">
        <v>0</v>
      </c>
      <c r="I903" s="85" t="b">
        <v>0</v>
      </c>
      <c r="J903" s="85" t="b">
        <v>0</v>
      </c>
      <c r="K903" s="85" t="b">
        <v>0</v>
      </c>
      <c r="L903" s="85" t="b">
        <v>0</v>
      </c>
    </row>
    <row r="904" spans="1:12" ht="15">
      <c r="A904" s="85" t="s">
        <v>3426</v>
      </c>
      <c r="B904" s="85" t="s">
        <v>3427</v>
      </c>
      <c r="C904" s="85">
        <v>2</v>
      </c>
      <c r="D904" s="124">
        <v>0.011780771721473146</v>
      </c>
      <c r="E904" s="124">
        <v>1.5740312677277188</v>
      </c>
      <c r="F904" s="85" t="s">
        <v>2702</v>
      </c>
      <c r="G904" s="85" t="b">
        <v>1</v>
      </c>
      <c r="H904" s="85" t="b">
        <v>0</v>
      </c>
      <c r="I904" s="85" t="b">
        <v>0</v>
      </c>
      <c r="J904" s="85" t="b">
        <v>0</v>
      </c>
      <c r="K904" s="85" t="b">
        <v>0</v>
      </c>
      <c r="L904" s="85" t="b">
        <v>0</v>
      </c>
    </row>
    <row r="905" spans="1:12" ht="15">
      <c r="A905" s="85" t="s">
        <v>3427</v>
      </c>
      <c r="B905" s="85" t="s">
        <v>3428</v>
      </c>
      <c r="C905" s="85">
        <v>2</v>
      </c>
      <c r="D905" s="124">
        <v>0.011780771721473146</v>
      </c>
      <c r="E905" s="124">
        <v>1.5740312677277188</v>
      </c>
      <c r="F905" s="85" t="s">
        <v>2702</v>
      </c>
      <c r="G905" s="85" t="b">
        <v>0</v>
      </c>
      <c r="H905" s="85" t="b">
        <v>0</v>
      </c>
      <c r="I905" s="85" t="b">
        <v>0</v>
      </c>
      <c r="J905" s="85" t="b">
        <v>0</v>
      </c>
      <c r="K905" s="85" t="b">
        <v>0</v>
      </c>
      <c r="L905" s="85" t="b">
        <v>0</v>
      </c>
    </row>
    <row r="906" spans="1:12" ht="15">
      <c r="A906" s="85" t="s">
        <v>3428</v>
      </c>
      <c r="B906" s="85" t="s">
        <v>3348</v>
      </c>
      <c r="C906" s="85">
        <v>2</v>
      </c>
      <c r="D906" s="124">
        <v>0.011780771721473146</v>
      </c>
      <c r="E906" s="124">
        <v>1.5740312677277188</v>
      </c>
      <c r="F906" s="85" t="s">
        <v>2702</v>
      </c>
      <c r="G906" s="85" t="b">
        <v>0</v>
      </c>
      <c r="H906" s="85" t="b">
        <v>0</v>
      </c>
      <c r="I906" s="85" t="b">
        <v>0</v>
      </c>
      <c r="J906" s="85" t="b">
        <v>0</v>
      </c>
      <c r="K906" s="85" t="b">
        <v>0</v>
      </c>
      <c r="L906" s="85" t="b">
        <v>0</v>
      </c>
    </row>
    <row r="907" spans="1:12" ht="15">
      <c r="A907" s="85" t="s">
        <v>3348</v>
      </c>
      <c r="B907" s="85" t="s">
        <v>3429</v>
      </c>
      <c r="C907" s="85">
        <v>2</v>
      </c>
      <c r="D907" s="124">
        <v>0.011780771721473146</v>
      </c>
      <c r="E907" s="124">
        <v>1.5740312677277188</v>
      </c>
      <c r="F907" s="85" t="s">
        <v>2702</v>
      </c>
      <c r="G907" s="85" t="b">
        <v>0</v>
      </c>
      <c r="H907" s="85" t="b">
        <v>0</v>
      </c>
      <c r="I907" s="85" t="b">
        <v>0</v>
      </c>
      <c r="J907" s="85" t="b">
        <v>0</v>
      </c>
      <c r="K907" s="85" t="b">
        <v>0</v>
      </c>
      <c r="L907" s="85" t="b">
        <v>0</v>
      </c>
    </row>
    <row r="908" spans="1:12" ht="15">
      <c r="A908" s="85" t="s">
        <v>3429</v>
      </c>
      <c r="B908" s="85" t="s">
        <v>3430</v>
      </c>
      <c r="C908" s="85">
        <v>2</v>
      </c>
      <c r="D908" s="124">
        <v>0.011780771721473146</v>
      </c>
      <c r="E908" s="124">
        <v>1.5740312677277188</v>
      </c>
      <c r="F908" s="85" t="s">
        <v>2702</v>
      </c>
      <c r="G908" s="85" t="b">
        <v>0</v>
      </c>
      <c r="H908" s="85" t="b">
        <v>0</v>
      </c>
      <c r="I908" s="85" t="b">
        <v>0</v>
      </c>
      <c r="J908" s="85" t="b">
        <v>0</v>
      </c>
      <c r="K908" s="85" t="b">
        <v>0</v>
      </c>
      <c r="L908" s="85" t="b">
        <v>0</v>
      </c>
    </row>
    <row r="909" spans="1:12" ht="15">
      <c r="A909" s="85" t="s">
        <v>3430</v>
      </c>
      <c r="B909" s="85" t="s">
        <v>3431</v>
      </c>
      <c r="C909" s="85">
        <v>2</v>
      </c>
      <c r="D909" s="124">
        <v>0.011780771721473146</v>
      </c>
      <c r="E909" s="124">
        <v>1.5740312677277188</v>
      </c>
      <c r="F909" s="85" t="s">
        <v>2702</v>
      </c>
      <c r="G909" s="85" t="b">
        <v>0</v>
      </c>
      <c r="H909" s="85" t="b">
        <v>0</v>
      </c>
      <c r="I909" s="85" t="b">
        <v>0</v>
      </c>
      <c r="J909" s="85" t="b">
        <v>0</v>
      </c>
      <c r="K909" s="85" t="b">
        <v>0</v>
      </c>
      <c r="L909" s="85" t="b">
        <v>0</v>
      </c>
    </row>
    <row r="910" spans="1:12" ht="15">
      <c r="A910" s="85" t="s">
        <v>3431</v>
      </c>
      <c r="B910" s="85" t="s">
        <v>2834</v>
      </c>
      <c r="C910" s="85">
        <v>2</v>
      </c>
      <c r="D910" s="124">
        <v>0.011780771721473146</v>
      </c>
      <c r="E910" s="124">
        <v>1.5740312677277188</v>
      </c>
      <c r="F910" s="85" t="s">
        <v>2702</v>
      </c>
      <c r="G910" s="85" t="b">
        <v>0</v>
      </c>
      <c r="H910" s="85" t="b">
        <v>0</v>
      </c>
      <c r="I910" s="85" t="b">
        <v>0</v>
      </c>
      <c r="J910" s="85" t="b">
        <v>0</v>
      </c>
      <c r="K910" s="85" t="b">
        <v>0</v>
      </c>
      <c r="L910" s="85" t="b">
        <v>0</v>
      </c>
    </row>
    <row r="911" spans="1:12" ht="15">
      <c r="A911" s="85" t="s">
        <v>2834</v>
      </c>
      <c r="B911" s="85" t="s">
        <v>596</v>
      </c>
      <c r="C911" s="85">
        <v>2</v>
      </c>
      <c r="D911" s="124">
        <v>0.011780771721473146</v>
      </c>
      <c r="E911" s="124">
        <v>1.5740312677277188</v>
      </c>
      <c r="F911" s="85" t="s">
        <v>2702</v>
      </c>
      <c r="G911" s="85" t="b">
        <v>0</v>
      </c>
      <c r="H911" s="85" t="b">
        <v>0</v>
      </c>
      <c r="I911" s="85" t="b">
        <v>0</v>
      </c>
      <c r="J911" s="85" t="b">
        <v>0</v>
      </c>
      <c r="K911" s="85" t="b">
        <v>0</v>
      </c>
      <c r="L911" s="85" t="b">
        <v>0</v>
      </c>
    </row>
    <row r="912" spans="1:12" ht="15">
      <c r="A912" s="85" t="s">
        <v>596</v>
      </c>
      <c r="B912" s="85" t="s">
        <v>3432</v>
      </c>
      <c r="C912" s="85">
        <v>2</v>
      </c>
      <c r="D912" s="124">
        <v>0.011780771721473146</v>
      </c>
      <c r="E912" s="124">
        <v>1.5740312677277188</v>
      </c>
      <c r="F912" s="85" t="s">
        <v>2702</v>
      </c>
      <c r="G912" s="85" t="b">
        <v>0</v>
      </c>
      <c r="H912" s="85" t="b">
        <v>0</v>
      </c>
      <c r="I912" s="85" t="b">
        <v>0</v>
      </c>
      <c r="J912" s="85" t="b">
        <v>0</v>
      </c>
      <c r="K912" s="85" t="b">
        <v>0</v>
      </c>
      <c r="L912" s="85" t="b">
        <v>0</v>
      </c>
    </row>
    <row r="913" spans="1:12" ht="15">
      <c r="A913" s="85" t="s">
        <v>410</v>
      </c>
      <c r="B913" s="85" t="s">
        <v>564</v>
      </c>
      <c r="C913" s="85">
        <v>2</v>
      </c>
      <c r="D913" s="124">
        <v>0.02446775665229038</v>
      </c>
      <c r="E913" s="124">
        <v>0.8195439355418687</v>
      </c>
      <c r="F913" s="85" t="s">
        <v>2703</v>
      </c>
      <c r="G913" s="85" t="b">
        <v>0</v>
      </c>
      <c r="H913" s="85" t="b">
        <v>0</v>
      </c>
      <c r="I913" s="85" t="b">
        <v>0</v>
      </c>
      <c r="J913" s="85" t="b">
        <v>0</v>
      </c>
      <c r="K913" s="85" t="b">
        <v>0</v>
      </c>
      <c r="L913" s="85" t="b">
        <v>0</v>
      </c>
    </row>
    <row r="914" spans="1:12" ht="15">
      <c r="A914" s="85" t="s">
        <v>2863</v>
      </c>
      <c r="B914" s="85" t="s">
        <v>2864</v>
      </c>
      <c r="C914" s="85">
        <v>2</v>
      </c>
      <c r="D914" s="124">
        <v>0.02446775665229038</v>
      </c>
      <c r="E914" s="124">
        <v>1.2174839442139063</v>
      </c>
      <c r="F914" s="85" t="s">
        <v>2703</v>
      </c>
      <c r="G914" s="85" t="b">
        <v>1</v>
      </c>
      <c r="H914" s="85" t="b">
        <v>0</v>
      </c>
      <c r="I914" s="85" t="b">
        <v>0</v>
      </c>
      <c r="J914" s="85" t="b">
        <v>0</v>
      </c>
      <c r="K914" s="85" t="b">
        <v>0</v>
      </c>
      <c r="L914" s="85" t="b">
        <v>0</v>
      </c>
    </row>
    <row r="915" spans="1:12" ht="15">
      <c r="A915" s="85" t="s">
        <v>2864</v>
      </c>
      <c r="B915" s="85" t="s">
        <v>2865</v>
      </c>
      <c r="C915" s="85">
        <v>2</v>
      </c>
      <c r="D915" s="124">
        <v>0.02446775665229038</v>
      </c>
      <c r="E915" s="124">
        <v>1.2174839442139063</v>
      </c>
      <c r="F915" s="85" t="s">
        <v>2703</v>
      </c>
      <c r="G915" s="85" t="b">
        <v>0</v>
      </c>
      <c r="H915" s="85" t="b">
        <v>0</v>
      </c>
      <c r="I915" s="85" t="b">
        <v>0</v>
      </c>
      <c r="J915" s="85" t="b">
        <v>0</v>
      </c>
      <c r="K915" s="85" t="b">
        <v>0</v>
      </c>
      <c r="L915" s="85" t="b">
        <v>0</v>
      </c>
    </row>
    <row r="916" spans="1:12" ht="15">
      <c r="A916" s="85" t="s">
        <v>2865</v>
      </c>
      <c r="B916" s="85" t="s">
        <v>2866</v>
      </c>
      <c r="C916" s="85">
        <v>2</v>
      </c>
      <c r="D916" s="124">
        <v>0.02446775665229038</v>
      </c>
      <c r="E916" s="124">
        <v>1.2174839442139063</v>
      </c>
      <c r="F916" s="85" t="s">
        <v>2703</v>
      </c>
      <c r="G916" s="85" t="b">
        <v>0</v>
      </c>
      <c r="H916" s="85" t="b">
        <v>0</v>
      </c>
      <c r="I916" s="85" t="b">
        <v>0</v>
      </c>
      <c r="J916" s="85" t="b">
        <v>0</v>
      </c>
      <c r="K916" s="85" t="b">
        <v>0</v>
      </c>
      <c r="L916" s="85" t="b">
        <v>0</v>
      </c>
    </row>
    <row r="917" spans="1:12" ht="15">
      <c r="A917" s="85" t="s">
        <v>2866</v>
      </c>
      <c r="B917" s="85" t="s">
        <v>2850</v>
      </c>
      <c r="C917" s="85">
        <v>2</v>
      </c>
      <c r="D917" s="124">
        <v>0.02446775665229038</v>
      </c>
      <c r="E917" s="124">
        <v>1.2174839442139063</v>
      </c>
      <c r="F917" s="85" t="s">
        <v>2703</v>
      </c>
      <c r="G917" s="85" t="b">
        <v>0</v>
      </c>
      <c r="H917" s="85" t="b">
        <v>0</v>
      </c>
      <c r="I917" s="85" t="b">
        <v>0</v>
      </c>
      <c r="J917" s="85" t="b">
        <v>0</v>
      </c>
      <c r="K917" s="85" t="b">
        <v>0</v>
      </c>
      <c r="L917" s="85" t="b">
        <v>0</v>
      </c>
    </row>
    <row r="918" spans="1:12" ht="15">
      <c r="A918" s="85" t="s">
        <v>2850</v>
      </c>
      <c r="B918" s="85" t="s">
        <v>2815</v>
      </c>
      <c r="C918" s="85">
        <v>2</v>
      </c>
      <c r="D918" s="124">
        <v>0.02446775665229038</v>
      </c>
      <c r="E918" s="124">
        <v>1.2174839442139063</v>
      </c>
      <c r="F918" s="85" t="s">
        <v>2703</v>
      </c>
      <c r="G918" s="85" t="b">
        <v>0</v>
      </c>
      <c r="H918" s="85" t="b">
        <v>0</v>
      </c>
      <c r="I918" s="85" t="b">
        <v>0</v>
      </c>
      <c r="J918" s="85" t="b">
        <v>0</v>
      </c>
      <c r="K918" s="85" t="b">
        <v>0</v>
      </c>
      <c r="L918" s="85" t="b">
        <v>0</v>
      </c>
    </row>
    <row r="919" spans="1:12" ht="15">
      <c r="A919" s="85" t="s">
        <v>2815</v>
      </c>
      <c r="B919" s="85" t="s">
        <v>1749</v>
      </c>
      <c r="C919" s="85">
        <v>2</v>
      </c>
      <c r="D919" s="124">
        <v>0.02446775665229038</v>
      </c>
      <c r="E919" s="124">
        <v>1.2174839442139063</v>
      </c>
      <c r="F919" s="85" t="s">
        <v>2703</v>
      </c>
      <c r="G919" s="85" t="b">
        <v>0</v>
      </c>
      <c r="H919" s="85" t="b">
        <v>0</v>
      </c>
      <c r="I919" s="85" t="b">
        <v>0</v>
      </c>
      <c r="J919" s="85" t="b">
        <v>0</v>
      </c>
      <c r="K919" s="85" t="b">
        <v>0</v>
      </c>
      <c r="L919" s="85" t="b">
        <v>0</v>
      </c>
    </row>
    <row r="920" spans="1:12" ht="15">
      <c r="A920" s="85" t="s">
        <v>1749</v>
      </c>
      <c r="B920" s="85" t="s">
        <v>567</v>
      </c>
      <c r="C920" s="85">
        <v>2</v>
      </c>
      <c r="D920" s="124">
        <v>0.02446775665229038</v>
      </c>
      <c r="E920" s="124">
        <v>1.2174839442139063</v>
      </c>
      <c r="F920" s="85" t="s">
        <v>2703</v>
      </c>
      <c r="G920" s="85" t="b">
        <v>0</v>
      </c>
      <c r="H920" s="85" t="b">
        <v>0</v>
      </c>
      <c r="I920" s="85" t="b">
        <v>0</v>
      </c>
      <c r="J920" s="85" t="b">
        <v>0</v>
      </c>
      <c r="K920" s="85" t="b">
        <v>0</v>
      </c>
      <c r="L920" s="85" t="b">
        <v>0</v>
      </c>
    </row>
    <row r="921" spans="1:12" ht="15">
      <c r="A921" s="85" t="s">
        <v>3370</v>
      </c>
      <c r="B921" s="85" t="s">
        <v>3310</v>
      </c>
      <c r="C921" s="85">
        <v>2</v>
      </c>
      <c r="D921" s="124">
        <v>0.02446775665229038</v>
      </c>
      <c r="E921" s="124">
        <v>1.2174839442139063</v>
      </c>
      <c r="F921" s="85" t="s">
        <v>2703</v>
      </c>
      <c r="G921" s="85" t="b">
        <v>0</v>
      </c>
      <c r="H921" s="85" t="b">
        <v>0</v>
      </c>
      <c r="I921" s="85" t="b">
        <v>0</v>
      </c>
      <c r="J921" s="85" t="b">
        <v>0</v>
      </c>
      <c r="K921" s="85" t="b">
        <v>0</v>
      </c>
      <c r="L921" s="85" t="b">
        <v>0</v>
      </c>
    </row>
    <row r="922" spans="1:12" ht="15">
      <c r="A922" s="85" t="s">
        <v>3310</v>
      </c>
      <c r="B922" s="85" t="s">
        <v>2811</v>
      </c>
      <c r="C922" s="85">
        <v>2</v>
      </c>
      <c r="D922" s="124">
        <v>0.02446775665229038</v>
      </c>
      <c r="E922" s="124">
        <v>1.2174839442139063</v>
      </c>
      <c r="F922" s="85" t="s">
        <v>2703</v>
      </c>
      <c r="G922" s="85" t="b">
        <v>0</v>
      </c>
      <c r="H922" s="85" t="b">
        <v>0</v>
      </c>
      <c r="I922" s="85" t="b">
        <v>0</v>
      </c>
      <c r="J922" s="85" t="b">
        <v>0</v>
      </c>
      <c r="K922" s="85" t="b">
        <v>0</v>
      </c>
      <c r="L922" s="85" t="b">
        <v>0</v>
      </c>
    </row>
    <row r="923" spans="1:12" ht="15">
      <c r="A923" s="85" t="s">
        <v>2811</v>
      </c>
      <c r="B923" s="85" t="s">
        <v>2810</v>
      </c>
      <c r="C923" s="85">
        <v>2</v>
      </c>
      <c r="D923" s="124">
        <v>0.02446775665229038</v>
      </c>
      <c r="E923" s="124">
        <v>1.2174839442139063</v>
      </c>
      <c r="F923" s="85" t="s">
        <v>2703</v>
      </c>
      <c r="G923" s="85" t="b">
        <v>0</v>
      </c>
      <c r="H923" s="85" t="b">
        <v>0</v>
      </c>
      <c r="I923" s="85" t="b">
        <v>0</v>
      </c>
      <c r="J923" s="85" t="b">
        <v>0</v>
      </c>
      <c r="K923" s="85" t="b">
        <v>0</v>
      </c>
      <c r="L923" s="85" t="b">
        <v>0</v>
      </c>
    </row>
    <row r="924" spans="1:12" ht="15">
      <c r="A924" s="85" t="s">
        <v>2810</v>
      </c>
      <c r="B924" s="85" t="s">
        <v>3458</v>
      </c>
      <c r="C924" s="85">
        <v>2</v>
      </c>
      <c r="D924" s="124">
        <v>0.02446775665229038</v>
      </c>
      <c r="E924" s="124">
        <v>1.2174839442139063</v>
      </c>
      <c r="F924" s="85" t="s">
        <v>2703</v>
      </c>
      <c r="G924" s="85" t="b">
        <v>0</v>
      </c>
      <c r="H924" s="85" t="b">
        <v>0</v>
      </c>
      <c r="I924" s="85" t="b">
        <v>0</v>
      </c>
      <c r="J924" s="85" t="b">
        <v>0</v>
      </c>
      <c r="K924" s="85" t="b">
        <v>0</v>
      </c>
      <c r="L924" s="85" t="b">
        <v>0</v>
      </c>
    </row>
    <row r="925" spans="1:12" ht="15">
      <c r="A925" s="85" t="s">
        <v>3458</v>
      </c>
      <c r="B925" s="85" t="s">
        <v>325</v>
      </c>
      <c r="C925" s="85">
        <v>2</v>
      </c>
      <c r="D925" s="124">
        <v>0.02446775665229038</v>
      </c>
      <c r="E925" s="124">
        <v>1.2174839442139063</v>
      </c>
      <c r="F925" s="85" t="s">
        <v>2703</v>
      </c>
      <c r="G925" s="85" t="b">
        <v>0</v>
      </c>
      <c r="H925" s="85" t="b">
        <v>0</v>
      </c>
      <c r="I925" s="85" t="b">
        <v>0</v>
      </c>
      <c r="J925" s="85" t="b">
        <v>0</v>
      </c>
      <c r="K925" s="85" t="b">
        <v>0</v>
      </c>
      <c r="L925" s="85" t="b">
        <v>0</v>
      </c>
    </row>
    <row r="926" spans="1:12" ht="15">
      <c r="A926" s="85" t="s">
        <v>325</v>
      </c>
      <c r="B926" s="85" t="s">
        <v>564</v>
      </c>
      <c r="C926" s="85">
        <v>2</v>
      </c>
      <c r="D926" s="124">
        <v>0.02446775665229038</v>
      </c>
      <c r="E926" s="124">
        <v>0.8195439355418687</v>
      </c>
      <c r="F926" s="85" t="s">
        <v>2703</v>
      </c>
      <c r="G926" s="85" t="b">
        <v>0</v>
      </c>
      <c r="H926" s="85" t="b">
        <v>0</v>
      </c>
      <c r="I926" s="85" t="b">
        <v>0</v>
      </c>
      <c r="J926" s="85" t="b">
        <v>0</v>
      </c>
      <c r="K926" s="85" t="b">
        <v>0</v>
      </c>
      <c r="L926" s="85" t="b">
        <v>0</v>
      </c>
    </row>
    <row r="927" spans="1:12" ht="15">
      <c r="A927" s="85" t="s">
        <v>3328</v>
      </c>
      <c r="B927" s="85" t="s">
        <v>3459</v>
      </c>
      <c r="C927" s="85">
        <v>2</v>
      </c>
      <c r="D927" s="124">
        <v>0.012286938598529844</v>
      </c>
      <c r="E927" s="124">
        <v>1.3521825181113625</v>
      </c>
      <c r="F927" s="85" t="s">
        <v>2704</v>
      </c>
      <c r="G927" s="85" t="b">
        <v>0</v>
      </c>
      <c r="H927" s="85" t="b">
        <v>0</v>
      </c>
      <c r="I927" s="85" t="b">
        <v>0</v>
      </c>
      <c r="J927" s="85" t="b">
        <v>0</v>
      </c>
      <c r="K927" s="85" t="b">
        <v>0</v>
      </c>
      <c r="L927" s="85" t="b">
        <v>0</v>
      </c>
    </row>
    <row r="928" spans="1:12" ht="15">
      <c r="A928" s="85" t="s">
        <v>3459</v>
      </c>
      <c r="B928" s="85" t="s">
        <v>412</v>
      </c>
      <c r="C928" s="85">
        <v>2</v>
      </c>
      <c r="D928" s="124">
        <v>0.012286938598529844</v>
      </c>
      <c r="E928" s="124">
        <v>1.3521825181113625</v>
      </c>
      <c r="F928" s="85" t="s">
        <v>2704</v>
      </c>
      <c r="G928" s="85" t="b">
        <v>0</v>
      </c>
      <c r="H928" s="85" t="b">
        <v>0</v>
      </c>
      <c r="I928" s="85" t="b">
        <v>0</v>
      </c>
      <c r="J928" s="85" t="b">
        <v>0</v>
      </c>
      <c r="K928" s="85" t="b">
        <v>0</v>
      </c>
      <c r="L928" s="85" t="b">
        <v>0</v>
      </c>
    </row>
    <row r="929" spans="1:12" ht="15">
      <c r="A929" s="85" t="s">
        <v>412</v>
      </c>
      <c r="B929" s="85" t="s">
        <v>3396</v>
      </c>
      <c r="C929" s="85">
        <v>2</v>
      </c>
      <c r="D929" s="124">
        <v>0.012286938598529844</v>
      </c>
      <c r="E929" s="124">
        <v>1.3521825181113625</v>
      </c>
      <c r="F929" s="85" t="s">
        <v>2704</v>
      </c>
      <c r="G929" s="85" t="b">
        <v>0</v>
      </c>
      <c r="H929" s="85" t="b">
        <v>0</v>
      </c>
      <c r="I929" s="85" t="b">
        <v>0</v>
      </c>
      <c r="J929" s="85" t="b">
        <v>0</v>
      </c>
      <c r="K929" s="85" t="b">
        <v>0</v>
      </c>
      <c r="L929" s="85" t="b">
        <v>0</v>
      </c>
    </row>
    <row r="930" spans="1:12" ht="15">
      <c r="A930" s="85" t="s">
        <v>3396</v>
      </c>
      <c r="B930" s="85" t="s">
        <v>3410</v>
      </c>
      <c r="C930" s="85">
        <v>2</v>
      </c>
      <c r="D930" s="124">
        <v>0.012286938598529844</v>
      </c>
      <c r="E930" s="124">
        <v>1.3521825181113625</v>
      </c>
      <c r="F930" s="85" t="s">
        <v>2704</v>
      </c>
      <c r="G930" s="85" t="b">
        <v>0</v>
      </c>
      <c r="H930" s="85" t="b">
        <v>0</v>
      </c>
      <c r="I930" s="85" t="b">
        <v>0</v>
      </c>
      <c r="J930" s="85" t="b">
        <v>0</v>
      </c>
      <c r="K930" s="85" t="b">
        <v>0</v>
      </c>
      <c r="L930" s="85" t="b">
        <v>0</v>
      </c>
    </row>
    <row r="931" spans="1:12" ht="15">
      <c r="A931" s="85" t="s">
        <v>3410</v>
      </c>
      <c r="B931" s="85" t="s">
        <v>567</v>
      </c>
      <c r="C931" s="85">
        <v>2</v>
      </c>
      <c r="D931" s="124">
        <v>0.012286938598529844</v>
      </c>
      <c r="E931" s="124">
        <v>1.1760912590556813</v>
      </c>
      <c r="F931" s="85" t="s">
        <v>2704</v>
      </c>
      <c r="G931" s="85" t="b">
        <v>0</v>
      </c>
      <c r="H931" s="85" t="b">
        <v>0</v>
      </c>
      <c r="I931" s="85" t="b">
        <v>0</v>
      </c>
      <c r="J931" s="85" t="b">
        <v>0</v>
      </c>
      <c r="K931" s="85" t="b">
        <v>0</v>
      </c>
      <c r="L931" s="85" t="b">
        <v>0</v>
      </c>
    </row>
    <row r="932" spans="1:12" ht="15">
      <c r="A932" s="85" t="s">
        <v>567</v>
      </c>
      <c r="B932" s="85" t="s">
        <v>3309</v>
      </c>
      <c r="C932" s="85">
        <v>2</v>
      </c>
      <c r="D932" s="124">
        <v>0.012286938598529844</v>
      </c>
      <c r="E932" s="124">
        <v>1.3521825181113625</v>
      </c>
      <c r="F932" s="85" t="s">
        <v>2704</v>
      </c>
      <c r="G932" s="85" t="b">
        <v>0</v>
      </c>
      <c r="H932" s="85" t="b">
        <v>0</v>
      </c>
      <c r="I932" s="85" t="b">
        <v>0</v>
      </c>
      <c r="J932" s="85" t="b">
        <v>1</v>
      </c>
      <c r="K932" s="85" t="b">
        <v>0</v>
      </c>
      <c r="L932" s="85" t="b">
        <v>0</v>
      </c>
    </row>
    <row r="933" spans="1:12" ht="15">
      <c r="A933" s="85" t="s">
        <v>3309</v>
      </c>
      <c r="B933" s="85" t="s">
        <v>3342</v>
      </c>
      <c r="C933" s="85">
        <v>2</v>
      </c>
      <c r="D933" s="124">
        <v>0.012286938598529844</v>
      </c>
      <c r="E933" s="124">
        <v>1.3521825181113625</v>
      </c>
      <c r="F933" s="85" t="s">
        <v>2704</v>
      </c>
      <c r="G933" s="85" t="b">
        <v>1</v>
      </c>
      <c r="H933" s="85" t="b">
        <v>0</v>
      </c>
      <c r="I933" s="85" t="b">
        <v>0</v>
      </c>
      <c r="J933" s="85" t="b">
        <v>1</v>
      </c>
      <c r="K933" s="85" t="b">
        <v>0</v>
      </c>
      <c r="L933" s="85" t="b">
        <v>0</v>
      </c>
    </row>
    <row r="934" spans="1:12" ht="15">
      <c r="A934" s="85" t="s">
        <v>3342</v>
      </c>
      <c r="B934" s="85" t="s">
        <v>299</v>
      </c>
      <c r="C934" s="85">
        <v>2</v>
      </c>
      <c r="D934" s="124">
        <v>0.012286938598529844</v>
      </c>
      <c r="E934" s="124">
        <v>1.3521825181113625</v>
      </c>
      <c r="F934" s="85" t="s">
        <v>2704</v>
      </c>
      <c r="G934" s="85" t="b">
        <v>1</v>
      </c>
      <c r="H934" s="85" t="b">
        <v>0</v>
      </c>
      <c r="I934" s="85" t="b">
        <v>0</v>
      </c>
      <c r="J934" s="85" t="b">
        <v>0</v>
      </c>
      <c r="K934" s="85" t="b">
        <v>0</v>
      </c>
      <c r="L934" s="85" t="b">
        <v>0</v>
      </c>
    </row>
    <row r="935" spans="1:12" ht="15">
      <c r="A935" s="85" t="s">
        <v>3359</v>
      </c>
      <c r="B935" s="85" t="s">
        <v>2829</v>
      </c>
      <c r="C935" s="85">
        <v>2</v>
      </c>
      <c r="D935" s="124">
        <v>0.012286938598529844</v>
      </c>
      <c r="E935" s="124">
        <v>1.0511525224473812</v>
      </c>
      <c r="F935" s="85" t="s">
        <v>2704</v>
      </c>
      <c r="G935" s="85" t="b">
        <v>0</v>
      </c>
      <c r="H935" s="85" t="b">
        <v>0</v>
      </c>
      <c r="I935" s="85" t="b">
        <v>0</v>
      </c>
      <c r="J935" s="85" t="b">
        <v>0</v>
      </c>
      <c r="K935" s="85" t="b">
        <v>0</v>
      </c>
      <c r="L935" s="85" t="b">
        <v>0</v>
      </c>
    </row>
    <row r="936" spans="1:12" ht="15">
      <c r="A936" s="85" t="s">
        <v>2829</v>
      </c>
      <c r="B936" s="85" t="s">
        <v>2829</v>
      </c>
      <c r="C936" s="85">
        <v>2</v>
      </c>
      <c r="D936" s="124">
        <v>0.012286938598529844</v>
      </c>
      <c r="E936" s="124">
        <v>0.7501225267834001</v>
      </c>
      <c r="F936" s="85" t="s">
        <v>2704</v>
      </c>
      <c r="G936" s="85" t="b">
        <v>0</v>
      </c>
      <c r="H936" s="85" t="b">
        <v>0</v>
      </c>
      <c r="I936" s="85" t="b">
        <v>0</v>
      </c>
      <c r="J936" s="85" t="b">
        <v>0</v>
      </c>
      <c r="K936" s="85" t="b">
        <v>0</v>
      </c>
      <c r="L936" s="85" t="b">
        <v>0</v>
      </c>
    </row>
    <row r="937" spans="1:12" ht="15">
      <c r="A937" s="85" t="s">
        <v>2829</v>
      </c>
      <c r="B937" s="85" t="s">
        <v>3478</v>
      </c>
      <c r="C937" s="85">
        <v>2</v>
      </c>
      <c r="D937" s="124">
        <v>0.012286938598529844</v>
      </c>
      <c r="E937" s="124">
        <v>1.0511525224473812</v>
      </c>
      <c r="F937" s="85" t="s">
        <v>2704</v>
      </c>
      <c r="G937" s="85" t="b">
        <v>0</v>
      </c>
      <c r="H937" s="85" t="b">
        <v>0</v>
      </c>
      <c r="I937" s="85" t="b">
        <v>0</v>
      </c>
      <c r="J937" s="85" t="b">
        <v>0</v>
      </c>
      <c r="K937" s="85" t="b">
        <v>0</v>
      </c>
      <c r="L937" s="85" t="b">
        <v>0</v>
      </c>
    </row>
    <row r="938" spans="1:12" ht="15">
      <c r="A938" s="85" t="s">
        <v>3478</v>
      </c>
      <c r="B938" s="85" t="s">
        <v>3479</v>
      </c>
      <c r="C938" s="85">
        <v>2</v>
      </c>
      <c r="D938" s="124">
        <v>0.012286938598529844</v>
      </c>
      <c r="E938" s="124">
        <v>1.3521825181113625</v>
      </c>
      <c r="F938" s="85" t="s">
        <v>2704</v>
      </c>
      <c r="G938" s="85" t="b">
        <v>0</v>
      </c>
      <c r="H938" s="85" t="b">
        <v>0</v>
      </c>
      <c r="I938" s="85" t="b">
        <v>0</v>
      </c>
      <c r="J938" s="85" t="b">
        <v>0</v>
      </c>
      <c r="K938" s="85" t="b">
        <v>0</v>
      </c>
      <c r="L938" s="85" t="b">
        <v>0</v>
      </c>
    </row>
    <row r="939" spans="1:12" ht="15">
      <c r="A939" s="85" t="s">
        <v>3479</v>
      </c>
      <c r="B939" s="85" t="s">
        <v>3480</v>
      </c>
      <c r="C939" s="85">
        <v>2</v>
      </c>
      <c r="D939" s="124">
        <v>0.012286938598529844</v>
      </c>
      <c r="E939" s="124">
        <v>1.3521825181113625</v>
      </c>
      <c r="F939" s="85" t="s">
        <v>2704</v>
      </c>
      <c r="G939" s="85" t="b">
        <v>0</v>
      </c>
      <c r="H939" s="85" t="b">
        <v>0</v>
      </c>
      <c r="I939" s="85" t="b">
        <v>0</v>
      </c>
      <c r="J939" s="85" t="b">
        <v>0</v>
      </c>
      <c r="K939" s="85" t="b">
        <v>0</v>
      </c>
      <c r="L939" s="85" t="b">
        <v>0</v>
      </c>
    </row>
    <row r="940" spans="1:12" ht="15">
      <c r="A940" s="85" t="s">
        <v>3480</v>
      </c>
      <c r="B940" s="85" t="s">
        <v>3375</v>
      </c>
      <c r="C940" s="85">
        <v>2</v>
      </c>
      <c r="D940" s="124">
        <v>0.012286938598529844</v>
      </c>
      <c r="E940" s="124">
        <v>1.0511525224473812</v>
      </c>
      <c r="F940" s="85" t="s">
        <v>2704</v>
      </c>
      <c r="G940" s="85" t="b">
        <v>0</v>
      </c>
      <c r="H940" s="85" t="b">
        <v>0</v>
      </c>
      <c r="I940" s="85" t="b">
        <v>0</v>
      </c>
      <c r="J940" s="85" t="b">
        <v>0</v>
      </c>
      <c r="K940" s="85" t="b">
        <v>0</v>
      </c>
      <c r="L940" s="85" t="b">
        <v>0</v>
      </c>
    </row>
    <row r="941" spans="1:12" ht="15">
      <c r="A941" s="85" t="s">
        <v>3375</v>
      </c>
      <c r="B941" s="85" t="s">
        <v>402</v>
      </c>
      <c r="C941" s="85">
        <v>2</v>
      </c>
      <c r="D941" s="124">
        <v>0.012286938598529844</v>
      </c>
      <c r="E941" s="124">
        <v>1.0511525224473812</v>
      </c>
      <c r="F941" s="85" t="s">
        <v>2704</v>
      </c>
      <c r="G941" s="85" t="b">
        <v>0</v>
      </c>
      <c r="H941" s="85" t="b">
        <v>0</v>
      </c>
      <c r="I941" s="85" t="b">
        <v>0</v>
      </c>
      <c r="J941" s="85" t="b">
        <v>0</v>
      </c>
      <c r="K941" s="85" t="b">
        <v>0</v>
      </c>
      <c r="L941" s="85" t="b">
        <v>0</v>
      </c>
    </row>
    <row r="942" spans="1:12" ht="15">
      <c r="A942" s="85" t="s">
        <v>402</v>
      </c>
      <c r="B942" s="85" t="s">
        <v>3481</v>
      </c>
      <c r="C942" s="85">
        <v>2</v>
      </c>
      <c r="D942" s="124">
        <v>0.012286938598529844</v>
      </c>
      <c r="E942" s="124">
        <v>1.3521825181113625</v>
      </c>
      <c r="F942" s="85" t="s">
        <v>2704</v>
      </c>
      <c r="G942" s="85" t="b">
        <v>0</v>
      </c>
      <c r="H942" s="85" t="b">
        <v>0</v>
      </c>
      <c r="I942" s="85" t="b">
        <v>0</v>
      </c>
      <c r="J942" s="85" t="b">
        <v>0</v>
      </c>
      <c r="K942" s="85" t="b">
        <v>0</v>
      </c>
      <c r="L942" s="85" t="b">
        <v>0</v>
      </c>
    </row>
    <row r="943" spans="1:12" ht="15">
      <c r="A943" s="85" t="s">
        <v>3481</v>
      </c>
      <c r="B943" s="85" t="s">
        <v>3375</v>
      </c>
      <c r="C943" s="85">
        <v>2</v>
      </c>
      <c r="D943" s="124">
        <v>0.012286938598529844</v>
      </c>
      <c r="E943" s="124">
        <v>1.0511525224473812</v>
      </c>
      <c r="F943" s="85" t="s">
        <v>2704</v>
      </c>
      <c r="G943" s="85" t="b">
        <v>0</v>
      </c>
      <c r="H943" s="85" t="b">
        <v>0</v>
      </c>
      <c r="I943" s="85" t="b">
        <v>0</v>
      </c>
      <c r="J943" s="85" t="b">
        <v>0</v>
      </c>
      <c r="K943" s="85" t="b">
        <v>0</v>
      </c>
      <c r="L943" s="85" t="b">
        <v>0</v>
      </c>
    </row>
    <row r="944" spans="1:12" ht="15">
      <c r="A944" s="85" t="s">
        <v>3375</v>
      </c>
      <c r="B944" s="85" t="s">
        <v>3482</v>
      </c>
      <c r="C944" s="85">
        <v>2</v>
      </c>
      <c r="D944" s="124">
        <v>0.012286938598529844</v>
      </c>
      <c r="E944" s="124">
        <v>1.0511525224473812</v>
      </c>
      <c r="F944" s="85" t="s">
        <v>2704</v>
      </c>
      <c r="G944" s="85" t="b">
        <v>0</v>
      </c>
      <c r="H944" s="85" t="b">
        <v>0</v>
      </c>
      <c r="I944" s="85" t="b">
        <v>0</v>
      </c>
      <c r="J944" s="85" t="b">
        <v>0</v>
      </c>
      <c r="K944" s="85" t="b">
        <v>0</v>
      </c>
      <c r="L944"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3515</v>
      </c>
      <c r="B1" s="13" t="s">
        <v>34</v>
      </c>
    </row>
    <row r="2" spans="1:2" ht="15">
      <c r="A2" s="116" t="s">
        <v>325</v>
      </c>
      <c r="B2" s="78">
        <v>16741.898618</v>
      </c>
    </row>
    <row r="3" spans="1:2" ht="15">
      <c r="A3" s="116" t="s">
        <v>392</v>
      </c>
      <c r="B3" s="78">
        <v>13698.19692</v>
      </c>
    </row>
    <row r="4" spans="1:2" ht="15">
      <c r="A4" s="116" t="s">
        <v>387</v>
      </c>
      <c r="B4" s="78">
        <v>13027.060223</v>
      </c>
    </row>
    <row r="5" spans="1:2" ht="15">
      <c r="A5" s="116" t="s">
        <v>332</v>
      </c>
      <c r="B5" s="78">
        <v>10999.023488</v>
      </c>
    </row>
    <row r="6" spans="1:2" ht="15">
      <c r="A6" s="116" t="s">
        <v>366</v>
      </c>
      <c r="B6" s="78">
        <v>3183.366989</v>
      </c>
    </row>
    <row r="7" spans="1:2" ht="15">
      <c r="A7" s="116" t="s">
        <v>338</v>
      </c>
      <c r="B7" s="78">
        <v>2999.065524</v>
      </c>
    </row>
    <row r="8" spans="1:2" ht="15">
      <c r="A8" s="116" t="s">
        <v>363</v>
      </c>
      <c r="B8" s="78">
        <v>1494</v>
      </c>
    </row>
    <row r="9" spans="1:2" ht="15">
      <c r="A9" s="116" t="s">
        <v>212</v>
      </c>
      <c r="B9" s="78">
        <v>1406.403601</v>
      </c>
    </row>
    <row r="10" spans="1:2" ht="15">
      <c r="A10" s="116" t="s">
        <v>235</v>
      </c>
      <c r="B10" s="78">
        <v>1309.196825</v>
      </c>
    </row>
    <row r="11" spans="1:2" ht="15">
      <c r="A11" s="116" t="s">
        <v>374</v>
      </c>
      <c r="B11" s="78">
        <v>1162.075197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3535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1304</v>
      </c>
      <c r="AF2" s="13" t="s">
        <v>1305</v>
      </c>
      <c r="AG2" s="13" t="s">
        <v>1306</v>
      </c>
      <c r="AH2" s="13" t="s">
        <v>1307</v>
      </c>
      <c r="AI2" s="13" t="s">
        <v>1308</v>
      </c>
      <c r="AJ2" s="13" t="s">
        <v>1309</v>
      </c>
      <c r="AK2" s="13" t="s">
        <v>1310</v>
      </c>
      <c r="AL2" s="13" t="s">
        <v>1311</v>
      </c>
      <c r="AM2" s="13" t="s">
        <v>1312</v>
      </c>
      <c r="AN2" s="13" t="s">
        <v>1313</v>
      </c>
      <c r="AO2" s="13" t="s">
        <v>1314</v>
      </c>
      <c r="AP2" s="13" t="s">
        <v>1315</v>
      </c>
      <c r="AQ2" s="13" t="s">
        <v>1316</v>
      </c>
      <c r="AR2" s="13" t="s">
        <v>1317</v>
      </c>
      <c r="AS2" s="13" t="s">
        <v>1318</v>
      </c>
      <c r="AT2" s="13" t="s">
        <v>192</v>
      </c>
      <c r="AU2" s="13" t="s">
        <v>1319</v>
      </c>
      <c r="AV2" s="13" t="s">
        <v>1320</v>
      </c>
      <c r="AW2" s="13" t="s">
        <v>1321</v>
      </c>
      <c r="AX2" s="13" t="s">
        <v>1322</v>
      </c>
      <c r="AY2" s="13" t="s">
        <v>1323</v>
      </c>
      <c r="AZ2" s="13" t="s">
        <v>1324</v>
      </c>
      <c r="BA2" s="13" t="s">
        <v>2719</v>
      </c>
      <c r="BB2" s="121" t="s">
        <v>3060</v>
      </c>
      <c r="BC2" s="121" t="s">
        <v>3061</v>
      </c>
      <c r="BD2" s="121" t="s">
        <v>3062</v>
      </c>
      <c r="BE2" s="121" t="s">
        <v>3063</v>
      </c>
      <c r="BF2" s="121" t="s">
        <v>3064</v>
      </c>
      <c r="BG2" s="121" t="s">
        <v>3074</v>
      </c>
      <c r="BH2" s="121" t="s">
        <v>3087</v>
      </c>
      <c r="BI2" s="121" t="s">
        <v>3179</v>
      </c>
      <c r="BJ2" s="121" t="s">
        <v>3202</v>
      </c>
      <c r="BK2" s="121" t="s">
        <v>3291</v>
      </c>
      <c r="BL2" s="121" t="s">
        <v>3503</v>
      </c>
      <c r="BM2" s="121" t="s">
        <v>3504</v>
      </c>
      <c r="BN2" s="121" t="s">
        <v>3505</v>
      </c>
      <c r="BO2" s="121" t="s">
        <v>3506</v>
      </c>
      <c r="BP2" s="121" t="s">
        <v>3507</v>
      </c>
      <c r="BQ2" s="121" t="s">
        <v>3508</v>
      </c>
      <c r="BR2" s="121" t="s">
        <v>3509</v>
      </c>
      <c r="BS2" s="121" t="s">
        <v>3510</v>
      </c>
      <c r="BT2" s="121" t="s">
        <v>3512</v>
      </c>
      <c r="BU2" s="3"/>
      <c r="BV2" s="3"/>
    </row>
    <row r="3" spans="1:74" ht="41.45" customHeight="1">
      <c r="A3" s="64" t="s">
        <v>212</v>
      </c>
      <c r="C3" s="65"/>
      <c r="D3" s="65" t="s">
        <v>64</v>
      </c>
      <c r="E3" s="66">
        <v>163.77548065299658</v>
      </c>
      <c r="F3" s="68">
        <v>99.99756558374638</v>
      </c>
      <c r="G3" s="101" t="s">
        <v>2127</v>
      </c>
      <c r="H3" s="65"/>
      <c r="I3" s="69" t="s">
        <v>212</v>
      </c>
      <c r="J3" s="70"/>
      <c r="K3" s="70"/>
      <c r="L3" s="69" t="s">
        <v>2444</v>
      </c>
      <c r="M3" s="73">
        <v>1.8113097901219553</v>
      </c>
      <c r="N3" s="74">
        <v>5646.1142578125</v>
      </c>
      <c r="O3" s="74">
        <v>1273.956298828125</v>
      </c>
      <c r="P3" s="75"/>
      <c r="Q3" s="76"/>
      <c r="R3" s="76"/>
      <c r="S3" s="48"/>
      <c r="T3" s="48">
        <v>4</v>
      </c>
      <c r="U3" s="48">
        <v>9</v>
      </c>
      <c r="V3" s="49">
        <v>1406.403601</v>
      </c>
      <c r="W3" s="49">
        <v>0.001976</v>
      </c>
      <c r="X3" s="49">
        <v>0.016962</v>
      </c>
      <c r="Y3" s="49">
        <v>2.829756</v>
      </c>
      <c r="Z3" s="49">
        <v>0.08974358974358974</v>
      </c>
      <c r="AA3" s="49">
        <v>0</v>
      </c>
      <c r="AB3" s="71">
        <v>3</v>
      </c>
      <c r="AC3" s="71"/>
      <c r="AD3" s="72"/>
      <c r="AE3" s="78" t="s">
        <v>1325</v>
      </c>
      <c r="AF3" s="78">
        <v>3064</v>
      </c>
      <c r="AG3" s="78">
        <v>4890</v>
      </c>
      <c r="AH3" s="78">
        <v>6862</v>
      </c>
      <c r="AI3" s="78">
        <v>5294</v>
      </c>
      <c r="AJ3" s="78"/>
      <c r="AK3" s="78" t="s">
        <v>1531</v>
      </c>
      <c r="AL3" s="78" t="s">
        <v>1297</v>
      </c>
      <c r="AM3" s="84" t="s">
        <v>1840</v>
      </c>
      <c r="AN3" s="78"/>
      <c r="AO3" s="80">
        <v>41052.820706018516</v>
      </c>
      <c r="AP3" s="84" t="s">
        <v>1930</v>
      </c>
      <c r="AQ3" s="78" t="b">
        <v>0</v>
      </c>
      <c r="AR3" s="78" t="b">
        <v>0</v>
      </c>
      <c r="AS3" s="78" t="b">
        <v>1</v>
      </c>
      <c r="AT3" s="78" t="s">
        <v>1272</v>
      </c>
      <c r="AU3" s="78">
        <v>81</v>
      </c>
      <c r="AV3" s="84" t="s">
        <v>2110</v>
      </c>
      <c r="AW3" s="78" t="b">
        <v>0</v>
      </c>
      <c r="AX3" s="78" t="s">
        <v>2232</v>
      </c>
      <c r="AY3" s="84" t="s">
        <v>2233</v>
      </c>
      <c r="AZ3" s="78" t="s">
        <v>66</v>
      </c>
      <c r="BA3" s="78" t="str">
        <f>REPLACE(INDEX(GroupVertices[Group],MATCH(Vertices[[#This Row],[Vertex]],GroupVertices[Vertex],0)),1,1,"")</f>
        <v>4</v>
      </c>
      <c r="BB3" s="48"/>
      <c r="BC3" s="48"/>
      <c r="BD3" s="48"/>
      <c r="BE3" s="48"/>
      <c r="BF3" s="48" t="s">
        <v>3065</v>
      </c>
      <c r="BG3" s="48" t="s">
        <v>3075</v>
      </c>
      <c r="BH3" s="122" t="s">
        <v>3088</v>
      </c>
      <c r="BI3" s="122" t="s">
        <v>3180</v>
      </c>
      <c r="BJ3" s="122" t="s">
        <v>3203</v>
      </c>
      <c r="BK3" s="122" t="s">
        <v>3203</v>
      </c>
      <c r="BL3" s="122">
        <v>1</v>
      </c>
      <c r="BM3" s="125">
        <v>1.492537313432836</v>
      </c>
      <c r="BN3" s="122">
        <v>1</v>
      </c>
      <c r="BO3" s="125">
        <v>1.492537313432836</v>
      </c>
      <c r="BP3" s="122">
        <v>0</v>
      </c>
      <c r="BQ3" s="125">
        <v>0</v>
      </c>
      <c r="BR3" s="122">
        <v>65</v>
      </c>
      <c r="BS3" s="125">
        <v>97.01492537313433</v>
      </c>
      <c r="BT3" s="122">
        <v>67</v>
      </c>
      <c r="BU3" s="3"/>
      <c r="BV3" s="3"/>
    </row>
    <row r="4" spans="1:77" ht="41.45" customHeight="1">
      <c r="A4" s="64" t="s">
        <v>396</v>
      </c>
      <c r="C4" s="65"/>
      <c r="D4" s="65" t="s">
        <v>64</v>
      </c>
      <c r="E4" s="66">
        <v>163.67345405514544</v>
      </c>
      <c r="F4" s="68">
        <v>99.99770547555973</v>
      </c>
      <c r="G4" s="101" t="s">
        <v>2128</v>
      </c>
      <c r="H4" s="65"/>
      <c r="I4" s="69" t="s">
        <v>396</v>
      </c>
      <c r="J4" s="70"/>
      <c r="K4" s="70"/>
      <c r="L4" s="69" t="s">
        <v>2445</v>
      </c>
      <c r="M4" s="73">
        <v>1.7646885117938838</v>
      </c>
      <c r="N4" s="74">
        <v>5347.912109375</v>
      </c>
      <c r="O4" s="74">
        <v>360.15252685546875</v>
      </c>
      <c r="P4" s="75"/>
      <c r="Q4" s="76"/>
      <c r="R4" s="76"/>
      <c r="S4" s="87"/>
      <c r="T4" s="48">
        <v>1</v>
      </c>
      <c r="U4" s="48">
        <v>0</v>
      </c>
      <c r="V4" s="49">
        <v>0</v>
      </c>
      <c r="W4" s="49">
        <v>0.001439</v>
      </c>
      <c r="X4" s="49">
        <v>0.001543</v>
      </c>
      <c r="Y4" s="49">
        <v>0.335022</v>
      </c>
      <c r="Z4" s="49">
        <v>0</v>
      </c>
      <c r="AA4" s="49">
        <v>0</v>
      </c>
      <c r="AB4" s="71">
        <v>4</v>
      </c>
      <c r="AC4" s="71"/>
      <c r="AD4" s="72"/>
      <c r="AE4" s="78" t="s">
        <v>1326</v>
      </c>
      <c r="AF4" s="78">
        <v>2141</v>
      </c>
      <c r="AG4" s="78">
        <v>4609</v>
      </c>
      <c r="AH4" s="78">
        <v>6160</v>
      </c>
      <c r="AI4" s="78">
        <v>3387</v>
      </c>
      <c r="AJ4" s="78"/>
      <c r="AK4" s="78" t="s">
        <v>1532</v>
      </c>
      <c r="AL4" s="78" t="s">
        <v>1289</v>
      </c>
      <c r="AM4" s="84" t="s">
        <v>1841</v>
      </c>
      <c r="AN4" s="78"/>
      <c r="AO4" s="80">
        <v>42296.36515046296</v>
      </c>
      <c r="AP4" s="84" t="s">
        <v>1931</v>
      </c>
      <c r="AQ4" s="78" t="b">
        <v>0</v>
      </c>
      <c r="AR4" s="78" t="b">
        <v>0</v>
      </c>
      <c r="AS4" s="78" t="b">
        <v>0</v>
      </c>
      <c r="AT4" s="78" t="s">
        <v>1272</v>
      </c>
      <c r="AU4" s="78">
        <v>67</v>
      </c>
      <c r="AV4" s="84" t="s">
        <v>2111</v>
      </c>
      <c r="AW4" s="78" t="b">
        <v>0</v>
      </c>
      <c r="AX4" s="78" t="s">
        <v>2232</v>
      </c>
      <c r="AY4" s="84" t="s">
        <v>2234</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397</v>
      </c>
      <c r="C5" s="65"/>
      <c r="D5" s="65" t="s">
        <v>64</v>
      </c>
      <c r="E5" s="66">
        <v>171.73972771301288</v>
      </c>
      <c r="F5" s="68">
        <v>99.98664555909954</v>
      </c>
      <c r="G5" s="101" t="s">
        <v>2129</v>
      </c>
      <c r="H5" s="65"/>
      <c r="I5" s="69" t="s">
        <v>397</v>
      </c>
      <c r="J5" s="70"/>
      <c r="K5" s="70"/>
      <c r="L5" s="69" t="s">
        <v>2446</v>
      </c>
      <c r="M5" s="73">
        <v>5.450590004094366</v>
      </c>
      <c r="N5" s="74">
        <v>5069.71142578125</v>
      </c>
      <c r="O5" s="74">
        <v>601.74072265625</v>
      </c>
      <c r="P5" s="75"/>
      <c r="Q5" s="76"/>
      <c r="R5" s="76"/>
      <c r="S5" s="87"/>
      <c r="T5" s="48">
        <v>1</v>
      </c>
      <c r="U5" s="48">
        <v>0</v>
      </c>
      <c r="V5" s="49">
        <v>0</v>
      </c>
      <c r="W5" s="49">
        <v>0.001439</v>
      </c>
      <c r="X5" s="49">
        <v>0.001543</v>
      </c>
      <c r="Y5" s="49">
        <v>0.335022</v>
      </c>
      <c r="Z5" s="49">
        <v>0</v>
      </c>
      <c r="AA5" s="49">
        <v>0</v>
      </c>
      <c r="AB5" s="71">
        <v>5</v>
      </c>
      <c r="AC5" s="71"/>
      <c r="AD5" s="72"/>
      <c r="AE5" s="78" t="s">
        <v>1327</v>
      </c>
      <c r="AF5" s="78">
        <v>2706</v>
      </c>
      <c r="AG5" s="78">
        <v>26825</v>
      </c>
      <c r="AH5" s="78">
        <v>39421</v>
      </c>
      <c r="AI5" s="78">
        <v>7123</v>
      </c>
      <c r="AJ5" s="78"/>
      <c r="AK5" s="78" t="s">
        <v>1533</v>
      </c>
      <c r="AL5" s="78" t="s">
        <v>1721</v>
      </c>
      <c r="AM5" s="84" t="s">
        <v>1842</v>
      </c>
      <c r="AN5" s="78"/>
      <c r="AO5" s="80">
        <v>40288.81413194445</v>
      </c>
      <c r="AP5" s="84" t="s">
        <v>1932</v>
      </c>
      <c r="AQ5" s="78" t="b">
        <v>0</v>
      </c>
      <c r="AR5" s="78" t="b">
        <v>0</v>
      </c>
      <c r="AS5" s="78" t="b">
        <v>1</v>
      </c>
      <c r="AT5" s="78" t="s">
        <v>1272</v>
      </c>
      <c r="AU5" s="78">
        <v>481</v>
      </c>
      <c r="AV5" s="84" t="s">
        <v>2111</v>
      </c>
      <c r="AW5" s="78" t="b">
        <v>1</v>
      </c>
      <c r="AX5" s="78" t="s">
        <v>2232</v>
      </c>
      <c r="AY5" s="84" t="s">
        <v>2235</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163.6582045280645</v>
      </c>
      <c r="F6" s="68">
        <v>99.99772638465639</v>
      </c>
      <c r="G6" s="101" t="s">
        <v>2130</v>
      </c>
      <c r="H6" s="65"/>
      <c r="I6" s="69" t="s">
        <v>213</v>
      </c>
      <c r="J6" s="70"/>
      <c r="K6" s="70"/>
      <c r="L6" s="69" t="s">
        <v>2447</v>
      </c>
      <c r="M6" s="73">
        <v>1.757720206848051</v>
      </c>
      <c r="N6" s="74">
        <v>1463.0166015625</v>
      </c>
      <c r="O6" s="74">
        <v>365.38739013671875</v>
      </c>
      <c r="P6" s="75"/>
      <c r="Q6" s="76"/>
      <c r="R6" s="76"/>
      <c r="S6" s="87"/>
      <c r="T6" s="48">
        <v>0</v>
      </c>
      <c r="U6" s="48">
        <v>1</v>
      </c>
      <c r="V6" s="49">
        <v>0</v>
      </c>
      <c r="W6" s="49">
        <v>0.001508</v>
      </c>
      <c r="X6" s="49">
        <v>0.000732</v>
      </c>
      <c r="Y6" s="49">
        <v>0.490612</v>
      </c>
      <c r="Z6" s="49">
        <v>0</v>
      </c>
      <c r="AA6" s="49">
        <v>0</v>
      </c>
      <c r="AB6" s="71">
        <v>6</v>
      </c>
      <c r="AC6" s="71"/>
      <c r="AD6" s="72"/>
      <c r="AE6" s="78" t="s">
        <v>1328</v>
      </c>
      <c r="AF6" s="78">
        <v>5008</v>
      </c>
      <c r="AG6" s="78">
        <v>4567</v>
      </c>
      <c r="AH6" s="78">
        <v>238277</v>
      </c>
      <c r="AI6" s="78">
        <v>82876</v>
      </c>
      <c r="AJ6" s="78"/>
      <c r="AK6" s="78" t="s">
        <v>1534</v>
      </c>
      <c r="AL6" s="78" t="s">
        <v>1722</v>
      </c>
      <c r="AM6" s="78"/>
      <c r="AN6" s="78"/>
      <c r="AO6" s="80">
        <v>40623.73681712963</v>
      </c>
      <c r="AP6" s="78"/>
      <c r="AQ6" s="78" t="b">
        <v>1</v>
      </c>
      <c r="AR6" s="78" t="b">
        <v>0</v>
      </c>
      <c r="AS6" s="78" t="b">
        <v>1</v>
      </c>
      <c r="AT6" s="78" t="s">
        <v>1272</v>
      </c>
      <c r="AU6" s="78">
        <v>122</v>
      </c>
      <c r="AV6" s="84" t="s">
        <v>2111</v>
      </c>
      <c r="AW6" s="78" t="b">
        <v>0</v>
      </c>
      <c r="AX6" s="78" t="s">
        <v>2232</v>
      </c>
      <c r="AY6" s="84" t="s">
        <v>2236</v>
      </c>
      <c r="AZ6" s="78" t="s">
        <v>66</v>
      </c>
      <c r="BA6" s="78" t="str">
        <f>REPLACE(INDEX(GroupVertices[Group],MATCH(Vertices[[#This Row],[Vertex]],GroupVertices[Vertex],0)),1,1,"")</f>
        <v>2</v>
      </c>
      <c r="BB6" s="48"/>
      <c r="BC6" s="48"/>
      <c r="BD6" s="48"/>
      <c r="BE6" s="48"/>
      <c r="BF6" s="48" t="s">
        <v>561</v>
      </c>
      <c r="BG6" s="48" t="s">
        <v>561</v>
      </c>
      <c r="BH6" s="122" t="s">
        <v>3089</v>
      </c>
      <c r="BI6" s="122" t="s">
        <v>3089</v>
      </c>
      <c r="BJ6" s="122" t="s">
        <v>3204</v>
      </c>
      <c r="BK6" s="122" t="s">
        <v>3204</v>
      </c>
      <c r="BL6" s="122">
        <v>1</v>
      </c>
      <c r="BM6" s="125">
        <v>11.11111111111111</v>
      </c>
      <c r="BN6" s="122">
        <v>0</v>
      </c>
      <c r="BO6" s="125">
        <v>0</v>
      </c>
      <c r="BP6" s="122">
        <v>0</v>
      </c>
      <c r="BQ6" s="125">
        <v>0</v>
      </c>
      <c r="BR6" s="122">
        <v>8</v>
      </c>
      <c r="BS6" s="125">
        <v>88.88888888888889</v>
      </c>
      <c r="BT6" s="122">
        <v>9</v>
      </c>
      <c r="BU6" s="2"/>
      <c r="BV6" s="3"/>
      <c r="BW6" s="3"/>
      <c r="BX6" s="3"/>
      <c r="BY6" s="3"/>
    </row>
    <row r="7" spans="1:77" ht="41.45" customHeight="1">
      <c r="A7" s="64" t="s">
        <v>387</v>
      </c>
      <c r="C7" s="65"/>
      <c r="D7" s="65" t="s">
        <v>64</v>
      </c>
      <c r="E7" s="66">
        <v>162.06862287186428</v>
      </c>
      <c r="F7" s="68">
        <v>99.99990590906505</v>
      </c>
      <c r="G7" s="101" t="s">
        <v>2131</v>
      </c>
      <c r="H7" s="65"/>
      <c r="I7" s="69" t="s">
        <v>387</v>
      </c>
      <c r="J7" s="70"/>
      <c r="K7" s="70"/>
      <c r="L7" s="69" t="s">
        <v>2448</v>
      </c>
      <c r="M7" s="73">
        <v>1.0313573722562475</v>
      </c>
      <c r="N7" s="74">
        <v>1722.5352783203125</v>
      </c>
      <c r="O7" s="74">
        <v>2391.307861328125</v>
      </c>
      <c r="P7" s="75"/>
      <c r="Q7" s="76"/>
      <c r="R7" s="76"/>
      <c r="S7" s="87"/>
      <c r="T7" s="48">
        <v>45</v>
      </c>
      <c r="U7" s="48">
        <v>1</v>
      </c>
      <c r="V7" s="49">
        <v>13027.060223</v>
      </c>
      <c r="W7" s="49">
        <v>0.00211</v>
      </c>
      <c r="X7" s="49">
        <v>0.00805</v>
      </c>
      <c r="Y7" s="49">
        <v>18.0324</v>
      </c>
      <c r="Z7" s="49">
        <v>0</v>
      </c>
      <c r="AA7" s="49">
        <v>0</v>
      </c>
      <c r="AB7" s="71">
        <v>7</v>
      </c>
      <c r="AC7" s="71"/>
      <c r="AD7" s="72"/>
      <c r="AE7" s="78" t="s">
        <v>1329</v>
      </c>
      <c r="AF7" s="78">
        <v>422</v>
      </c>
      <c r="AG7" s="78">
        <v>189</v>
      </c>
      <c r="AH7" s="78">
        <v>1077</v>
      </c>
      <c r="AI7" s="78">
        <v>2914</v>
      </c>
      <c r="AJ7" s="78"/>
      <c r="AK7" s="78" t="s">
        <v>1535</v>
      </c>
      <c r="AL7" s="78" t="s">
        <v>1723</v>
      </c>
      <c r="AM7" s="78"/>
      <c r="AN7" s="78"/>
      <c r="AO7" s="80">
        <v>43336.69084490741</v>
      </c>
      <c r="AP7" s="84" t="s">
        <v>1933</v>
      </c>
      <c r="AQ7" s="78" t="b">
        <v>1</v>
      </c>
      <c r="AR7" s="78" t="b">
        <v>0</v>
      </c>
      <c r="AS7" s="78" t="b">
        <v>0</v>
      </c>
      <c r="AT7" s="78" t="s">
        <v>1272</v>
      </c>
      <c r="AU7" s="78">
        <v>2</v>
      </c>
      <c r="AV7" s="78"/>
      <c r="AW7" s="78" t="b">
        <v>0</v>
      </c>
      <c r="AX7" s="78" t="s">
        <v>2232</v>
      </c>
      <c r="AY7" s="84" t="s">
        <v>2237</v>
      </c>
      <c r="AZ7" s="78" t="s">
        <v>66</v>
      </c>
      <c r="BA7" s="78" t="str">
        <f>REPLACE(INDEX(GroupVertices[Group],MATCH(Vertices[[#This Row],[Vertex]],GroupVertices[Vertex],0)),1,1,"")</f>
        <v>2</v>
      </c>
      <c r="BB7" s="48"/>
      <c r="BC7" s="48"/>
      <c r="BD7" s="48"/>
      <c r="BE7" s="48"/>
      <c r="BF7" s="48" t="s">
        <v>561</v>
      </c>
      <c r="BG7" s="48" t="s">
        <v>561</v>
      </c>
      <c r="BH7" s="122" t="s">
        <v>3090</v>
      </c>
      <c r="BI7" s="122" t="s">
        <v>3090</v>
      </c>
      <c r="BJ7" s="122" t="s">
        <v>3205</v>
      </c>
      <c r="BK7" s="122" t="s">
        <v>3205</v>
      </c>
      <c r="BL7" s="122">
        <v>1</v>
      </c>
      <c r="BM7" s="125">
        <v>14.285714285714286</v>
      </c>
      <c r="BN7" s="122">
        <v>0</v>
      </c>
      <c r="BO7" s="125">
        <v>0</v>
      </c>
      <c r="BP7" s="122">
        <v>0</v>
      </c>
      <c r="BQ7" s="125">
        <v>0</v>
      </c>
      <c r="BR7" s="122">
        <v>6</v>
      </c>
      <c r="BS7" s="125">
        <v>85.71428571428571</v>
      </c>
      <c r="BT7" s="122">
        <v>7</v>
      </c>
      <c r="BU7" s="2"/>
      <c r="BV7" s="3"/>
      <c r="BW7" s="3"/>
      <c r="BX7" s="3"/>
      <c r="BY7" s="3"/>
    </row>
    <row r="8" spans="1:77" ht="41.45" customHeight="1">
      <c r="A8" s="64" t="s">
        <v>214</v>
      </c>
      <c r="C8" s="65"/>
      <c r="D8" s="65" t="s">
        <v>64</v>
      </c>
      <c r="E8" s="66">
        <v>169.08267916114602</v>
      </c>
      <c r="F8" s="68">
        <v>99.99028872027417</v>
      </c>
      <c r="G8" s="101" t="s">
        <v>2132</v>
      </c>
      <c r="H8" s="65"/>
      <c r="I8" s="69" t="s">
        <v>214</v>
      </c>
      <c r="J8" s="70"/>
      <c r="K8" s="70"/>
      <c r="L8" s="69" t="s">
        <v>2449</v>
      </c>
      <c r="M8" s="73">
        <v>4.23644582329427</v>
      </c>
      <c r="N8" s="74">
        <v>2365.029052734375</v>
      </c>
      <c r="O8" s="74">
        <v>2766.6552734375</v>
      </c>
      <c r="P8" s="75"/>
      <c r="Q8" s="76"/>
      <c r="R8" s="76"/>
      <c r="S8" s="87"/>
      <c r="T8" s="48">
        <v>0</v>
      </c>
      <c r="U8" s="48">
        <v>1</v>
      </c>
      <c r="V8" s="49">
        <v>0</v>
      </c>
      <c r="W8" s="49">
        <v>0.001508</v>
      </c>
      <c r="X8" s="49">
        <v>0.000732</v>
      </c>
      <c r="Y8" s="49">
        <v>0.490612</v>
      </c>
      <c r="Z8" s="49">
        <v>0</v>
      </c>
      <c r="AA8" s="49">
        <v>0</v>
      </c>
      <c r="AB8" s="71">
        <v>8</v>
      </c>
      <c r="AC8" s="71"/>
      <c r="AD8" s="72"/>
      <c r="AE8" s="78" t="s">
        <v>1330</v>
      </c>
      <c r="AF8" s="78">
        <v>19979</v>
      </c>
      <c r="AG8" s="78">
        <v>19507</v>
      </c>
      <c r="AH8" s="78">
        <v>26298</v>
      </c>
      <c r="AI8" s="78">
        <v>6807</v>
      </c>
      <c r="AJ8" s="78"/>
      <c r="AK8" s="78" t="s">
        <v>1536</v>
      </c>
      <c r="AL8" s="78" t="s">
        <v>1724</v>
      </c>
      <c r="AM8" s="78"/>
      <c r="AN8" s="78"/>
      <c r="AO8" s="80">
        <v>41712.666354166664</v>
      </c>
      <c r="AP8" s="84" t="s">
        <v>1934</v>
      </c>
      <c r="AQ8" s="78" t="b">
        <v>0</v>
      </c>
      <c r="AR8" s="78" t="b">
        <v>0</v>
      </c>
      <c r="AS8" s="78" t="b">
        <v>0</v>
      </c>
      <c r="AT8" s="78" t="s">
        <v>1272</v>
      </c>
      <c r="AU8" s="78">
        <v>11</v>
      </c>
      <c r="AV8" s="84" t="s">
        <v>2111</v>
      </c>
      <c r="AW8" s="78" t="b">
        <v>0</v>
      </c>
      <c r="AX8" s="78" t="s">
        <v>2232</v>
      </c>
      <c r="AY8" s="84" t="s">
        <v>2238</v>
      </c>
      <c r="AZ8" s="78" t="s">
        <v>66</v>
      </c>
      <c r="BA8" s="78" t="str">
        <f>REPLACE(INDEX(GroupVertices[Group],MATCH(Vertices[[#This Row],[Vertex]],GroupVertices[Vertex],0)),1,1,"")</f>
        <v>2</v>
      </c>
      <c r="BB8" s="48"/>
      <c r="BC8" s="48"/>
      <c r="BD8" s="48"/>
      <c r="BE8" s="48"/>
      <c r="BF8" s="48" t="s">
        <v>561</v>
      </c>
      <c r="BG8" s="48" t="s">
        <v>561</v>
      </c>
      <c r="BH8" s="122" t="s">
        <v>3089</v>
      </c>
      <c r="BI8" s="122" t="s">
        <v>3089</v>
      </c>
      <c r="BJ8" s="122" t="s">
        <v>3204</v>
      </c>
      <c r="BK8" s="122" t="s">
        <v>3204</v>
      </c>
      <c r="BL8" s="122">
        <v>1</v>
      </c>
      <c r="BM8" s="125">
        <v>11.11111111111111</v>
      </c>
      <c r="BN8" s="122">
        <v>0</v>
      </c>
      <c r="BO8" s="125">
        <v>0</v>
      </c>
      <c r="BP8" s="122">
        <v>0</v>
      </c>
      <c r="BQ8" s="125">
        <v>0</v>
      </c>
      <c r="BR8" s="122">
        <v>8</v>
      </c>
      <c r="BS8" s="125">
        <v>88.88888888888889</v>
      </c>
      <c r="BT8" s="122">
        <v>9</v>
      </c>
      <c r="BU8" s="2"/>
      <c r="BV8" s="3"/>
      <c r="BW8" s="3"/>
      <c r="BX8" s="3"/>
      <c r="BY8" s="3"/>
    </row>
    <row r="9" spans="1:77" ht="41.45" customHeight="1">
      <c r="A9" s="64" t="s">
        <v>215</v>
      </c>
      <c r="C9" s="65"/>
      <c r="D9" s="65" t="s">
        <v>64</v>
      </c>
      <c r="E9" s="66">
        <v>162.09476491828877</v>
      </c>
      <c r="F9" s="68">
        <v>99.99987006489934</v>
      </c>
      <c r="G9" s="101" t="s">
        <v>664</v>
      </c>
      <c r="H9" s="65"/>
      <c r="I9" s="69" t="s">
        <v>215</v>
      </c>
      <c r="J9" s="70"/>
      <c r="K9" s="70"/>
      <c r="L9" s="69" t="s">
        <v>2450</v>
      </c>
      <c r="M9" s="73">
        <v>1.0433030378776749</v>
      </c>
      <c r="N9" s="74">
        <v>7487.13330078125</v>
      </c>
      <c r="O9" s="74">
        <v>7796.7060546875</v>
      </c>
      <c r="P9" s="75"/>
      <c r="Q9" s="76"/>
      <c r="R9" s="76"/>
      <c r="S9" s="87"/>
      <c r="T9" s="48">
        <v>0</v>
      </c>
      <c r="U9" s="48">
        <v>2</v>
      </c>
      <c r="V9" s="49">
        <v>543.822222</v>
      </c>
      <c r="W9" s="49">
        <v>0.001792</v>
      </c>
      <c r="X9" s="49">
        <v>0.002415</v>
      </c>
      <c r="Y9" s="49">
        <v>0.794389</v>
      </c>
      <c r="Z9" s="49">
        <v>0</v>
      </c>
      <c r="AA9" s="49">
        <v>0</v>
      </c>
      <c r="AB9" s="71">
        <v>9</v>
      </c>
      <c r="AC9" s="71"/>
      <c r="AD9" s="72"/>
      <c r="AE9" s="78" t="s">
        <v>1331</v>
      </c>
      <c r="AF9" s="78">
        <v>1282</v>
      </c>
      <c r="AG9" s="78">
        <v>261</v>
      </c>
      <c r="AH9" s="78">
        <v>3674</v>
      </c>
      <c r="AI9" s="78">
        <v>2946</v>
      </c>
      <c r="AJ9" s="78"/>
      <c r="AK9" s="78" t="s">
        <v>1537</v>
      </c>
      <c r="AL9" s="78" t="s">
        <v>1725</v>
      </c>
      <c r="AM9" s="84" t="s">
        <v>1843</v>
      </c>
      <c r="AN9" s="78"/>
      <c r="AO9" s="80">
        <v>41220.55501157408</v>
      </c>
      <c r="AP9" s="84" t="s">
        <v>1935</v>
      </c>
      <c r="AQ9" s="78" t="b">
        <v>0</v>
      </c>
      <c r="AR9" s="78" t="b">
        <v>0</v>
      </c>
      <c r="AS9" s="78" t="b">
        <v>0</v>
      </c>
      <c r="AT9" s="78" t="s">
        <v>1272</v>
      </c>
      <c r="AU9" s="78">
        <v>4</v>
      </c>
      <c r="AV9" s="84" t="s">
        <v>2111</v>
      </c>
      <c r="AW9" s="78" t="b">
        <v>0</v>
      </c>
      <c r="AX9" s="78" t="s">
        <v>2232</v>
      </c>
      <c r="AY9" s="84" t="s">
        <v>2239</v>
      </c>
      <c r="AZ9" s="78" t="s">
        <v>66</v>
      </c>
      <c r="BA9" s="78" t="str">
        <f>REPLACE(INDEX(GroupVertices[Group],MATCH(Vertices[[#This Row],[Vertex]],GroupVertices[Vertex],0)),1,1,"")</f>
        <v>3</v>
      </c>
      <c r="BB9" s="48"/>
      <c r="BC9" s="48"/>
      <c r="BD9" s="48"/>
      <c r="BE9" s="48"/>
      <c r="BF9" s="48" t="s">
        <v>561</v>
      </c>
      <c r="BG9" s="48" t="s">
        <v>561</v>
      </c>
      <c r="BH9" s="122" t="s">
        <v>3091</v>
      </c>
      <c r="BI9" s="122" t="s">
        <v>3091</v>
      </c>
      <c r="BJ9" s="122" t="s">
        <v>3206</v>
      </c>
      <c r="BK9" s="122" t="s">
        <v>3206</v>
      </c>
      <c r="BL9" s="122">
        <v>3</v>
      </c>
      <c r="BM9" s="125">
        <v>9.375</v>
      </c>
      <c r="BN9" s="122">
        <v>0</v>
      </c>
      <c r="BO9" s="125">
        <v>0</v>
      </c>
      <c r="BP9" s="122">
        <v>0</v>
      </c>
      <c r="BQ9" s="125">
        <v>0</v>
      </c>
      <c r="BR9" s="122">
        <v>29</v>
      </c>
      <c r="BS9" s="125">
        <v>90.625</v>
      </c>
      <c r="BT9" s="122">
        <v>32</v>
      </c>
      <c r="BU9" s="2"/>
      <c r="BV9" s="3"/>
      <c r="BW9" s="3"/>
      <c r="BX9" s="3"/>
      <c r="BY9" s="3"/>
    </row>
    <row r="10" spans="1:77" ht="41.45" customHeight="1">
      <c r="A10" s="64" t="s">
        <v>392</v>
      </c>
      <c r="C10" s="65"/>
      <c r="D10" s="65" t="s">
        <v>64</v>
      </c>
      <c r="E10" s="66">
        <v>166.6452964160405</v>
      </c>
      <c r="F10" s="68">
        <v>99.99363069088982</v>
      </c>
      <c r="G10" s="101" t="s">
        <v>2133</v>
      </c>
      <c r="H10" s="65"/>
      <c r="I10" s="69" t="s">
        <v>392</v>
      </c>
      <c r="J10" s="70"/>
      <c r="K10" s="70"/>
      <c r="L10" s="69" t="s">
        <v>2451</v>
      </c>
      <c r="M10" s="73">
        <v>3.12267841611867</v>
      </c>
      <c r="N10" s="74">
        <v>5842.97216796875</v>
      </c>
      <c r="O10" s="74">
        <v>7262.876953125</v>
      </c>
      <c r="P10" s="75"/>
      <c r="Q10" s="76"/>
      <c r="R10" s="76"/>
      <c r="S10" s="87"/>
      <c r="T10" s="48">
        <v>50</v>
      </c>
      <c r="U10" s="48">
        <v>1</v>
      </c>
      <c r="V10" s="49">
        <v>13698.19692</v>
      </c>
      <c r="W10" s="49">
        <v>0.002232</v>
      </c>
      <c r="X10" s="49">
        <v>0.018498</v>
      </c>
      <c r="Y10" s="49">
        <v>17.869265</v>
      </c>
      <c r="Z10" s="49">
        <v>0.00042517006802721087</v>
      </c>
      <c r="AA10" s="49">
        <v>0</v>
      </c>
      <c r="AB10" s="71">
        <v>10</v>
      </c>
      <c r="AC10" s="71"/>
      <c r="AD10" s="72"/>
      <c r="AE10" s="78" t="s">
        <v>1332</v>
      </c>
      <c r="AF10" s="78">
        <v>421</v>
      </c>
      <c r="AG10" s="78">
        <v>12794</v>
      </c>
      <c r="AH10" s="78">
        <v>26034</v>
      </c>
      <c r="AI10" s="78">
        <v>31584</v>
      </c>
      <c r="AJ10" s="78"/>
      <c r="AK10" s="78" t="s">
        <v>1538</v>
      </c>
      <c r="AL10" s="78"/>
      <c r="AM10" s="84" t="s">
        <v>1844</v>
      </c>
      <c r="AN10" s="78"/>
      <c r="AO10" s="80">
        <v>41198.72939814815</v>
      </c>
      <c r="AP10" s="84" t="s">
        <v>1936</v>
      </c>
      <c r="AQ10" s="78" t="b">
        <v>0</v>
      </c>
      <c r="AR10" s="78" t="b">
        <v>0</v>
      </c>
      <c r="AS10" s="78" t="b">
        <v>0</v>
      </c>
      <c r="AT10" s="78" t="s">
        <v>1272</v>
      </c>
      <c r="AU10" s="78">
        <v>92</v>
      </c>
      <c r="AV10" s="84" t="s">
        <v>2111</v>
      </c>
      <c r="AW10" s="78" t="b">
        <v>1</v>
      </c>
      <c r="AX10" s="78" t="s">
        <v>2232</v>
      </c>
      <c r="AY10" s="84" t="s">
        <v>2240</v>
      </c>
      <c r="AZ10" s="78" t="s">
        <v>66</v>
      </c>
      <c r="BA10" s="78" t="str">
        <f>REPLACE(INDEX(GroupVertices[Group],MATCH(Vertices[[#This Row],[Vertex]],GroupVertices[Vertex],0)),1,1,"")</f>
        <v>3</v>
      </c>
      <c r="BB10" s="48"/>
      <c r="BC10" s="48"/>
      <c r="BD10" s="48"/>
      <c r="BE10" s="48"/>
      <c r="BF10" s="48" t="s">
        <v>608</v>
      </c>
      <c r="BG10" s="48" t="s">
        <v>608</v>
      </c>
      <c r="BH10" s="122" t="s">
        <v>3092</v>
      </c>
      <c r="BI10" s="122" t="s">
        <v>3092</v>
      </c>
      <c r="BJ10" s="122" t="s">
        <v>2989</v>
      </c>
      <c r="BK10" s="122" t="s">
        <v>2989</v>
      </c>
      <c r="BL10" s="122">
        <v>2</v>
      </c>
      <c r="BM10" s="125">
        <v>7.407407407407407</v>
      </c>
      <c r="BN10" s="122">
        <v>0</v>
      </c>
      <c r="BO10" s="125">
        <v>0</v>
      </c>
      <c r="BP10" s="122">
        <v>0</v>
      </c>
      <c r="BQ10" s="125">
        <v>0</v>
      </c>
      <c r="BR10" s="122">
        <v>25</v>
      </c>
      <c r="BS10" s="125">
        <v>92.5925925925926</v>
      </c>
      <c r="BT10" s="122">
        <v>27</v>
      </c>
      <c r="BU10" s="2"/>
      <c r="BV10" s="3"/>
      <c r="BW10" s="3"/>
      <c r="BX10" s="3"/>
      <c r="BY10" s="3"/>
    </row>
    <row r="11" spans="1:77" ht="41.45" customHeight="1">
      <c r="A11" s="64" t="s">
        <v>216</v>
      </c>
      <c r="C11" s="65"/>
      <c r="D11" s="65" t="s">
        <v>64</v>
      </c>
      <c r="E11" s="66">
        <v>162.012344855256</v>
      </c>
      <c r="F11" s="68">
        <v>99.99998307358842</v>
      </c>
      <c r="G11" s="101" t="s">
        <v>670</v>
      </c>
      <c r="H11" s="65"/>
      <c r="I11" s="69" t="s">
        <v>216</v>
      </c>
      <c r="J11" s="70"/>
      <c r="K11" s="70"/>
      <c r="L11" s="69" t="s">
        <v>2452</v>
      </c>
      <c r="M11" s="73">
        <v>1.0056410087656742</v>
      </c>
      <c r="N11" s="74">
        <v>2165.937744140625</v>
      </c>
      <c r="O11" s="74">
        <v>4347.033203125</v>
      </c>
      <c r="P11" s="75"/>
      <c r="Q11" s="76"/>
      <c r="R11" s="76"/>
      <c r="S11" s="87"/>
      <c r="T11" s="48">
        <v>0</v>
      </c>
      <c r="U11" s="48">
        <v>1</v>
      </c>
      <c r="V11" s="49">
        <v>0</v>
      </c>
      <c r="W11" s="49">
        <v>0.001508</v>
      </c>
      <c r="X11" s="49">
        <v>0.000732</v>
      </c>
      <c r="Y11" s="49">
        <v>0.490612</v>
      </c>
      <c r="Z11" s="49">
        <v>0</v>
      </c>
      <c r="AA11" s="49">
        <v>0</v>
      </c>
      <c r="AB11" s="71">
        <v>11</v>
      </c>
      <c r="AC11" s="71"/>
      <c r="AD11" s="72"/>
      <c r="AE11" s="78" t="s">
        <v>1333</v>
      </c>
      <c r="AF11" s="78">
        <v>131</v>
      </c>
      <c r="AG11" s="78">
        <v>34</v>
      </c>
      <c r="AH11" s="78">
        <v>2261</v>
      </c>
      <c r="AI11" s="78">
        <v>6155</v>
      </c>
      <c r="AJ11" s="78"/>
      <c r="AK11" s="78"/>
      <c r="AL11" s="78"/>
      <c r="AM11" s="78"/>
      <c r="AN11" s="78"/>
      <c r="AO11" s="80">
        <v>43353.83212962963</v>
      </c>
      <c r="AP11" s="78"/>
      <c r="AQ11" s="78" t="b">
        <v>1</v>
      </c>
      <c r="AR11" s="78" t="b">
        <v>1</v>
      </c>
      <c r="AS11" s="78" t="b">
        <v>0</v>
      </c>
      <c r="AT11" s="78" t="s">
        <v>1272</v>
      </c>
      <c r="AU11" s="78">
        <v>0</v>
      </c>
      <c r="AV11" s="78"/>
      <c r="AW11" s="78" t="b">
        <v>0</v>
      </c>
      <c r="AX11" s="78" t="s">
        <v>2232</v>
      </c>
      <c r="AY11" s="84" t="s">
        <v>2241</v>
      </c>
      <c r="AZ11" s="78" t="s">
        <v>66</v>
      </c>
      <c r="BA11" s="78" t="str">
        <f>REPLACE(INDEX(GroupVertices[Group],MATCH(Vertices[[#This Row],[Vertex]],GroupVertices[Vertex],0)),1,1,"")</f>
        <v>2</v>
      </c>
      <c r="BB11" s="48"/>
      <c r="BC11" s="48"/>
      <c r="BD11" s="48"/>
      <c r="BE11" s="48"/>
      <c r="BF11" s="48" t="s">
        <v>561</v>
      </c>
      <c r="BG11" s="48" t="s">
        <v>561</v>
      </c>
      <c r="BH11" s="122" t="s">
        <v>3089</v>
      </c>
      <c r="BI11" s="122" t="s">
        <v>3089</v>
      </c>
      <c r="BJ11" s="122" t="s">
        <v>3204</v>
      </c>
      <c r="BK11" s="122" t="s">
        <v>3204</v>
      </c>
      <c r="BL11" s="122">
        <v>1</v>
      </c>
      <c r="BM11" s="125">
        <v>11.11111111111111</v>
      </c>
      <c r="BN11" s="122">
        <v>0</v>
      </c>
      <c r="BO11" s="125">
        <v>0</v>
      </c>
      <c r="BP11" s="122">
        <v>0</v>
      </c>
      <c r="BQ11" s="125">
        <v>0</v>
      </c>
      <c r="BR11" s="122">
        <v>8</v>
      </c>
      <c r="BS11" s="125">
        <v>88.88888888888889</v>
      </c>
      <c r="BT11" s="122">
        <v>9</v>
      </c>
      <c r="BU11" s="2"/>
      <c r="BV11" s="3"/>
      <c r="BW11" s="3"/>
      <c r="BX11" s="3"/>
      <c r="BY11" s="3"/>
    </row>
    <row r="12" spans="1:77" ht="41.45" customHeight="1">
      <c r="A12" s="64" t="s">
        <v>217</v>
      </c>
      <c r="C12" s="65"/>
      <c r="D12" s="65" t="s">
        <v>64</v>
      </c>
      <c r="E12" s="66">
        <v>162.00762476354046</v>
      </c>
      <c r="F12" s="68">
        <v>99.99998954545167</v>
      </c>
      <c r="G12" s="101" t="s">
        <v>2134</v>
      </c>
      <c r="H12" s="65"/>
      <c r="I12" s="69" t="s">
        <v>217</v>
      </c>
      <c r="J12" s="70"/>
      <c r="K12" s="70"/>
      <c r="L12" s="69" t="s">
        <v>2453</v>
      </c>
      <c r="M12" s="73">
        <v>1.0034841524729163</v>
      </c>
      <c r="N12" s="74">
        <v>7725.0234375</v>
      </c>
      <c r="O12" s="74">
        <v>6467.0146484375</v>
      </c>
      <c r="P12" s="75"/>
      <c r="Q12" s="76"/>
      <c r="R12" s="76"/>
      <c r="S12" s="87"/>
      <c r="T12" s="48">
        <v>0</v>
      </c>
      <c r="U12" s="48">
        <v>1</v>
      </c>
      <c r="V12" s="49">
        <v>0</v>
      </c>
      <c r="W12" s="49">
        <v>0.001175</v>
      </c>
      <c r="X12" s="49">
        <v>0.000144</v>
      </c>
      <c r="Y12" s="49">
        <v>0.403578</v>
      </c>
      <c r="Z12" s="49">
        <v>0</v>
      </c>
      <c r="AA12" s="49">
        <v>0</v>
      </c>
      <c r="AB12" s="71">
        <v>12</v>
      </c>
      <c r="AC12" s="71"/>
      <c r="AD12" s="72"/>
      <c r="AE12" s="78" t="s">
        <v>1334</v>
      </c>
      <c r="AF12" s="78">
        <v>126</v>
      </c>
      <c r="AG12" s="78">
        <v>21</v>
      </c>
      <c r="AH12" s="78">
        <v>48</v>
      </c>
      <c r="AI12" s="78">
        <v>42</v>
      </c>
      <c r="AJ12" s="78"/>
      <c r="AK12" s="78" t="s">
        <v>1539</v>
      </c>
      <c r="AL12" s="78" t="s">
        <v>1291</v>
      </c>
      <c r="AM12" s="78"/>
      <c r="AN12" s="78"/>
      <c r="AO12" s="80">
        <v>43134.46980324074</v>
      </c>
      <c r="AP12" s="84" t="s">
        <v>1937</v>
      </c>
      <c r="AQ12" s="78" t="b">
        <v>1</v>
      </c>
      <c r="AR12" s="78" t="b">
        <v>0</v>
      </c>
      <c r="AS12" s="78" t="b">
        <v>0</v>
      </c>
      <c r="AT12" s="78" t="s">
        <v>1272</v>
      </c>
      <c r="AU12" s="78">
        <v>0</v>
      </c>
      <c r="AV12" s="78"/>
      <c r="AW12" s="78" t="b">
        <v>0</v>
      </c>
      <c r="AX12" s="78" t="s">
        <v>2232</v>
      </c>
      <c r="AY12" s="84" t="s">
        <v>2242</v>
      </c>
      <c r="AZ12" s="78" t="s">
        <v>66</v>
      </c>
      <c r="BA12" s="78" t="str">
        <f>REPLACE(INDEX(GroupVertices[Group],MATCH(Vertices[[#This Row],[Vertex]],GroupVertices[Vertex],0)),1,1,"")</f>
        <v>6</v>
      </c>
      <c r="BB12" s="48"/>
      <c r="BC12" s="48"/>
      <c r="BD12" s="48"/>
      <c r="BE12" s="48"/>
      <c r="BF12" s="48" t="s">
        <v>562</v>
      </c>
      <c r="BG12" s="48" t="s">
        <v>562</v>
      </c>
      <c r="BH12" s="122" t="s">
        <v>3093</v>
      </c>
      <c r="BI12" s="122" t="s">
        <v>3093</v>
      </c>
      <c r="BJ12" s="122" t="s">
        <v>3207</v>
      </c>
      <c r="BK12" s="122" t="s">
        <v>3207</v>
      </c>
      <c r="BL12" s="122">
        <v>0</v>
      </c>
      <c r="BM12" s="125">
        <v>0</v>
      </c>
      <c r="BN12" s="122">
        <v>0</v>
      </c>
      <c r="BO12" s="125">
        <v>0</v>
      </c>
      <c r="BP12" s="122">
        <v>0</v>
      </c>
      <c r="BQ12" s="125">
        <v>0</v>
      </c>
      <c r="BR12" s="122">
        <v>5</v>
      </c>
      <c r="BS12" s="125">
        <v>100</v>
      </c>
      <c r="BT12" s="122">
        <v>5</v>
      </c>
      <c r="BU12" s="2"/>
      <c r="BV12" s="3"/>
      <c r="BW12" s="3"/>
      <c r="BX12" s="3"/>
      <c r="BY12" s="3"/>
    </row>
    <row r="13" spans="1:77" ht="41.45" customHeight="1">
      <c r="A13" s="64" t="s">
        <v>236</v>
      </c>
      <c r="C13" s="65"/>
      <c r="D13" s="65" t="s">
        <v>64</v>
      </c>
      <c r="E13" s="66">
        <v>162.0039939237593</v>
      </c>
      <c r="F13" s="68">
        <v>99.99999452380801</v>
      </c>
      <c r="G13" s="101" t="s">
        <v>670</v>
      </c>
      <c r="H13" s="65"/>
      <c r="I13" s="69" t="s">
        <v>236</v>
      </c>
      <c r="J13" s="70"/>
      <c r="K13" s="70"/>
      <c r="L13" s="69" t="s">
        <v>2454</v>
      </c>
      <c r="M13" s="73">
        <v>1.001825032247718</v>
      </c>
      <c r="N13" s="74">
        <v>8087.47607421875</v>
      </c>
      <c r="O13" s="74">
        <v>6245.93017578125</v>
      </c>
      <c r="P13" s="75"/>
      <c r="Q13" s="76"/>
      <c r="R13" s="76"/>
      <c r="S13" s="87"/>
      <c r="T13" s="48">
        <v>2</v>
      </c>
      <c r="U13" s="48">
        <v>3</v>
      </c>
      <c r="V13" s="49">
        <v>378</v>
      </c>
      <c r="W13" s="49">
        <v>0.001511</v>
      </c>
      <c r="X13" s="49">
        <v>0.00158</v>
      </c>
      <c r="Y13" s="49">
        <v>1.19331</v>
      </c>
      <c r="Z13" s="49">
        <v>0.16666666666666666</v>
      </c>
      <c r="AA13" s="49">
        <v>0</v>
      </c>
      <c r="AB13" s="71">
        <v>13</v>
      </c>
      <c r="AC13" s="71"/>
      <c r="AD13" s="72"/>
      <c r="AE13" s="78" t="s">
        <v>1335</v>
      </c>
      <c r="AF13" s="78">
        <v>44</v>
      </c>
      <c r="AG13" s="78">
        <v>11</v>
      </c>
      <c r="AH13" s="78">
        <v>14</v>
      </c>
      <c r="AI13" s="78">
        <v>61</v>
      </c>
      <c r="AJ13" s="78"/>
      <c r="AK13" s="78" t="s">
        <v>1540</v>
      </c>
      <c r="AL13" s="78"/>
      <c r="AM13" s="78"/>
      <c r="AN13" s="78"/>
      <c r="AO13" s="80">
        <v>43393.57460648148</v>
      </c>
      <c r="AP13" s="78"/>
      <c r="AQ13" s="78" t="b">
        <v>1</v>
      </c>
      <c r="AR13" s="78" t="b">
        <v>1</v>
      </c>
      <c r="AS13" s="78" t="b">
        <v>0</v>
      </c>
      <c r="AT13" s="78" t="s">
        <v>1272</v>
      </c>
      <c r="AU13" s="78">
        <v>0</v>
      </c>
      <c r="AV13" s="78"/>
      <c r="AW13" s="78" t="b">
        <v>0</v>
      </c>
      <c r="AX13" s="78" t="s">
        <v>2232</v>
      </c>
      <c r="AY13" s="84" t="s">
        <v>2243</v>
      </c>
      <c r="AZ13" s="78" t="s">
        <v>66</v>
      </c>
      <c r="BA13" s="78" t="str">
        <f>REPLACE(INDEX(GroupVertices[Group],MATCH(Vertices[[#This Row],[Vertex]],GroupVertices[Vertex],0)),1,1,"")</f>
        <v>6</v>
      </c>
      <c r="BB13" s="48"/>
      <c r="BC13" s="48"/>
      <c r="BD13" s="48"/>
      <c r="BE13" s="48"/>
      <c r="BF13" s="48" t="s">
        <v>562</v>
      </c>
      <c r="BG13" s="48" t="s">
        <v>562</v>
      </c>
      <c r="BH13" s="122" t="s">
        <v>3094</v>
      </c>
      <c r="BI13" s="122" t="s">
        <v>3094</v>
      </c>
      <c r="BJ13" s="122" t="s">
        <v>3208</v>
      </c>
      <c r="BK13" s="122" t="s">
        <v>3208</v>
      </c>
      <c r="BL13" s="122">
        <v>2</v>
      </c>
      <c r="BM13" s="125">
        <v>9.090909090909092</v>
      </c>
      <c r="BN13" s="122">
        <v>1</v>
      </c>
      <c r="BO13" s="125">
        <v>4.545454545454546</v>
      </c>
      <c r="BP13" s="122">
        <v>0</v>
      </c>
      <c r="BQ13" s="125">
        <v>0</v>
      </c>
      <c r="BR13" s="122">
        <v>19</v>
      </c>
      <c r="BS13" s="125">
        <v>86.36363636363636</v>
      </c>
      <c r="BT13" s="122">
        <v>22</v>
      </c>
      <c r="BU13" s="2"/>
      <c r="BV13" s="3"/>
      <c r="BW13" s="3"/>
      <c r="BX13" s="3"/>
      <c r="BY13" s="3"/>
    </row>
    <row r="14" spans="1:77" ht="41.45" customHeight="1">
      <c r="A14" s="64" t="s">
        <v>218</v>
      </c>
      <c r="C14" s="65"/>
      <c r="D14" s="65" t="s">
        <v>64</v>
      </c>
      <c r="E14" s="66">
        <v>162.0243266265339</v>
      </c>
      <c r="F14" s="68">
        <v>99.99996664501248</v>
      </c>
      <c r="G14" s="101" t="s">
        <v>2135</v>
      </c>
      <c r="H14" s="65"/>
      <c r="I14" s="69" t="s">
        <v>218</v>
      </c>
      <c r="J14" s="70"/>
      <c r="K14" s="70"/>
      <c r="L14" s="69" t="s">
        <v>2455</v>
      </c>
      <c r="M14" s="73">
        <v>1.0111161055088285</v>
      </c>
      <c r="N14" s="74">
        <v>3534.109130859375</v>
      </c>
      <c r="O14" s="74">
        <v>6300.4091796875</v>
      </c>
      <c r="P14" s="75"/>
      <c r="Q14" s="76"/>
      <c r="R14" s="76"/>
      <c r="S14" s="87"/>
      <c r="T14" s="48">
        <v>0</v>
      </c>
      <c r="U14" s="48">
        <v>1</v>
      </c>
      <c r="V14" s="49">
        <v>0</v>
      </c>
      <c r="W14" s="49">
        <v>0.001715</v>
      </c>
      <c r="X14" s="49">
        <v>0.00634</v>
      </c>
      <c r="Y14" s="49">
        <v>0.342177</v>
      </c>
      <c r="Z14" s="49">
        <v>0</v>
      </c>
      <c r="AA14" s="49">
        <v>0</v>
      </c>
      <c r="AB14" s="71">
        <v>14</v>
      </c>
      <c r="AC14" s="71"/>
      <c r="AD14" s="72"/>
      <c r="AE14" s="78" t="s">
        <v>1336</v>
      </c>
      <c r="AF14" s="78">
        <v>410</v>
      </c>
      <c r="AG14" s="78">
        <v>67</v>
      </c>
      <c r="AH14" s="78">
        <v>218</v>
      </c>
      <c r="AI14" s="78">
        <v>320</v>
      </c>
      <c r="AJ14" s="78"/>
      <c r="AK14" s="78" t="s">
        <v>1541</v>
      </c>
      <c r="AL14" s="78" t="s">
        <v>1291</v>
      </c>
      <c r="AM14" s="84" t="s">
        <v>1845</v>
      </c>
      <c r="AN14" s="78"/>
      <c r="AO14" s="80">
        <v>43006.42512731482</v>
      </c>
      <c r="AP14" s="78"/>
      <c r="AQ14" s="78" t="b">
        <v>1</v>
      </c>
      <c r="AR14" s="78" t="b">
        <v>0</v>
      </c>
      <c r="AS14" s="78" t="b">
        <v>1</v>
      </c>
      <c r="AT14" s="78" t="s">
        <v>1272</v>
      </c>
      <c r="AU14" s="78">
        <v>2</v>
      </c>
      <c r="AV14" s="78"/>
      <c r="AW14" s="78" t="b">
        <v>0</v>
      </c>
      <c r="AX14" s="78" t="s">
        <v>2232</v>
      </c>
      <c r="AY14" s="84" t="s">
        <v>2244</v>
      </c>
      <c r="AZ14" s="78" t="s">
        <v>66</v>
      </c>
      <c r="BA14" s="78" t="str">
        <f>REPLACE(INDEX(GroupVertices[Group],MATCH(Vertices[[#This Row],[Vertex]],GroupVertices[Vertex],0)),1,1,"")</f>
        <v>1</v>
      </c>
      <c r="BB14" s="48"/>
      <c r="BC14" s="48"/>
      <c r="BD14" s="48"/>
      <c r="BE14" s="48"/>
      <c r="BF14" s="48" t="s">
        <v>563</v>
      </c>
      <c r="BG14" s="48" t="s">
        <v>563</v>
      </c>
      <c r="BH14" s="122" t="s">
        <v>3095</v>
      </c>
      <c r="BI14" s="122" t="s">
        <v>3095</v>
      </c>
      <c r="BJ14" s="122" t="s">
        <v>3209</v>
      </c>
      <c r="BK14" s="122" t="s">
        <v>3209</v>
      </c>
      <c r="BL14" s="122">
        <v>0</v>
      </c>
      <c r="BM14" s="125">
        <v>0</v>
      </c>
      <c r="BN14" s="122">
        <v>0</v>
      </c>
      <c r="BO14" s="125">
        <v>0</v>
      </c>
      <c r="BP14" s="122">
        <v>0</v>
      </c>
      <c r="BQ14" s="125">
        <v>0</v>
      </c>
      <c r="BR14" s="122">
        <v>9</v>
      </c>
      <c r="BS14" s="125">
        <v>100</v>
      </c>
      <c r="BT14" s="122">
        <v>9</v>
      </c>
      <c r="BU14" s="2"/>
      <c r="BV14" s="3"/>
      <c r="BW14" s="3"/>
      <c r="BX14" s="3"/>
      <c r="BY14" s="3"/>
    </row>
    <row r="15" spans="1:77" ht="41.45" customHeight="1">
      <c r="A15" s="64" t="s">
        <v>325</v>
      </c>
      <c r="C15" s="65"/>
      <c r="D15" s="65" t="s">
        <v>64</v>
      </c>
      <c r="E15" s="66">
        <v>170.22857219608613</v>
      </c>
      <c r="F15" s="68">
        <v>99.9887175510111</v>
      </c>
      <c r="G15" s="101" t="s">
        <v>722</v>
      </c>
      <c r="H15" s="65"/>
      <c r="I15" s="69" t="s">
        <v>325</v>
      </c>
      <c r="J15" s="70"/>
      <c r="K15" s="70"/>
      <c r="L15" s="69" t="s">
        <v>2456</v>
      </c>
      <c r="M15" s="73">
        <v>4.7600641663668455</v>
      </c>
      <c r="N15" s="74">
        <v>2157.269775390625</v>
      </c>
      <c r="O15" s="74">
        <v>7145.091796875</v>
      </c>
      <c r="P15" s="75"/>
      <c r="Q15" s="76"/>
      <c r="R15" s="76"/>
      <c r="S15" s="87"/>
      <c r="T15" s="48">
        <v>65</v>
      </c>
      <c r="U15" s="48">
        <v>13</v>
      </c>
      <c r="V15" s="49">
        <v>16741.898618</v>
      </c>
      <c r="W15" s="49">
        <v>0.002538</v>
      </c>
      <c r="X15" s="49">
        <v>0.069707</v>
      </c>
      <c r="Y15" s="49">
        <v>16.0524</v>
      </c>
      <c r="Z15" s="49">
        <v>0.016770186335403725</v>
      </c>
      <c r="AA15" s="49">
        <v>0.08571428571428572</v>
      </c>
      <c r="AB15" s="71">
        <v>15</v>
      </c>
      <c r="AC15" s="71"/>
      <c r="AD15" s="72"/>
      <c r="AE15" s="78" t="s">
        <v>1337</v>
      </c>
      <c r="AF15" s="78">
        <v>1842</v>
      </c>
      <c r="AG15" s="78">
        <v>22663</v>
      </c>
      <c r="AH15" s="78">
        <v>37234</v>
      </c>
      <c r="AI15" s="78">
        <v>14914</v>
      </c>
      <c r="AJ15" s="78"/>
      <c r="AK15" s="78" t="s">
        <v>1542</v>
      </c>
      <c r="AL15" s="78" t="s">
        <v>1291</v>
      </c>
      <c r="AM15" s="84" t="s">
        <v>1846</v>
      </c>
      <c r="AN15" s="78"/>
      <c r="AO15" s="80">
        <v>42686.53099537037</v>
      </c>
      <c r="AP15" s="84" t="s">
        <v>1938</v>
      </c>
      <c r="AQ15" s="78" t="b">
        <v>1</v>
      </c>
      <c r="AR15" s="78" t="b">
        <v>0</v>
      </c>
      <c r="AS15" s="78" t="b">
        <v>1</v>
      </c>
      <c r="AT15" s="78" t="s">
        <v>1272</v>
      </c>
      <c r="AU15" s="78">
        <v>204</v>
      </c>
      <c r="AV15" s="78"/>
      <c r="AW15" s="78" t="b">
        <v>0</v>
      </c>
      <c r="AX15" s="78" t="s">
        <v>2232</v>
      </c>
      <c r="AY15" s="84" t="s">
        <v>2245</v>
      </c>
      <c r="AZ15" s="78" t="s">
        <v>66</v>
      </c>
      <c r="BA15" s="78" t="str">
        <f>REPLACE(INDEX(GroupVertices[Group],MATCH(Vertices[[#This Row],[Vertex]],GroupVertices[Vertex],0)),1,1,"")</f>
        <v>1</v>
      </c>
      <c r="BB15" s="48" t="s">
        <v>550</v>
      </c>
      <c r="BC15" s="48" t="s">
        <v>550</v>
      </c>
      <c r="BD15" s="48" t="s">
        <v>557</v>
      </c>
      <c r="BE15" s="48" t="s">
        <v>557</v>
      </c>
      <c r="BF15" s="48" t="s">
        <v>3066</v>
      </c>
      <c r="BG15" s="48" t="s">
        <v>3076</v>
      </c>
      <c r="BH15" s="122" t="s">
        <v>3096</v>
      </c>
      <c r="BI15" s="122" t="s">
        <v>3181</v>
      </c>
      <c r="BJ15" s="122" t="s">
        <v>3210</v>
      </c>
      <c r="BK15" s="122" t="s">
        <v>3210</v>
      </c>
      <c r="BL15" s="122">
        <v>8</v>
      </c>
      <c r="BM15" s="125">
        <v>5.970149253731344</v>
      </c>
      <c r="BN15" s="122">
        <v>1</v>
      </c>
      <c r="BO15" s="125">
        <v>0.746268656716418</v>
      </c>
      <c r="BP15" s="122">
        <v>0</v>
      </c>
      <c r="BQ15" s="125">
        <v>0</v>
      </c>
      <c r="BR15" s="122">
        <v>125</v>
      </c>
      <c r="BS15" s="125">
        <v>93.28358208955224</v>
      </c>
      <c r="BT15" s="122">
        <v>134</v>
      </c>
      <c r="BU15" s="2"/>
      <c r="BV15" s="3"/>
      <c r="BW15" s="3"/>
      <c r="BX15" s="3"/>
      <c r="BY15" s="3"/>
    </row>
    <row r="16" spans="1:77" ht="41.45" customHeight="1">
      <c r="A16" s="64" t="s">
        <v>219</v>
      </c>
      <c r="C16" s="65"/>
      <c r="D16" s="65" t="s">
        <v>64</v>
      </c>
      <c r="E16" s="66">
        <v>162.45893814834105</v>
      </c>
      <c r="F16" s="68">
        <v>99.99937073575775</v>
      </c>
      <c r="G16" s="101" t="s">
        <v>665</v>
      </c>
      <c r="H16" s="65"/>
      <c r="I16" s="69" t="s">
        <v>219</v>
      </c>
      <c r="J16" s="70"/>
      <c r="K16" s="70"/>
      <c r="L16" s="69" t="s">
        <v>2457</v>
      </c>
      <c r="M16" s="73">
        <v>1.2097127964650616</v>
      </c>
      <c r="N16" s="74">
        <v>6434.1943359375</v>
      </c>
      <c r="O16" s="74">
        <v>1728.51513671875</v>
      </c>
      <c r="P16" s="75"/>
      <c r="Q16" s="76"/>
      <c r="R16" s="76"/>
      <c r="S16" s="87"/>
      <c r="T16" s="48">
        <v>0</v>
      </c>
      <c r="U16" s="48">
        <v>3</v>
      </c>
      <c r="V16" s="49">
        <v>0.995238</v>
      </c>
      <c r="W16" s="49">
        <v>0.001684</v>
      </c>
      <c r="X16" s="49">
        <v>0.005097</v>
      </c>
      <c r="Y16" s="49">
        <v>0.665487</v>
      </c>
      <c r="Z16" s="49">
        <v>0.3333333333333333</v>
      </c>
      <c r="AA16" s="49">
        <v>0</v>
      </c>
      <c r="AB16" s="71">
        <v>16</v>
      </c>
      <c r="AC16" s="71"/>
      <c r="AD16" s="72"/>
      <c r="AE16" s="78" t="s">
        <v>1338</v>
      </c>
      <c r="AF16" s="78">
        <v>726</v>
      </c>
      <c r="AG16" s="78">
        <v>1264</v>
      </c>
      <c r="AH16" s="78">
        <v>7013</v>
      </c>
      <c r="AI16" s="78">
        <v>11960</v>
      </c>
      <c r="AJ16" s="78"/>
      <c r="AK16" s="78" t="s">
        <v>1543</v>
      </c>
      <c r="AL16" s="78" t="s">
        <v>1726</v>
      </c>
      <c r="AM16" s="84" t="s">
        <v>1847</v>
      </c>
      <c r="AN16" s="78"/>
      <c r="AO16" s="80">
        <v>42341.4552662037</v>
      </c>
      <c r="AP16" s="84" t="s">
        <v>1939</v>
      </c>
      <c r="AQ16" s="78" t="b">
        <v>0</v>
      </c>
      <c r="AR16" s="78" t="b">
        <v>0</v>
      </c>
      <c r="AS16" s="78" t="b">
        <v>1</v>
      </c>
      <c r="AT16" s="78" t="s">
        <v>1272</v>
      </c>
      <c r="AU16" s="78">
        <v>12</v>
      </c>
      <c r="AV16" s="84" t="s">
        <v>2111</v>
      </c>
      <c r="AW16" s="78" t="b">
        <v>0</v>
      </c>
      <c r="AX16" s="78" t="s">
        <v>2232</v>
      </c>
      <c r="AY16" s="84" t="s">
        <v>2246</v>
      </c>
      <c r="AZ16" s="78" t="s">
        <v>66</v>
      </c>
      <c r="BA16" s="78" t="str">
        <f>REPLACE(INDEX(GroupVertices[Group],MATCH(Vertices[[#This Row],[Vertex]],GroupVertices[Vertex],0)),1,1,"")</f>
        <v>4</v>
      </c>
      <c r="BB16" s="48"/>
      <c r="BC16" s="48"/>
      <c r="BD16" s="48"/>
      <c r="BE16" s="48"/>
      <c r="BF16" s="48" t="s">
        <v>564</v>
      </c>
      <c r="BG16" s="48" t="s">
        <v>564</v>
      </c>
      <c r="BH16" s="122" t="s">
        <v>3097</v>
      </c>
      <c r="BI16" s="122" t="s">
        <v>3097</v>
      </c>
      <c r="BJ16" s="122" t="s">
        <v>3211</v>
      </c>
      <c r="BK16" s="122" t="s">
        <v>3211</v>
      </c>
      <c r="BL16" s="122">
        <v>2</v>
      </c>
      <c r="BM16" s="125">
        <v>10.526315789473685</v>
      </c>
      <c r="BN16" s="122">
        <v>0</v>
      </c>
      <c r="BO16" s="125">
        <v>0</v>
      </c>
      <c r="BP16" s="122">
        <v>0</v>
      </c>
      <c r="BQ16" s="125">
        <v>0</v>
      </c>
      <c r="BR16" s="122">
        <v>17</v>
      </c>
      <c r="BS16" s="125">
        <v>89.47368421052632</v>
      </c>
      <c r="BT16" s="122">
        <v>19</v>
      </c>
      <c r="BU16" s="2"/>
      <c r="BV16" s="3"/>
      <c r="BW16" s="3"/>
      <c r="BX16" s="3"/>
      <c r="BY16" s="3"/>
    </row>
    <row r="17" spans="1:77" ht="41.45" customHeight="1">
      <c r="A17" s="64" t="s">
        <v>398</v>
      </c>
      <c r="C17" s="65"/>
      <c r="D17" s="65" t="s">
        <v>64</v>
      </c>
      <c r="E17" s="66">
        <v>165.38321650810266</v>
      </c>
      <c r="F17" s="68">
        <v>99.995361167556</v>
      </c>
      <c r="G17" s="101" t="s">
        <v>2136</v>
      </c>
      <c r="H17" s="65"/>
      <c r="I17" s="69" t="s">
        <v>398</v>
      </c>
      <c r="J17" s="70"/>
      <c r="K17" s="70"/>
      <c r="L17" s="69" t="s">
        <v>2458</v>
      </c>
      <c r="M17" s="73">
        <v>2.5459682258397507</v>
      </c>
      <c r="N17" s="74">
        <v>6261.1416015625</v>
      </c>
      <c r="O17" s="74">
        <v>2738.4013671875</v>
      </c>
      <c r="P17" s="75"/>
      <c r="Q17" s="76"/>
      <c r="R17" s="76"/>
      <c r="S17" s="87"/>
      <c r="T17" s="48">
        <v>12</v>
      </c>
      <c r="U17" s="48">
        <v>0</v>
      </c>
      <c r="V17" s="49">
        <v>657.162404</v>
      </c>
      <c r="W17" s="49">
        <v>0.002128</v>
      </c>
      <c r="X17" s="49">
        <v>0.017415</v>
      </c>
      <c r="Y17" s="49">
        <v>2.383983</v>
      </c>
      <c r="Z17" s="49">
        <v>0.11363636363636363</v>
      </c>
      <c r="AA17" s="49">
        <v>0</v>
      </c>
      <c r="AB17" s="71">
        <v>17</v>
      </c>
      <c r="AC17" s="71"/>
      <c r="AD17" s="72"/>
      <c r="AE17" s="78" t="s">
        <v>1339</v>
      </c>
      <c r="AF17" s="78">
        <v>1571</v>
      </c>
      <c r="AG17" s="78">
        <v>9318</v>
      </c>
      <c r="AH17" s="78">
        <v>1971</v>
      </c>
      <c r="AI17" s="78">
        <v>1519</v>
      </c>
      <c r="AJ17" s="78"/>
      <c r="AK17" s="78" t="s">
        <v>1544</v>
      </c>
      <c r="AL17" s="78" t="s">
        <v>1727</v>
      </c>
      <c r="AM17" s="84" t="s">
        <v>1848</v>
      </c>
      <c r="AN17" s="78"/>
      <c r="AO17" s="80">
        <v>40666.46420138889</v>
      </c>
      <c r="AP17" s="84" t="s">
        <v>1940</v>
      </c>
      <c r="AQ17" s="78" t="b">
        <v>0</v>
      </c>
      <c r="AR17" s="78" t="b">
        <v>0</v>
      </c>
      <c r="AS17" s="78" t="b">
        <v>1</v>
      </c>
      <c r="AT17" s="78" t="s">
        <v>1272</v>
      </c>
      <c r="AU17" s="78">
        <v>74</v>
      </c>
      <c r="AV17" s="84" t="s">
        <v>2111</v>
      </c>
      <c r="AW17" s="78" t="b">
        <v>1</v>
      </c>
      <c r="AX17" s="78" t="s">
        <v>2232</v>
      </c>
      <c r="AY17" s="84" t="s">
        <v>2247</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338</v>
      </c>
      <c r="C18" s="65"/>
      <c r="D18" s="65" t="s">
        <v>64</v>
      </c>
      <c r="E18" s="66">
        <v>164.20319357921946</v>
      </c>
      <c r="F18" s="68">
        <v>99.99697913336873</v>
      </c>
      <c r="G18" s="101" t="s">
        <v>728</v>
      </c>
      <c r="H18" s="65"/>
      <c r="I18" s="69" t="s">
        <v>338</v>
      </c>
      <c r="J18" s="70"/>
      <c r="K18" s="70"/>
      <c r="L18" s="69" t="s">
        <v>2459</v>
      </c>
      <c r="M18" s="73">
        <v>2.006754152650312</v>
      </c>
      <c r="N18" s="74">
        <v>5897.41259765625</v>
      </c>
      <c r="O18" s="74">
        <v>2291.38037109375</v>
      </c>
      <c r="P18" s="75"/>
      <c r="Q18" s="76"/>
      <c r="R18" s="76"/>
      <c r="S18" s="87"/>
      <c r="T18" s="48">
        <v>14</v>
      </c>
      <c r="U18" s="48">
        <v>3</v>
      </c>
      <c r="V18" s="49">
        <v>2999.065524</v>
      </c>
      <c r="W18" s="49">
        <v>0.002364</v>
      </c>
      <c r="X18" s="49">
        <v>0.023167</v>
      </c>
      <c r="Y18" s="49">
        <v>3.289251</v>
      </c>
      <c r="Z18" s="49">
        <v>0.09583333333333334</v>
      </c>
      <c r="AA18" s="49">
        <v>0.0625</v>
      </c>
      <c r="AB18" s="71">
        <v>18</v>
      </c>
      <c r="AC18" s="71"/>
      <c r="AD18" s="72"/>
      <c r="AE18" s="78" t="s">
        <v>1340</v>
      </c>
      <c r="AF18" s="78">
        <v>1006</v>
      </c>
      <c r="AG18" s="78">
        <v>6068</v>
      </c>
      <c r="AH18" s="78">
        <v>2614</v>
      </c>
      <c r="AI18" s="78">
        <v>4067</v>
      </c>
      <c r="AJ18" s="78"/>
      <c r="AK18" s="78" t="s">
        <v>1545</v>
      </c>
      <c r="AL18" s="78" t="s">
        <v>1728</v>
      </c>
      <c r="AM18" s="84" t="s">
        <v>1849</v>
      </c>
      <c r="AN18" s="78"/>
      <c r="AO18" s="80">
        <v>40571.03314814815</v>
      </c>
      <c r="AP18" s="84" t="s">
        <v>1941</v>
      </c>
      <c r="AQ18" s="78" t="b">
        <v>1</v>
      </c>
      <c r="AR18" s="78" t="b">
        <v>0</v>
      </c>
      <c r="AS18" s="78" t="b">
        <v>1</v>
      </c>
      <c r="AT18" s="78" t="s">
        <v>1272</v>
      </c>
      <c r="AU18" s="78">
        <v>34</v>
      </c>
      <c r="AV18" s="84" t="s">
        <v>2111</v>
      </c>
      <c r="AW18" s="78" t="b">
        <v>0</v>
      </c>
      <c r="AX18" s="78" t="s">
        <v>2232</v>
      </c>
      <c r="AY18" s="84" t="s">
        <v>2248</v>
      </c>
      <c r="AZ18" s="78" t="s">
        <v>66</v>
      </c>
      <c r="BA18" s="78" t="str">
        <f>REPLACE(INDEX(GroupVertices[Group],MATCH(Vertices[[#This Row],[Vertex]],GroupVertices[Vertex],0)),1,1,"")</f>
        <v>4</v>
      </c>
      <c r="BB18" s="48" t="s">
        <v>552</v>
      </c>
      <c r="BC18" s="48" t="s">
        <v>552</v>
      </c>
      <c r="BD18" s="48" t="s">
        <v>559</v>
      </c>
      <c r="BE18" s="48" t="s">
        <v>559</v>
      </c>
      <c r="BF18" s="48" t="s">
        <v>3067</v>
      </c>
      <c r="BG18" s="48" t="s">
        <v>3077</v>
      </c>
      <c r="BH18" s="122" t="s">
        <v>3098</v>
      </c>
      <c r="BI18" s="122" t="s">
        <v>3182</v>
      </c>
      <c r="BJ18" s="122" t="s">
        <v>3212</v>
      </c>
      <c r="BK18" s="122" t="s">
        <v>3212</v>
      </c>
      <c r="BL18" s="122">
        <v>3</v>
      </c>
      <c r="BM18" s="125">
        <v>8.823529411764707</v>
      </c>
      <c r="BN18" s="122">
        <v>1</v>
      </c>
      <c r="BO18" s="125">
        <v>2.9411764705882355</v>
      </c>
      <c r="BP18" s="122">
        <v>0</v>
      </c>
      <c r="BQ18" s="125">
        <v>0</v>
      </c>
      <c r="BR18" s="122">
        <v>30</v>
      </c>
      <c r="BS18" s="125">
        <v>88.23529411764706</v>
      </c>
      <c r="BT18" s="122">
        <v>34</v>
      </c>
      <c r="BU18" s="2"/>
      <c r="BV18" s="3"/>
      <c r="BW18" s="3"/>
      <c r="BX18" s="3"/>
      <c r="BY18" s="3"/>
    </row>
    <row r="19" spans="1:77" ht="41.45" customHeight="1">
      <c r="A19" s="64" t="s">
        <v>336</v>
      </c>
      <c r="C19" s="65"/>
      <c r="D19" s="65" t="s">
        <v>64</v>
      </c>
      <c r="E19" s="66">
        <v>162.62813528214397</v>
      </c>
      <c r="F19" s="68">
        <v>99.999138744352</v>
      </c>
      <c r="G19" s="101" t="s">
        <v>2137</v>
      </c>
      <c r="H19" s="65"/>
      <c r="I19" s="69" t="s">
        <v>336</v>
      </c>
      <c r="J19" s="70"/>
      <c r="K19" s="70"/>
      <c r="L19" s="69" t="s">
        <v>2460</v>
      </c>
      <c r="M19" s="73">
        <v>1.287027798959301</v>
      </c>
      <c r="N19" s="74">
        <v>6124.33837890625</v>
      </c>
      <c r="O19" s="74">
        <v>2248.718017578125</v>
      </c>
      <c r="P19" s="75"/>
      <c r="Q19" s="76"/>
      <c r="R19" s="76"/>
      <c r="S19" s="87"/>
      <c r="T19" s="48">
        <v>6</v>
      </c>
      <c r="U19" s="48">
        <v>3</v>
      </c>
      <c r="V19" s="49">
        <v>363.335498</v>
      </c>
      <c r="W19" s="49">
        <v>0.002096</v>
      </c>
      <c r="X19" s="49">
        <v>0.015456</v>
      </c>
      <c r="Y19" s="49">
        <v>1.819914</v>
      </c>
      <c r="Z19" s="49">
        <v>0.20833333333333334</v>
      </c>
      <c r="AA19" s="49">
        <v>0</v>
      </c>
      <c r="AB19" s="71">
        <v>19</v>
      </c>
      <c r="AC19" s="71"/>
      <c r="AD19" s="72"/>
      <c r="AE19" s="78" t="s">
        <v>1341</v>
      </c>
      <c r="AF19" s="78">
        <v>361</v>
      </c>
      <c r="AG19" s="78">
        <v>1730</v>
      </c>
      <c r="AH19" s="78">
        <v>1231</v>
      </c>
      <c r="AI19" s="78">
        <v>4571</v>
      </c>
      <c r="AJ19" s="78"/>
      <c r="AK19" s="78" t="s">
        <v>1546</v>
      </c>
      <c r="AL19" s="78" t="s">
        <v>1729</v>
      </c>
      <c r="AM19" s="78"/>
      <c r="AN19" s="78"/>
      <c r="AO19" s="80">
        <v>40274.3928125</v>
      </c>
      <c r="AP19" s="84" t="s">
        <v>1942</v>
      </c>
      <c r="AQ19" s="78" t="b">
        <v>1</v>
      </c>
      <c r="AR19" s="78" t="b">
        <v>0</v>
      </c>
      <c r="AS19" s="78" t="b">
        <v>1</v>
      </c>
      <c r="AT19" s="78" t="s">
        <v>1272</v>
      </c>
      <c r="AU19" s="78">
        <v>38</v>
      </c>
      <c r="AV19" s="84" t="s">
        <v>2111</v>
      </c>
      <c r="AW19" s="78" t="b">
        <v>0</v>
      </c>
      <c r="AX19" s="78" t="s">
        <v>2232</v>
      </c>
      <c r="AY19" s="84" t="s">
        <v>2249</v>
      </c>
      <c r="AZ19" s="78" t="s">
        <v>66</v>
      </c>
      <c r="BA19" s="78" t="str">
        <f>REPLACE(INDEX(GroupVertices[Group],MATCH(Vertices[[#This Row],[Vertex]],GroupVertices[Vertex],0)),1,1,"")</f>
        <v>4</v>
      </c>
      <c r="BB19" s="48"/>
      <c r="BC19" s="48"/>
      <c r="BD19" s="48"/>
      <c r="BE19" s="48"/>
      <c r="BF19" s="48" t="s">
        <v>591</v>
      </c>
      <c r="BG19" s="48" t="s">
        <v>591</v>
      </c>
      <c r="BH19" s="122" t="s">
        <v>3099</v>
      </c>
      <c r="BI19" s="122" t="s">
        <v>3099</v>
      </c>
      <c r="BJ19" s="122" t="s">
        <v>3213</v>
      </c>
      <c r="BK19" s="122" t="s">
        <v>3213</v>
      </c>
      <c r="BL19" s="122">
        <v>2</v>
      </c>
      <c r="BM19" s="125">
        <v>5.882352941176471</v>
      </c>
      <c r="BN19" s="122">
        <v>0</v>
      </c>
      <c r="BO19" s="125">
        <v>0</v>
      </c>
      <c r="BP19" s="122">
        <v>0</v>
      </c>
      <c r="BQ19" s="125">
        <v>0</v>
      </c>
      <c r="BR19" s="122">
        <v>32</v>
      </c>
      <c r="BS19" s="125">
        <v>94.11764705882354</v>
      </c>
      <c r="BT19" s="122">
        <v>34</v>
      </c>
      <c r="BU19" s="2"/>
      <c r="BV19" s="3"/>
      <c r="BW19" s="3"/>
      <c r="BX19" s="3"/>
      <c r="BY19" s="3"/>
    </row>
    <row r="20" spans="1:77" ht="41.45" customHeight="1">
      <c r="A20" s="64" t="s">
        <v>220</v>
      </c>
      <c r="C20" s="65"/>
      <c r="D20" s="65" t="s">
        <v>64</v>
      </c>
      <c r="E20" s="66">
        <v>166.2070540544522</v>
      </c>
      <c r="F20" s="68">
        <v>99.99423157850089</v>
      </c>
      <c r="G20" s="101" t="s">
        <v>2138</v>
      </c>
      <c r="H20" s="65"/>
      <c r="I20" s="69" t="s">
        <v>220</v>
      </c>
      <c r="J20" s="70"/>
      <c r="K20" s="70"/>
      <c r="L20" s="69" t="s">
        <v>2461</v>
      </c>
      <c r="M20" s="73">
        <v>2.922422604937238</v>
      </c>
      <c r="N20" s="74">
        <v>1139.918701171875</v>
      </c>
      <c r="O20" s="74">
        <v>2527.7451171875</v>
      </c>
      <c r="P20" s="75"/>
      <c r="Q20" s="76"/>
      <c r="R20" s="76"/>
      <c r="S20" s="87"/>
      <c r="T20" s="48">
        <v>0</v>
      </c>
      <c r="U20" s="48">
        <v>1</v>
      </c>
      <c r="V20" s="49">
        <v>0</v>
      </c>
      <c r="W20" s="49">
        <v>0.001508</v>
      </c>
      <c r="X20" s="49">
        <v>0.000732</v>
      </c>
      <c r="Y20" s="49">
        <v>0.490612</v>
      </c>
      <c r="Z20" s="49">
        <v>0</v>
      </c>
      <c r="AA20" s="49">
        <v>0</v>
      </c>
      <c r="AB20" s="71">
        <v>20</v>
      </c>
      <c r="AC20" s="71"/>
      <c r="AD20" s="72"/>
      <c r="AE20" s="78" t="s">
        <v>1342</v>
      </c>
      <c r="AF20" s="78">
        <v>11915</v>
      </c>
      <c r="AG20" s="78">
        <v>11587</v>
      </c>
      <c r="AH20" s="78">
        <v>119422</v>
      </c>
      <c r="AI20" s="78">
        <v>168524</v>
      </c>
      <c r="AJ20" s="78"/>
      <c r="AK20" s="78" t="s">
        <v>1547</v>
      </c>
      <c r="AL20" s="78" t="s">
        <v>1730</v>
      </c>
      <c r="AM20" s="78"/>
      <c r="AN20" s="78"/>
      <c r="AO20" s="80">
        <v>39910.924988425926</v>
      </c>
      <c r="AP20" s="84" t="s">
        <v>1943</v>
      </c>
      <c r="AQ20" s="78" t="b">
        <v>0</v>
      </c>
      <c r="AR20" s="78" t="b">
        <v>0</v>
      </c>
      <c r="AS20" s="78" t="b">
        <v>0</v>
      </c>
      <c r="AT20" s="78" t="s">
        <v>1272</v>
      </c>
      <c r="AU20" s="78">
        <v>302</v>
      </c>
      <c r="AV20" s="84" t="s">
        <v>2112</v>
      </c>
      <c r="AW20" s="78" t="b">
        <v>0</v>
      </c>
      <c r="AX20" s="78" t="s">
        <v>2232</v>
      </c>
      <c r="AY20" s="84" t="s">
        <v>2250</v>
      </c>
      <c r="AZ20" s="78" t="s">
        <v>66</v>
      </c>
      <c r="BA20" s="78" t="str">
        <f>REPLACE(INDEX(GroupVertices[Group],MATCH(Vertices[[#This Row],[Vertex]],GroupVertices[Vertex],0)),1,1,"")</f>
        <v>2</v>
      </c>
      <c r="BB20" s="48"/>
      <c r="BC20" s="48"/>
      <c r="BD20" s="48"/>
      <c r="BE20" s="48"/>
      <c r="BF20" s="48" t="s">
        <v>561</v>
      </c>
      <c r="BG20" s="48" t="s">
        <v>561</v>
      </c>
      <c r="BH20" s="122" t="s">
        <v>3089</v>
      </c>
      <c r="BI20" s="122" t="s">
        <v>3089</v>
      </c>
      <c r="BJ20" s="122" t="s">
        <v>3204</v>
      </c>
      <c r="BK20" s="122" t="s">
        <v>3204</v>
      </c>
      <c r="BL20" s="122">
        <v>1</v>
      </c>
      <c r="BM20" s="125">
        <v>11.11111111111111</v>
      </c>
      <c r="BN20" s="122">
        <v>0</v>
      </c>
      <c r="BO20" s="125">
        <v>0</v>
      </c>
      <c r="BP20" s="122">
        <v>0</v>
      </c>
      <c r="BQ20" s="125">
        <v>0</v>
      </c>
      <c r="BR20" s="122">
        <v>8</v>
      </c>
      <c r="BS20" s="125">
        <v>88.88888888888889</v>
      </c>
      <c r="BT20" s="122">
        <v>9</v>
      </c>
      <c r="BU20" s="2"/>
      <c r="BV20" s="3"/>
      <c r="BW20" s="3"/>
      <c r="BX20" s="3"/>
      <c r="BY20" s="3"/>
    </row>
    <row r="21" spans="1:77" ht="41.45" customHeight="1">
      <c r="A21" s="64" t="s">
        <v>221</v>
      </c>
      <c r="C21" s="65"/>
      <c r="D21" s="65" t="s">
        <v>64</v>
      </c>
      <c r="E21" s="66">
        <v>162.0366714817899</v>
      </c>
      <c r="F21" s="68">
        <v>99.9999497186009</v>
      </c>
      <c r="G21" s="101" t="s">
        <v>2139</v>
      </c>
      <c r="H21" s="65"/>
      <c r="I21" s="69" t="s">
        <v>221</v>
      </c>
      <c r="J21" s="70"/>
      <c r="K21" s="70"/>
      <c r="L21" s="69" t="s">
        <v>2462</v>
      </c>
      <c r="M21" s="73">
        <v>1.0167571142745027</v>
      </c>
      <c r="N21" s="74">
        <v>1514.2420654296875</v>
      </c>
      <c r="O21" s="74">
        <v>1658.39990234375</v>
      </c>
      <c r="P21" s="75"/>
      <c r="Q21" s="76"/>
      <c r="R21" s="76"/>
      <c r="S21" s="87"/>
      <c r="T21" s="48">
        <v>0</v>
      </c>
      <c r="U21" s="48">
        <v>1</v>
      </c>
      <c r="V21" s="49">
        <v>0</v>
      </c>
      <c r="W21" s="49">
        <v>0.001508</v>
      </c>
      <c r="X21" s="49">
        <v>0.000732</v>
      </c>
      <c r="Y21" s="49">
        <v>0.490612</v>
      </c>
      <c r="Z21" s="49">
        <v>0</v>
      </c>
      <c r="AA21" s="49">
        <v>0</v>
      </c>
      <c r="AB21" s="71">
        <v>21</v>
      </c>
      <c r="AC21" s="71"/>
      <c r="AD21" s="72"/>
      <c r="AE21" s="78" t="s">
        <v>1343</v>
      </c>
      <c r="AF21" s="78">
        <v>302</v>
      </c>
      <c r="AG21" s="78">
        <v>101</v>
      </c>
      <c r="AH21" s="78">
        <v>3264</v>
      </c>
      <c r="AI21" s="78">
        <v>3437</v>
      </c>
      <c r="AJ21" s="78"/>
      <c r="AK21" s="78" t="s">
        <v>1548</v>
      </c>
      <c r="AL21" s="78" t="s">
        <v>1731</v>
      </c>
      <c r="AM21" s="78"/>
      <c r="AN21" s="78"/>
      <c r="AO21" s="80">
        <v>43466.251296296294</v>
      </c>
      <c r="AP21" s="84" t="s">
        <v>1944</v>
      </c>
      <c r="AQ21" s="78" t="b">
        <v>1</v>
      </c>
      <c r="AR21" s="78" t="b">
        <v>0</v>
      </c>
      <c r="AS21" s="78" t="b">
        <v>0</v>
      </c>
      <c r="AT21" s="78" t="s">
        <v>1272</v>
      </c>
      <c r="AU21" s="78">
        <v>0</v>
      </c>
      <c r="AV21" s="78"/>
      <c r="AW21" s="78" t="b">
        <v>0</v>
      </c>
      <c r="AX21" s="78" t="s">
        <v>2232</v>
      </c>
      <c r="AY21" s="84" t="s">
        <v>2251</v>
      </c>
      <c r="AZ21" s="78" t="s">
        <v>66</v>
      </c>
      <c r="BA21" s="78" t="str">
        <f>REPLACE(INDEX(GroupVertices[Group],MATCH(Vertices[[#This Row],[Vertex]],GroupVertices[Vertex],0)),1,1,"")</f>
        <v>2</v>
      </c>
      <c r="BB21" s="48"/>
      <c r="BC21" s="48"/>
      <c r="BD21" s="48"/>
      <c r="BE21" s="48"/>
      <c r="BF21" s="48" t="s">
        <v>561</v>
      </c>
      <c r="BG21" s="48" t="s">
        <v>561</v>
      </c>
      <c r="BH21" s="122" t="s">
        <v>3089</v>
      </c>
      <c r="BI21" s="122" t="s">
        <v>3089</v>
      </c>
      <c r="BJ21" s="122" t="s">
        <v>3204</v>
      </c>
      <c r="BK21" s="122" t="s">
        <v>3204</v>
      </c>
      <c r="BL21" s="122">
        <v>1</v>
      </c>
      <c r="BM21" s="125">
        <v>11.11111111111111</v>
      </c>
      <c r="BN21" s="122">
        <v>0</v>
      </c>
      <c r="BO21" s="125">
        <v>0</v>
      </c>
      <c r="BP21" s="122">
        <v>0</v>
      </c>
      <c r="BQ21" s="125">
        <v>0</v>
      </c>
      <c r="BR21" s="122">
        <v>8</v>
      </c>
      <c r="BS21" s="125">
        <v>88.88888888888889</v>
      </c>
      <c r="BT21" s="122">
        <v>9</v>
      </c>
      <c r="BU21" s="2"/>
      <c r="BV21" s="3"/>
      <c r="BW21" s="3"/>
      <c r="BX21" s="3"/>
      <c r="BY21" s="3"/>
    </row>
    <row r="22" spans="1:77" ht="41.45" customHeight="1">
      <c r="A22" s="64" t="s">
        <v>222</v>
      </c>
      <c r="C22" s="65"/>
      <c r="D22" s="65" t="s">
        <v>64</v>
      </c>
      <c r="E22" s="66">
        <v>162.34747136705883</v>
      </c>
      <c r="F22" s="68">
        <v>99.9995235712976</v>
      </c>
      <c r="G22" s="101" t="s">
        <v>2140</v>
      </c>
      <c r="H22" s="65"/>
      <c r="I22" s="69" t="s">
        <v>222</v>
      </c>
      <c r="J22" s="70"/>
      <c r="K22" s="70"/>
      <c r="L22" s="69" t="s">
        <v>2463</v>
      </c>
      <c r="M22" s="73">
        <v>1.1587778055514746</v>
      </c>
      <c r="N22" s="74">
        <v>1755.6512451171875</v>
      </c>
      <c r="O22" s="74">
        <v>4435.04833984375</v>
      </c>
      <c r="P22" s="75"/>
      <c r="Q22" s="76"/>
      <c r="R22" s="76"/>
      <c r="S22" s="87"/>
      <c r="T22" s="48">
        <v>0</v>
      </c>
      <c r="U22" s="48">
        <v>1</v>
      </c>
      <c r="V22" s="49">
        <v>0</v>
      </c>
      <c r="W22" s="49">
        <v>0.001508</v>
      </c>
      <c r="X22" s="49">
        <v>0.000732</v>
      </c>
      <c r="Y22" s="49">
        <v>0.490612</v>
      </c>
      <c r="Z22" s="49">
        <v>0</v>
      </c>
      <c r="AA22" s="49">
        <v>0</v>
      </c>
      <c r="AB22" s="71">
        <v>22</v>
      </c>
      <c r="AC22" s="71"/>
      <c r="AD22" s="72"/>
      <c r="AE22" s="78" t="s">
        <v>1344</v>
      </c>
      <c r="AF22" s="78">
        <v>1026</v>
      </c>
      <c r="AG22" s="78">
        <v>957</v>
      </c>
      <c r="AH22" s="78">
        <v>27796</v>
      </c>
      <c r="AI22" s="78">
        <v>24023</v>
      </c>
      <c r="AJ22" s="78"/>
      <c r="AK22" s="78" t="s">
        <v>1549</v>
      </c>
      <c r="AL22" s="78" t="s">
        <v>1732</v>
      </c>
      <c r="AM22" s="84" t="s">
        <v>1850</v>
      </c>
      <c r="AN22" s="78"/>
      <c r="AO22" s="80">
        <v>39895.83380787037</v>
      </c>
      <c r="AP22" s="78"/>
      <c r="AQ22" s="78" t="b">
        <v>0</v>
      </c>
      <c r="AR22" s="78" t="b">
        <v>0</v>
      </c>
      <c r="AS22" s="78" t="b">
        <v>1</v>
      </c>
      <c r="AT22" s="78" t="s">
        <v>1272</v>
      </c>
      <c r="AU22" s="78">
        <v>40</v>
      </c>
      <c r="AV22" s="84" t="s">
        <v>2113</v>
      </c>
      <c r="AW22" s="78" t="b">
        <v>0</v>
      </c>
      <c r="AX22" s="78" t="s">
        <v>2232</v>
      </c>
      <c r="AY22" s="84" t="s">
        <v>2252</v>
      </c>
      <c r="AZ22" s="78" t="s">
        <v>66</v>
      </c>
      <c r="BA22" s="78" t="str">
        <f>REPLACE(INDEX(GroupVertices[Group],MATCH(Vertices[[#This Row],[Vertex]],GroupVertices[Vertex],0)),1,1,"")</f>
        <v>2</v>
      </c>
      <c r="BB22" s="48"/>
      <c r="BC22" s="48"/>
      <c r="BD22" s="48"/>
      <c r="BE22" s="48"/>
      <c r="BF22" s="48" t="s">
        <v>561</v>
      </c>
      <c r="BG22" s="48" t="s">
        <v>561</v>
      </c>
      <c r="BH22" s="122" t="s">
        <v>3089</v>
      </c>
      <c r="BI22" s="122" t="s">
        <v>3089</v>
      </c>
      <c r="BJ22" s="122" t="s">
        <v>3204</v>
      </c>
      <c r="BK22" s="122" t="s">
        <v>3204</v>
      </c>
      <c r="BL22" s="122">
        <v>1</v>
      </c>
      <c r="BM22" s="125">
        <v>11.11111111111111</v>
      </c>
      <c r="BN22" s="122">
        <v>0</v>
      </c>
      <c r="BO22" s="125">
        <v>0</v>
      </c>
      <c r="BP22" s="122">
        <v>0</v>
      </c>
      <c r="BQ22" s="125">
        <v>0</v>
      </c>
      <c r="BR22" s="122">
        <v>8</v>
      </c>
      <c r="BS22" s="125">
        <v>88.88888888888889</v>
      </c>
      <c r="BT22" s="122">
        <v>9</v>
      </c>
      <c r="BU22" s="2"/>
      <c r="BV22" s="3"/>
      <c r="BW22" s="3"/>
      <c r="BX22" s="3"/>
      <c r="BY22" s="3"/>
    </row>
    <row r="23" spans="1:77" ht="41.45" customHeight="1">
      <c r="A23" s="64" t="s">
        <v>223</v>
      </c>
      <c r="C23" s="65"/>
      <c r="D23" s="65" t="s">
        <v>64</v>
      </c>
      <c r="E23" s="66">
        <v>162.0079878475186</v>
      </c>
      <c r="F23" s="68">
        <v>99.99998904761604</v>
      </c>
      <c r="G23" s="101" t="s">
        <v>2141</v>
      </c>
      <c r="H23" s="65"/>
      <c r="I23" s="69" t="s">
        <v>223</v>
      </c>
      <c r="J23" s="70"/>
      <c r="K23" s="70"/>
      <c r="L23" s="69" t="s">
        <v>2464</v>
      </c>
      <c r="M23" s="73">
        <v>1.0036500644954363</v>
      </c>
      <c r="N23" s="74">
        <v>492.7092590332031</v>
      </c>
      <c r="O23" s="74">
        <v>1216.680908203125</v>
      </c>
      <c r="P23" s="75"/>
      <c r="Q23" s="76"/>
      <c r="R23" s="76"/>
      <c r="S23" s="87"/>
      <c r="T23" s="48">
        <v>0</v>
      </c>
      <c r="U23" s="48">
        <v>1</v>
      </c>
      <c r="V23" s="49">
        <v>0</v>
      </c>
      <c r="W23" s="49">
        <v>0.001508</v>
      </c>
      <c r="X23" s="49">
        <v>0.000732</v>
      </c>
      <c r="Y23" s="49">
        <v>0.490612</v>
      </c>
      <c r="Z23" s="49">
        <v>0</v>
      </c>
      <c r="AA23" s="49">
        <v>0</v>
      </c>
      <c r="AB23" s="71">
        <v>23</v>
      </c>
      <c r="AC23" s="71"/>
      <c r="AD23" s="72"/>
      <c r="AE23" s="78" t="s">
        <v>1345</v>
      </c>
      <c r="AF23" s="78">
        <v>387</v>
      </c>
      <c r="AG23" s="78">
        <v>22</v>
      </c>
      <c r="AH23" s="78">
        <v>1210</v>
      </c>
      <c r="AI23" s="78">
        <v>938</v>
      </c>
      <c r="AJ23" s="78"/>
      <c r="AK23" s="78"/>
      <c r="AL23" s="78"/>
      <c r="AM23" s="78"/>
      <c r="AN23" s="78"/>
      <c r="AO23" s="80">
        <v>42467.09263888889</v>
      </c>
      <c r="AP23" s="84" t="s">
        <v>1945</v>
      </c>
      <c r="AQ23" s="78" t="b">
        <v>1</v>
      </c>
      <c r="AR23" s="78" t="b">
        <v>0</v>
      </c>
      <c r="AS23" s="78" t="b">
        <v>0</v>
      </c>
      <c r="AT23" s="78" t="s">
        <v>1272</v>
      </c>
      <c r="AU23" s="78">
        <v>0</v>
      </c>
      <c r="AV23" s="78"/>
      <c r="AW23" s="78" t="b">
        <v>0</v>
      </c>
      <c r="AX23" s="78" t="s">
        <v>2232</v>
      </c>
      <c r="AY23" s="84" t="s">
        <v>2253</v>
      </c>
      <c r="AZ23" s="78" t="s">
        <v>66</v>
      </c>
      <c r="BA23" s="78" t="str">
        <f>REPLACE(INDEX(GroupVertices[Group],MATCH(Vertices[[#This Row],[Vertex]],GroupVertices[Vertex],0)),1,1,"")</f>
        <v>2</v>
      </c>
      <c r="BB23" s="48"/>
      <c r="BC23" s="48"/>
      <c r="BD23" s="48"/>
      <c r="BE23" s="48"/>
      <c r="BF23" s="48" t="s">
        <v>561</v>
      </c>
      <c r="BG23" s="48" t="s">
        <v>561</v>
      </c>
      <c r="BH23" s="122" t="s">
        <v>3089</v>
      </c>
      <c r="BI23" s="122" t="s">
        <v>3089</v>
      </c>
      <c r="BJ23" s="122" t="s">
        <v>3204</v>
      </c>
      <c r="BK23" s="122" t="s">
        <v>3204</v>
      </c>
      <c r="BL23" s="122">
        <v>1</v>
      </c>
      <c r="BM23" s="125">
        <v>11.11111111111111</v>
      </c>
      <c r="BN23" s="122">
        <v>0</v>
      </c>
      <c r="BO23" s="125">
        <v>0</v>
      </c>
      <c r="BP23" s="122">
        <v>0</v>
      </c>
      <c r="BQ23" s="125">
        <v>0</v>
      </c>
      <c r="BR23" s="122">
        <v>8</v>
      </c>
      <c r="BS23" s="125">
        <v>88.88888888888889</v>
      </c>
      <c r="BT23" s="122">
        <v>9</v>
      </c>
      <c r="BU23" s="2"/>
      <c r="BV23" s="3"/>
      <c r="BW23" s="3"/>
      <c r="BX23" s="3"/>
      <c r="BY23" s="3"/>
    </row>
    <row r="24" spans="1:77" ht="41.45" customHeight="1">
      <c r="A24" s="64" t="s">
        <v>224</v>
      </c>
      <c r="C24" s="65"/>
      <c r="D24" s="65" t="s">
        <v>64</v>
      </c>
      <c r="E24" s="66">
        <v>162.20005927194296</v>
      </c>
      <c r="F24" s="68">
        <v>99.99972569256529</v>
      </c>
      <c r="G24" s="101" t="s">
        <v>2142</v>
      </c>
      <c r="H24" s="65"/>
      <c r="I24" s="69" t="s">
        <v>224</v>
      </c>
      <c r="J24" s="70"/>
      <c r="K24" s="70"/>
      <c r="L24" s="69" t="s">
        <v>2465</v>
      </c>
      <c r="M24" s="73">
        <v>1.0914175244084248</v>
      </c>
      <c r="N24" s="74">
        <v>2245.665771484375</v>
      </c>
      <c r="O24" s="74">
        <v>465.3788146972656</v>
      </c>
      <c r="P24" s="75"/>
      <c r="Q24" s="76"/>
      <c r="R24" s="76"/>
      <c r="S24" s="87"/>
      <c r="T24" s="48">
        <v>0</v>
      </c>
      <c r="U24" s="48">
        <v>1</v>
      </c>
      <c r="V24" s="49">
        <v>0</v>
      </c>
      <c r="W24" s="49">
        <v>0.001508</v>
      </c>
      <c r="X24" s="49">
        <v>0.000732</v>
      </c>
      <c r="Y24" s="49">
        <v>0.490612</v>
      </c>
      <c r="Z24" s="49">
        <v>0</v>
      </c>
      <c r="AA24" s="49">
        <v>0</v>
      </c>
      <c r="AB24" s="71">
        <v>24</v>
      </c>
      <c r="AC24" s="71"/>
      <c r="AD24" s="72"/>
      <c r="AE24" s="78" t="s">
        <v>1346</v>
      </c>
      <c r="AF24" s="78">
        <v>654</v>
      </c>
      <c r="AG24" s="78">
        <v>551</v>
      </c>
      <c r="AH24" s="78">
        <v>188587</v>
      </c>
      <c r="AI24" s="78">
        <v>1936</v>
      </c>
      <c r="AJ24" s="78"/>
      <c r="AK24" s="78" t="s">
        <v>1550</v>
      </c>
      <c r="AL24" s="78" t="s">
        <v>1311</v>
      </c>
      <c r="AM24" s="84" t="s">
        <v>1851</v>
      </c>
      <c r="AN24" s="78"/>
      <c r="AO24" s="80">
        <v>41397.71770833333</v>
      </c>
      <c r="AP24" s="84" t="s">
        <v>1946</v>
      </c>
      <c r="AQ24" s="78" t="b">
        <v>0</v>
      </c>
      <c r="AR24" s="78" t="b">
        <v>0</v>
      </c>
      <c r="AS24" s="78" t="b">
        <v>0</v>
      </c>
      <c r="AT24" s="78" t="s">
        <v>1272</v>
      </c>
      <c r="AU24" s="78">
        <v>83</v>
      </c>
      <c r="AV24" s="84" t="s">
        <v>2114</v>
      </c>
      <c r="AW24" s="78" t="b">
        <v>0</v>
      </c>
      <c r="AX24" s="78" t="s">
        <v>2232</v>
      </c>
      <c r="AY24" s="84" t="s">
        <v>2254</v>
      </c>
      <c r="AZ24" s="78" t="s">
        <v>66</v>
      </c>
      <c r="BA24" s="78" t="str">
        <f>REPLACE(INDEX(GroupVertices[Group],MATCH(Vertices[[#This Row],[Vertex]],GroupVertices[Vertex],0)),1,1,"")</f>
        <v>2</v>
      </c>
      <c r="BB24" s="48"/>
      <c r="BC24" s="48"/>
      <c r="BD24" s="48"/>
      <c r="BE24" s="48"/>
      <c r="BF24" s="48" t="s">
        <v>561</v>
      </c>
      <c r="BG24" s="48" t="s">
        <v>561</v>
      </c>
      <c r="BH24" s="122" t="s">
        <v>3089</v>
      </c>
      <c r="BI24" s="122" t="s">
        <v>3089</v>
      </c>
      <c r="BJ24" s="122" t="s">
        <v>3204</v>
      </c>
      <c r="BK24" s="122" t="s">
        <v>3204</v>
      </c>
      <c r="BL24" s="122">
        <v>1</v>
      </c>
      <c r="BM24" s="125">
        <v>11.11111111111111</v>
      </c>
      <c r="BN24" s="122">
        <v>0</v>
      </c>
      <c r="BO24" s="125">
        <v>0</v>
      </c>
      <c r="BP24" s="122">
        <v>0</v>
      </c>
      <c r="BQ24" s="125">
        <v>0</v>
      </c>
      <c r="BR24" s="122">
        <v>8</v>
      </c>
      <c r="BS24" s="125">
        <v>88.88888888888889</v>
      </c>
      <c r="BT24" s="122">
        <v>9</v>
      </c>
      <c r="BU24" s="2"/>
      <c r="BV24" s="3"/>
      <c r="BW24" s="3"/>
      <c r="BX24" s="3"/>
      <c r="BY24" s="3"/>
    </row>
    <row r="25" spans="1:77" ht="41.45" customHeight="1">
      <c r="A25" s="64" t="s">
        <v>225</v>
      </c>
      <c r="C25" s="65"/>
      <c r="D25" s="65" t="s">
        <v>64</v>
      </c>
      <c r="E25" s="66">
        <v>162.34020968749647</v>
      </c>
      <c r="F25" s="68">
        <v>99.9995335280103</v>
      </c>
      <c r="G25" s="101" t="s">
        <v>2143</v>
      </c>
      <c r="H25" s="65"/>
      <c r="I25" s="69" t="s">
        <v>225</v>
      </c>
      <c r="J25" s="70"/>
      <c r="K25" s="70"/>
      <c r="L25" s="69" t="s">
        <v>2466</v>
      </c>
      <c r="M25" s="73">
        <v>1.1554595651010782</v>
      </c>
      <c r="N25" s="74">
        <v>1818.955322265625</v>
      </c>
      <c r="O25" s="74">
        <v>3208.29296875</v>
      </c>
      <c r="P25" s="75"/>
      <c r="Q25" s="76"/>
      <c r="R25" s="76"/>
      <c r="S25" s="87"/>
      <c r="T25" s="48">
        <v>0</v>
      </c>
      <c r="U25" s="48">
        <v>1</v>
      </c>
      <c r="V25" s="49">
        <v>0</v>
      </c>
      <c r="W25" s="49">
        <v>0.001508</v>
      </c>
      <c r="X25" s="49">
        <v>0.000732</v>
      </c>
      <c r="Y25" s="49">
        <v>0.490612</v>
      </c>
      <c r="Z25" s="49">
        <v>0</v>
      </c>
      <c r="AA25" s="49">
        <v>0</v>
      </c>
      <c r="AB25" s="71">
        <v>25</v>
      </c>
      <c r="AC25" s="71"/>
      <c r="AD25" s="72"/>
      <c r="AE25" s="78" t="s">
        <v>1347</v>
      </c>
      <c r="AF25" s="78">
        <v>1282</v>
      </c>
      <c r="AG25" s="78">
        <v>937</v>
      </c>
      <c r="AH25" s="78">
        <v>54581</v>
      </c>
      <c r="AI25" s="78">
        <v>65388</v>
      </c>
      <c r="AJ25" s="78"/>
      <c r="AK25" s="78" t="s">
        <v>1551</v>
      </c>
      <c r="AL25" s="78" t="s">
        <v>1733</v>
      </c>
      <c r="AM25" s="84" t="s">
        <v>1852</v>
      </c>
      <c r="AN25" s="78"/>
      <c r="AO25" s="80">
        <v>40975.910150462965</v>
      </c>
      <c r="AP25" s="84" t="s">
        <v>1947</v>
      </c>
      <c r="AQ25" s="78" t="b">
        <v>1</v>
      </c>
      <c r="AR25" s="78" t="b">
        <v>0</v>
      </c>
      <c r="AS25" s="78" t="b">
        <v>1</v>
      </c>
      <c r="AT25" s="78" t="s">
        <v>1272</v>
      </c>
      <c r="AU25" s="78">
        <v>57</v>
      </c>
      <c r="AV25" s="84" t="s">
        <v>2111</v>
      </c>
      <c r="AW25" s="78" t="b">
        <v>0</v>
      </c>
      <c r="AX25" s="78" t="s">
        <v>2232</v>
      </c>
      <c r="AY25" s="84" t="s">
        <v>2255</v>
      </c>
      <c r="AZ25" s="78" t="s">
        <v>66</v>
      </c>
      <c r="BA25" s="78" t="str">
        <f>REPLACE(INDEX(GroupVertices[Group],MATCH(Vertices[[#This Row],[Vertex]],GroupVertices[Vertex],0)),1,1,"")</f>
        <v>2</v>
      </c>
      <c r="BB25" s="48"/>
      <c r="BC25" s="48"/>
      <c r="BD25" s="48"/>
      <c r="BE25" s="48"/>
      <c r="BF25" s="48" t="s">
        <v>561</v>
      </c>
      <c r="BG25" s="48" t="s">
        <v>561</v>
      </c>
      <c r="BH25" s="122" t="s">
        <v>3089</v>
      </c>
      <c r="BI25" s="122" t="s">
        <v>3089</v>
      </c>
      <c r="BJ25" s="122" t="s">
        <v>3204</v>
      </c>
      <c r="BK25" s="122" t="s">
        <v>3204</v>
      </c>
      <c r="BL25" s="122">
        <v>1</v>
      </c>
      <c r="BM25" s="125">
        <v>11.11111111111111</v>
      </c>
      <c r="BN25" s="122">
        <v>0</v>
      </c>
      <c r="BO25" s="125">
        <v>0</v>
      </c>
      <c r="BP25" s="122">
        <v>0</v>
      </c>
      <c r="BQ25" s="125">
        <v>0</v>
      </c>
      <c r="BR25" s="122">
        <v>8</v>
      </c>
      <c r="BS25" s="125">
        <v>88.88888888888889</v>
      </c>
      <c r="BT25" s="122">
        <v>9</v>
      </c>
      <c r="BU25" s="2"/>
      <c r="BV25" s="3"/>
      <c r="BW25" s="3"/>
      <c r="BX25" s="3"/>
      <c r="BY25" s="3"/>
    </row>
    <row r="26" spans="1:77" ht="41.45" customHeight="1">
      <c r="A26" s="64" t="s">
        <v>226</v>
      </c>
      <c r="C26" s="65"/>
      <c r="D26" s="65" t="s">
        <v>64</v>
      </c>
      <c r="E26" s="66">
        <v>166.22375591744563</v>
      </c>
      <c r="F26" s="68">
        <v>99.9942086780617</v>
      </c>
      <c r="G26" s="101" t="s">
        <v>2144</v>
      </c>
      <c r="H26" s="65"/>
      <c r="I26" s="69" t="s">
        <v>226</v>
      </c>
      <c r="J26" s="70"/>
      <c r="K26" s="70"/>
      <c r="L26" s="69" t="s">
        <v>2467</v>
      </c>
      <c r="M26" s="73">
        <v>2.9300545579731505</v>
      </c>
      <c r="N26" s="74">
        <v>2586.41748046875</v>
      </c>
      <c r="O26" s="74">
        <v>710.0062255859375</v>
      </c>
      <c r="P26" s="75"/>
      <c r="Q26" s="76"/>
      <c r="R26" s="76"/>
      <c r="S26" s="87"/>
      <c r="T26" s="48">
        <v>0</v>
      </c>
      <c r="U26" s="48">
        <v>1</v>
      </c>
      <c r="V26" s="49">
        <v>0</v>
      </c>
      <c r="W26" s="49">
        <v>0.001508</v>
      </c>
      <c r="X26" s="49">
        <v>0.000732</v>
      </c>
      <c r="Y26" s="49">
        <v>0.490612</v>
      </c>
      <c r="Z26" s="49">
        <v>0</v>
      </c>
      <c r="AA26" s="49">
        <v>0</v>
      </c>
      <c r="AB26" s="71">
        <v>26</v>
      </c>
      <c r="AC26" s="71"/>
      <c r="AD26" s="72"/>
      <c r="AE26" s="78" t="s">
        <v>1348</v>
      </c>
      <c r="AF26" s="78">
        <v>12850</v>
      </c>
      <c r="AG26" s="78">
        <v>11633</v>
      </c>
      <c r="AH26" s="78">
        <v>325543</v>
      </c>
      <c r="AI26" s="78">
        <v>306054</v>
      </c>
      <c r="AJ26" s="78"/>
      <c r="AK26" s="78" t="s">
        <v>1552</v>
      </c>
      <c r="AL26" s="78" t="s">
        <v>1734</v>
      </c>
      <c r="AM26" s="84" t="s">
        <v>1853</v>
      </c>
      <c r="AN26" s="78"/>
      <c r="AO26" s="80">
        <v>42569.63239583333</v>
      </c>
      <c r="AP26" s="84" t="s">
        <v>1948</v>
      </c>
      <c r="AQ26" s="78" t="b">
        <v>1</v>
      </c>
      <c r="AR26" s="78" t="b">
        <v>0</v>
      </c>
      <c r="AS26" s="78" t="b">
        <v>0</v>
      </c>
      <c r="AT26" s="78" t="s">
        <v>1272</v>
      </c>
      <c r="AU26" s="78">
        <v>147</v>
      </c>
      <c r="AV26" s="78"/>
      <c r="AW26" s="78" t="b">
        <v>0</v>
      </c>
      <c r="AX26" s="78" t="s">
        <v>2232</v>
      </c>
      <c r="AY26" s="84" t="s">
        <v>2256</v>
      </c>
      <c r="AZ26" s="78" t="s">
        <v>66</v>
      </c>
      <c r="BA26" s="78" t="str">
        <f>REPLACE(INDEX(GroupVertices[Group],MATCH(Vertices[[#This Row],[Vertex]],GroupVertices[Vertex],0)),1,1,"")</f>
        <v>2</v>
      </c>
      <c r="BB26" s="48"/>
      <c r="BC26" s="48"/>
      <c r="BD26" s="48"/>
      <c r="BE26" s="48"/>
      <c r="BF26" s="48" t="s">
        <v>561</v>
      </c>
      <c r="BG26" s="48" t="s">
        <v>561</v>
      </c>
      <c r="BH26" s="122" t="s">
        <v>3089</v>
      </c>
      <c r="BI26" s="122" t="s">
        <v>3089</v>
      </c>
      <c r="BJ26" s="122" t="s">
        <v>3204</v>
      </c>
      <c r="BK26" s="122" t="s">
        <v>3204</v>
      </c>
      <c r="BL26" s="122">
        <v>1</v>
      </c>
      <c r="BM26" s="125">
        <v>11.11111111111111</v>
      </c>
      <c r="BN26" s="122">
        <v>0</v>
      </c>
      <c r="BO26" s="125">
        <v>0</v>
      </c>
      <c r="BP26" s="122">
        <v>0</v>
      </c>
      <c r="BQ26" s="125">
        <v>0</v>
      </c>
      <c r="BR26" s="122">
        <v>8</v>
      </c>
      <c r="BS26" s="125">
        <v>88.88888888888889</v>
      </c>
      <c r="BT26" s="122">
        <v>9</v>
      </c>
      <c r="BU26" s="2"/>
      <c r="BV26" s="3"/>
      <c r="BW26" s="3"/>
      <c r="BX26" s="3"/>
      <c r="BY26" s="3"/>
    </row>
    <row r="27" spans="1:77" ht="41.45" customHeight="1">
      <c r="A27" s="64" t="s">
        <v>227</v>
      </c>
      <c r="C27" s="65"/>
      <c r="D27" s="65" t="s">
        <v>64</v>
      </c>
      <c r="E27" s="66">
        <v>162.50650214947447</v>
      </c>
      <c r="F27" s="68">
        <v>99.9993055192896</v>
      </c>
      <c r="G27" s="101" t="s">
        <v>2145</v>
      </c>
      <c r="H27" s="65"/>
      <c r="I27" s="69" t="s">
        <v>227</v>
      </c>
      <c r="J27" s="70"/>
      <c r="K27" s="70"/>
      <c r="L27" s="69" t="s">
        <v>2468</v>
      </c>
      <c r="M27" s="73">
        <v>1.231447271415159</v>
      </c>
      <c r="N27" s="74">
        <v>624.5835571289062</v>
      </c>
      <c r="O27" s="74">
        <v>3866.08642578125</v>
      </c>
      <c r="P27" s="75"/>
      <c r="Q27" s="76"/>
      <c r="R27" s="76"/>
      <c r="S27" s="87"/>
      <c r="T27" s="48">
        <v>0</v>
      </c>
      <c r="U27" s="48">
        <v>1</v>
      </c>
      <c r="V27" s="49">
        <v>0</v>
      </c>
      <c r="W27" s="49">
        <v>0.001508</v>
      </c>
      <c r="X27" s="49">
        <v>0.000732</v>
      </c>
      <c r="Y27" s="49">
        <v>0.490612</v>
      </c>
      <c r="Z27" s="49">
        <v>0</v>
      </c>
      <c r="AA27" s="49">
        <v>0</v>
      </c>
      <c r="AB27" s="71">
        <v>27</v>
      </c>
      <c r="AC27" s="71"/>
      <c r="AD27" s="72"/>
      <c r="AE27" s="78" t="s">
        <v>1349</v>
      </c>
      <c r="AF27" s="78">
        <v>1398</v>
      </c>
      <c r="AG27" s="78">
        <v>1395</v>
      </c>
      <c r="AH27" s="78">
        <v>79226</v>
      </c>
      <c r="AI27" s="78">
        <v>53947</v>
      </c>
      <c r="AJ27" s="78"/>
      <c r="AK27" s="78" t="s">
        <v>1553</v>
      </c>
      <c r="AL27" s="78"/>
      <c r="AM27" s="78"/>
      <c r="AN27" s="78"/>
      <c r="AO27" s="80">
        <v>39884.656701388885</v>
      </c>
      <c r="AP27" s="84" t="s">
        <v>1949</v>
      </c>
      <c r="AQ27" s="78" t="b">
        <v>1</v>
      </c>
      <c r="AR27" s="78" t="b">
        <v>0</v>
      </c>
      <c r="AS27" s="78" t="b">
        <v>1</v>
      </c>
      <c r="AT27" s="78" t="s">
        <v>1272</v>
      </c>
      <c r="AU27" s="78">
        <v>180</v>
      </c>
      <c r="AV27" s="84" t="s">
        <v>2111</v>
      </c>
      <c r="AW27" s="78" t="b">
        <v>0</v>
      </c>
      <c r="AX27" s="78" t="s">
        <v>2232</v>
      </c>
      <c r="AY27" s="84" t="s">
        <v>2257</v>
      </c>
      <c r="AZ27" s="78" t="s">
        <v>66</v>
      </c>
      <c r="BA27" s="78" t="str">
        <f>REPLACE(INDEX(GroupVertices[Group],MATCH(Vertices[[#This Row],[Vertex]],GroupVertices[Vertex],0)),1,1,"")</f>
        <v>2</v>
      </c>
      <c r="BB27" s="48"/>
      <c r="BC27" s="48"/>
      <c r="BD27" s="48"/>
      <c r="BE27" s="48"/>
      <c r="BF27" s="48" t="s">
        <v>561</v>
      </c>
      <c r="BG27" s="48" t="s">
        <v>561</v>
      </c>
      <c r="BH27" s="122" t="s">
        <v>3089</v>
      </c>
      <c r="BI27" s="122" t="s">
        <v>3089</v>
      </c>
      <c r="BJ27" s="122" t="s">
        <v>3204</v>
      </c>
      <c r="BK27" s="122" t="s">
        <v>3204</v>
      </c>
      <c r="BL27" s="122">
        <v>1</v>
      </c>
      <c r="BM27" s="125">
        <v>11.11111111111111</v>
      </c>
      <c r="BN27" s="122">
        <v>0</v>
      </c>
      <c r="BO27" s="125">
        <v>0</v>
      </c>
      <c r="BP27" s="122">
        <v>0</v>
      </c>
      <c r="BQ27" s="125">
        <v>0</v>
      </c>
      <c r="BR27" s="122">
        <v>8</v>
      </c>
      <c r="BS27" s="125">
        <v>88.88888888888889</v>
      </c>
      <c r="BT27" s="122">
        <v>9</v>
      </c>
      <c r="BU27" s="2"/>
      <c r="BV27" s="3"/>
      <c r="BW27" s="3"/>
      <c r="BX27" s="3"/>
      <c r="BY27" s="3"/>
    </row>
    <row r="28" spans="1:77" ht="41.45" customHeight="1">
      <c r="A28" s="64" t="s">
        <v>228</v>
      </c>
      <c r="C28" s="65"/>
      <c r="D28" s="65" t="s">
        <v>64</v>
      </c>
      <c r="E28" s="66">
        <v>162.24907560898887</v>
      </c>
      <c r="F28" s="68">
        <v>99.9996584847546</v>
      </c>
      <c r="G28" s="101" t="s">
        <v>666</v>
      </c>
      <c r="H28" s="65"/>
      <c r="I28" s="69" t="s">
        <v>228</v>
      </c>
      <c r="J28" s="70"/>
      <c r="K28" s="70"/>
      <c r="L28" s="69" t="s">
        <v>2469</v>
      </c>
      <c r="M28" s="73">
        <v>1.1138156474486014</v>
      </c>
      <c r="N28" s="74">
        <v>7230.2509765625</v>
      </c>
      <c r="O28" s="74">
        <v>6716.37646484375</v>
      </c>
      <c r="P28" s="75"/>
      <c r="Q28" s="76"/>
      <c r="R28" s="76"/>
      <c r="S28" s="87"/>
      <c r="T28" s="48">
        <v>0</v>
      </c>
      <c r="U28" s="48">
        <v>1</v>
      </c>
      <c r="V28" s="49">
        <v>0</v>
      </c>
      <c r="W28" s="49">
        <v>0.00157</v>
      </c>
      <c r="X28" s="49">
        <v>0.001683</v>
      </c>
      <c r="Y28" s="49">
        <v>0.453777</v>
      </c>
      <c r="Z28" s="49">
        <v>0</v>
      </c>
      <c r="AA28" s="49">
        <v>0</v>
      </c>
      <c r="AB28" s="71">
        <v>28</v>
      </c>
      <c r="AC28" s="71"/>
      <c r="AD28" s="72"/>
      <c r="AE28" s="78" t="s">
        <v>1350</v>
      </c>
      <c r="AF28" s="78">
        <v>3500</v>
      </c>
      <c r="AG28" s="78">
        <v>686</v>
      </c>
      <c r="AH28" s="78">
        <v>26536</v>
      </c>
      <c r="AI28" s="78">
        <v>102137</v>
      </c>
      <c r="AJ28" s="78"/>
      <c r="AK28" s="78" t="s">
        <v>1554</v>
      </c>
      <c r="AL28" s="78"/>
      <c r="AM28" s="78"/>
      <c r="AN28" s="78"/>
      <c r="AO28" s="80">
        <v>40822.83146990741</v>
      </c>
      <c r="AP28" s="78"/>
      <c r="AQ28" s="78" t="b">
        <v>1</v>
      </c>
      <c r="AR28" s="78" t="b">
        <v>0</v>
      </c>
      <c r="AS28" s="78" t="b">
        <v>0</v>
      </c>
      <c r="AT28" s="78" t="s">
        <v>1272</v>
      </c>
      <c r="AU28" s="78">
        <v>25</v>
      </c>
      <c r="AV28" s="84" t="s">
        <v>2111</v>
      </c>
      <c r="AW28" s="78" t="b">
        <v>0</v>
      </c>
      <c r="AX28" s="78" t="s">
        <v>2232</v>
      </c>
      <c r="AY28" s="84" t="s">
        <v>2258</v>
      </c>
      <c r="AZ28" s="78" t="s">
        <v>66</v>
      </c>
      <c r="BA28" s="78" t="str">
        <f>REPLACE(INDEX(GroupVertices[Group],MATCH(Vertices[[#This Row],[Vertex]],GroupVertices[Vertex],0)),1,1,"")</f>
        <v>3</v>
      </c>
      <c r="BB28" s="48"/>
      <c r="BC28" s="48"/>
      <c r="BD28" s="48"/>
      <c r="BE28" s="48"/>
      <c r="BF28" s="48"/>
      <c r="BG28" s="48"/>
      <c r="BH28" s="122" t="s">
        <v>3091</v>
      </c>
      <c r="BI28" s="122" t="s">
        <v>3091</v>
      </c>
      <c r="BJ28" s="122" t="s">
        <v>3206</v>
      </c>
      <c r="BK28" s="122" t="s">
        <v>3206</v>
      </c>
      <c r="BL28" s="122">
        <v>2</v>
      </c>
      <c r="BM28" s="125">
        <v>8.695652173913043</v>
      </c>
      <c r="BN28" s="122">
        <v>0</v>
      </c>
      <c r="BO28" s="125">
        <v>0</v>
      </c>
      <c r="BP28" s="122">
        <v>0</v>
      </c>
      <c r="BQ28" s="125">
        <v>0</v>
      </c>
      <c r="BR28" s="122">
        <v>21</v>
      </c>
      <c r="BS28" s="125">
        <v>91.30434782608695</v>
      </c>
      <c r="BT28" s="122">
        <v>23</v>
      </c>
      <c r="BU28" s="2"/>
      <c r="BV28" s="3"/>
      <c r="BW28" s="3"/>
      <c r="BX28" s="3"/>
      <c r="BY28" s="3"/>
    </row>
    <row r="29" spans="1:77" ht="41.45" customHeight="1">
      <c r="A29" s="64" t="s">
        <v>229</v>
      </c>
      <c r="C29" s="65"/>
      <c r="D29" s="65" t="s">
        <v>64</v>
      </c>
      <c r="E29" s="66">
        <v>164.3052201770706</v>
      </c>
      <c r="F29" s="68">
        <v>99.99683924155538</v>
      </c>
      <c r="G29" s="101" t="s">
        <v>2146</v>
      </c>
      <c r="H29" s="65"/>
      <c r="I29" s="69" t="s">
        <v>229</v>
      </c>
      <c r="J29" s="70"/>
      <c r="K29" s="70"/>
      <c r="L29" s="69" t="s">
        <v>2470</v>
      </c>
      <c r="M29" s="73">
        <v>2.053375430978383</v>
      </c>
      <c r="N29" s="74">
        <v>5257.46533203125</v>
      </c>
      <c r="O29" s="74">
        <v>2620.1123046875</v>
      </c>
      <c r="P29" s="75"/>
      <c r="Q29" s="76"/>
      <c r="R29" s="76"/>
      <c r="S29" s="87"/>
      <c r="T29" s="48">
        <v>2</v>
      </c>
      <c r="U29" s="48">
        <v>4</v>
      </c>
      <c r="V29" s="49">
        <v>278.072511</v>
      </c>
      <c r="W29" s="49">
        <v>0.002079</v>
      </c>
      <c r="X29" s="49">
        <v>0.014156</v>
      </c>
      <c r="Y29" s="49">
        <v>1.276504</v>
      </c>
      <c r="Z29" s="49">
        <v>0.3333333333333333</v>
      </c>
      <c r="AA29" s="49">
        <v>0</v>
      </c>
      <c r="AB29" s="71">
        <v>29</v>
      </c>
      <c r="AC29" s="71"/>
      <c r="AD29" s="72"/>
      <c r="AE29" s="78" t="s">
        <v>1351</v>
      </c>
      <c r="AF29" s="78">
        <v>1362</v>
      </c>
      <c r="AG29" s="78">
        <v>6349</v>
      </c>
      <c r="AH29" s="78">
        <v>24998</v>
      </c>
      <c r="AI29" s="78">
        <v>3364</v>
      </c>
      <c r="AJ29" s="78"/>
      <c r="AK29" s="78" t="s">
        <v>1555</v>
      </c>
      <c r="AL29" s="78" t="s">
        <v>1297</v>
      </c>
      <c r="AM29" s="84" t="s">
        <v>1854</v>
      </c>
      <c r="AN29" s="78"/>
      <c r="AO29" s="80">
        <v>40103.796168981484</v>
      </c>
      <c r="AP29" s="84" t="s">
        <v>1950</v>
      </c>
      <c r="AQ29" s="78" t="b">
        <v>1</v>
      </c>
      <c r="AR29" s="78" t="b">
        <v>0</v>
      </c>
      <c r="AS29" s="78" t="b">
        <v>0</v>
      </c>
      <c r="AT29" s="78" t="s">
        <v>1272</v>
      </c>
      <c r="AU29" s="78">
        <v>129</v>
      </c>
      <c r="AV29" s="84" t="s">
        <v>2111</v>
      </c>
      <c r="AW29" s="78" t="b">
        <v>0</v>
      </c>
      <c r="AX29" s="78" t="s">
        <v>2232</v>
      </c>
      <c r="AY29" s="84" t="s">
        <v>2259</v>
      </c>
      <c r="AZ29" s="78" t="s">
        <v>66</v>
      </c>
      <c r="BA29" s="78" t="str">
        <f>REPLACE(INDEX(GroupVertices[Group],MATCH(Vertices[[#This Row],[Vertex]],GroupVertices[Vertex],0)),1,1,"")</f>
        <v>4</v>
      </c>
      <c r="BB29" s="48"/>
      <c r="BC29" s="48"/>
      <c r="BD29" s="48"/>
      <c r="BE29" s="48"/>
      <c r="BF29" s="48" t="s">
        <v>564</v>
      </c>
      <c r="BG29" s="48" t="s">
        <v>564</v>
      </c>
      <c r="BH29" s="122" t="s">
        <v>3100</v>
      </c>
      <c r="BI29" s="122" t="s">
        <v>3183</v>
      </c>
      <c r="BJ29" s="122" t="s">
        <v>3214</v>
      </c>
      <c r="BK29" s="122" t="s">
        <v>3292</v>
      </c>
      <c r="BL29" s="122">
        <v>2</v>
      </c>
      <c r="BM29" s="125">
        <v>9.523809523809524</v>
      </c>
      <c r="BN29" s="122">
        <v>0</v>
      </c>
      <c r="BO29" s="125">
        <v>0</v>
      </c>
      <c r="BP29" s="122">
        <v>0</v>
      </c>
      <c r="BQ29" s="125">
        <v>0</v>
      </c>
      <c r="BR29" s="122">
        <v>19</v>
      </c>
      <c r="BS29" s="125">
        <v>90.47619047619048</v>
      </c>
      <c r="BT29" s="122">
        <v>21</v>
      </c>
      <c r="BU29" s="2"/>
      <c r="BV29" s="3"/>
      <c r="BW29" s="3"/>
      <c r="BX29" s="3"/>
      <c r="BY29" s="3"/>
    </row>
    <row r="30" spans="1:77" ht="41.45" customHeight="1">
      <c r="A30" s="64" t="s">
        <v>399</v>
      </c>
      <c r="C30" s="65"/>
      <c r="D30" s="65" t="s">
        <v>64</v>
      </c>
      <c r="E30" s="66">
        <v>164.226430953819</v>
      </c>
      <c r="F30" s="68">
        <v>99.9969472718881</v>
      </c>
      <c r="G30" s="101" t="s">
        <v>2147</v>
      </c>
      <c r="H30" s="65"/>
      <c r="I30" s="69" t="s">
        <v>399</v>
      </c>
      <c r="J30" s="70"/>
      <c r="K30" s="70"/>
      <c r="L30" s="69" t="s">
        <v>2471</v>
      </c>
      <c r="M30" s="73">
        <v>2.0173725220915806</v>
      </c>
      <c r="N30" s="74">
        <v>4402.28857421875</v>
      </c>
      <c r="O30" s="74">
        <v>2900.9326171875</v>
      </c>
      <c r="P30" s="75"/>
      <c r="Q30" s="76"/>
      <c r="R30" s="76"/>
      <c r="S30" s="87"/>
      <c r="T30" s="48">
        <v>2</v>
      </c>
      <c r="U30" s="48">
        <v>0</v>
      </c>
      <c r="V30" s="49">
        <v>0</v>
      </c>
      <c r="W30" s="49">
        <v>0.001495</v>
      </c>
      <c r="X30" s="49">
        <v>0.00233</v>
      </c>
      <c r="Y30" s="49">
        <v>0.5167</v>
      </c>
      <c r="Z30" s="49">
        <v>0.5</v>
      </c>
      <c r="AA30" s="49">
        <v>0</v>
      </c>
      <c r="AB30" s="71">
        <v>30</v>
      </c>
      <c r="AC30" s="71"/>
      <c r="AD30" s="72"/>
      <c r="AE30" s="78" t="s">
        <v>1352</v>
      </c>
      <c r="AF30" s="78">
        <v>543</v>
      </c>
      <c r="AG30" s="78">
        <v>6132</v>
      </c>
      <c r="AH30" s="78">
        <v>5056</v>
      </c>
      <c r="AI30" s="78">
        <v>424</v>
      </c>
      <c r="AJ30" s="78"/>
      <c r="AK30" s="78" t="s">
        <v>1556</v>
      </c>
      <c r="AL30" s="78" t="s">
        <v>1735</v>
      </c>
      <c r="AM30" s="78"/>
      <c r="AN30" s="78"/>
      <c r="AO30" s="80">
        <v>40091.388090277775</v>
      </c>
      <c r="AP30" s="78"/>
      <c r="AQ30" s="78" t="b">
        <v>1</v>
      </c>
      <c r="AR30" s="78" t="b">
        <v>0</v>
      </c>
      <c r="AS30" s="78" t="b">
        <v>0</v>
      </c>
      <c r="AT30" s="78" t="s">
        <v>1272</v>
      </c>
      <c r="AU30" s="78">
        <v>262</v>
      </c>
      <c r="AV30" s="84" t="s">
        <v>2111</v>
      </c>
      <c r="AW30" s="78" t="b">
        <v>0</v>
      </c>
      <c r="AX30" s="78" t="s">
        <v>2232</v>
      </c>
      <c r="AY30" s="84" t="s">
        <v>2260</v>
      </c>
      <c r="AZ30" s="78" t="s">
        <v>65</v>
      </c>
      <c r="BA30" s="78" t="str">
        <f>REPLACE(INDEX(GroupVertices[Group],MATCH(Vertices[[#This Row],[Vertex]],GroupVertices[Vertex],0)),1,1,"")</f>
        <v>4</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230</v>
      </c>
      <c r="C31" s="65"/>
      <c r="D31" s="65" t="s">
        <v>64</v>
      </c>
      <c r="E31" s="66">
        <v>162.3362157637372</v>
      </c>
      <c r="F31" s="68">
        <v>99.99953900420228</v>
      </c>
      <c r="G31" s="101" t="s">
        <v>667</v>
      </c>
      <c r="H31" s="65"/>
      <c r="I31" s="69" t="s">
        <v>230</v>
      </c>
      <c r="J31" s="70"/>
      <c r="K31" s="70"/>
      <c r="L31" s="69" t="s">
        <v>2472</v>
      </c>
      <c r="M31" s="73">
        <v>1.15363453285336</v>
      </c>
      <c r="N31" s="74">
        <v>5042.96240234375</v>
      </c>
      <c r="O31" s="74">
        <v>2458.9208984375</v>
      </c>
      <c r="P31" s="75"/>
      <c r="Q31" s="76"/>
      <c r="R31" s="76"/>
      <c r="S31" s="87"/>
      <c r="T31" s="48">
        <v>0</v>
      </c>
      <c r="U31" s="48">
        <v>5</v>
      </c>
      <c r="V31" s="49">
        <v>119.82886</v>
      </c>
      <c r="W31" s="49">
        <v>0.001887</v>
      </c>
      <c r="X31" s="49">
        <v>0.011459</v>
      </c>
      <c r="Y31" s="49">
        <v>1.0933060000000001</v>
      </c>
      <c r="Z31" s="49">
        <v>0.35</v>
      </c>
      <c r="AA31" s="49">
        <v>0</v>
      </c>
      <c r="AB31" s="71">
        <v>31</v>
      </c>
      <c r="AC31" s="71"/>
      <c r="AD31" s="72"/>
      <c r="AE31" s="78" t="s">
        <v>1353</v>
      </c>
      <c r="AF31" s="78">
        <v>4959</v>
      </c>
      <c r="AG31" s="78">
        <v>926</v>
      </c>
      <c r="AH31" s="78">
        <v>35498</v>
      </c>
      <c r="AI31" s="78">
        <v>45947</v>
      </c>
      <c r="AJ31" s="78"/>
      <c r="AK31" s="78" t="s">
        <v>1557</v>
      </c>
      <c r="AL31" s="78" t="s">
        <v>1736</v>
      </c>
      <c r="AM31" s="84" t="s">
        <v>1855</v>
      </c>
      <c r="AN31" s="78"/>
      <c r="AO31" s="80">
        <v>41576.61681712963</v>
      </c>
      <c r="AP31" s="84" t="s">
        <v>1951</v>
      </c>
      <c r="AQ31" s="78" t="b">
        <v>0</v>
      </c>
      <c r="AR31" s="78" t="b">
        <v>0</v>
      </c>
      <c r="AS31" s="78" t="b">
        <v>1</v>
      </c>
      <c r="AT31" s="78" t="s">
        <v>1272</v>
      </c>
      <c r="AU31" s="78">
        <v>892</v>
      </c>
      <c r="AV31" s="84" t="s">
        <v>2115</v>
      </c>
      <c r="AW31" s="78" t="b">
        <v>0</v>
      </c>
      <c r="AX31" s="78" t="s">
        <v>2232</v>
      </c>
      <c r="AY31" s="84" t="s">
        <v>2261</v>
      </c>
      <c r="AZ31" s="78" t="s">
        <v>66</v>
      </c>
      <c r="BA31" s="78" t="str">
        <f>REPLACE(INDEX(GroupVertices[Group],MATCH(Vertices[[#This Row],[Vertex]],GroupVertices[Vertex],0)),1,1,"")</f>
        <v>4</v>
      </c>
      <c r="BB31" s="48"/>
      <c r="BC31" s="48"/>
      <c r="BD31" s="48"/>
      <c r="BE31" s="48"/>
      <c r="BF31" s="48" t="s">
        <v>564</v>
      </c>
      <c r="BG31" s="48" t="s">
        <v>564</v>
      </c>
      <c r="BH31" s="122" t="s">
        <v>3101</v>
      </c>
      <c r="BI31" s="122" t="s">
        <v>3101</v>
      </c>
      <c r="BJ31" s="122" t="s">
        <v>3215</v>
      </c>
      <c r="BK31" s="122" t="s">
        <v>3215</v>
      </c>
      <c r="BL31" s="122">
        <v>2</v>
      </c>
      <c r="BM31" s="125">
        <v>12.5</v>
      </c>
      <c r="BN31" s="122">
        <v>0</v>
      </c>
      <c r="BO31" s="125">
        <v>0</v>
      </c>
      <c r="BP31" s="122">
        <v>0</v>
      </c>
      <c r="BQ31" s="125">
        <v>0</v>
      </c>
      <c r="BR31" s="122">
        <v>14</v>
      </c>
      <c r="BS31" s="125">
        <v>87.5</v>
      </c>
      <c r="BT31" s="122">
        <v>16</v>
      </c>
      <c r="BU31" s="2"/>
      <c r="BV31" s="3"/>
      <c r="BW31" s="3"/>
      <c r="BX31" s="3"/>
      <c r="BY31" s="3"/>
    </row>
    <row r="32" spans="1:77" ht="41.45" customHeight="1">
      <c r="A32" s="64" t="s">
        <v>375</v>
      </c>
      <c r="C32" s="65"/>
      <c r="D32" s="65" t="s">
        <v>64</v>
      </c>
      <c r="E32" s="66">
        <v>180.3996436751031</v>
      </c>
      <c r="F32" s="68">
        <v>99.97477168137664</v>
      </c>
      <c r="G32" s="101" t="s">
        <v>2148</v>
      </c>
      <c r="H32" s="65"/>
      <c r="I32" s="69" t="s">
        <v>375</v>
      </c>
      <c r="J32" s="70"/>
      <c r="K32" s="70"/>
      <c r="L32" s="69" t="s">
        <v>2473</v>
      </c>
      <c r="M32" s="73">
        <v>9.407757653214766</v>
      </c>
      <c r="N32" s="74">
        <v>4956.564453125</v>
      </c>
      <c r="O32" s="74">
        <v>2013.352783203125</v>
      </c>
      <c r="P32" s="75"/>
      <c r="Q32" s="76"/>
      <c r="R32" s="76"/>
      <c r="S32" s="87"/>
      <c r="T32" s="48">
        <v>7</v>
      </c>
      <c r="U32" s="48">
        <v>1</v>
      </c>
      <c r="V32" s="49">
        <v>248.620125</v>
      </c>
      <c r="W32" s="49">
        <v>0.002101</v>
      </c>
      <c r="X32" s="49">
        <v>0.016629</v>
      </c>
      <c r="Y32" s="49">
        <v>1.656032</v>
      </c>
      <c r="Z32" s="49">
        <v>0.19642857142857142</v>
      </c>
      <c r="AA32" s="49">
        <v>0</v>
      </c>
      <c r="AB32" s="71">
        <v>32</v>
      </c>
      <c r="AC32" s="71"/>
      <c r="AD32" s="72"/>
      <c r="AE32" s="78" t="s">
        <v>1354</v>
      </c>
      <c r="AF32" s="78">
        <v>2915</v>
      </c>
      <c r="AG32" s="78">
        <v>50676</v>
      </c>
      <c r="AH32" s="78">
        <v>22597</v>
      </c>
      <c r="AI32" s="78">
        <v>4151</v>
      </c>
      <c r="AJ32" s="78"/>
      <c r="AK32" s="78" t="s">
        <v>1558</v>
      </c>
      <c r="AL32" s="78" t="s">
        <v>1721</v>
      </c>
      <c r="AM32" s="84" t="s">
        <v>1856</v>
      </c>
      <c r="AN32" s="78"/>
      <c r="AO32" s="80">
        <v>39860.47418981481</v>
      </c>
      <c r="AP32" s="84" t="s">
        <v>1952</v>
      </c>
      <c r="AQ32" s="78" t="b">
        <v>0</v>
      </c>
      <c r="AR32" s="78" t="b">
        <v>0</v>
      </c>
      <c r="AS32" s="78" t="b">
        <v>1</v>
      </c>
      <c r="AT32" s="78" t="s">
        <v>1272</v>
      </c>
      <c r="AU32" s="78">
        <v>914</v>
      </c>
      <c r="AV32" s="84" t="s">
        <v>2111</v>
      </c>
      <c r="AW32" s="78" t="b">
        <v>1</v>
      </c>
      <c r="AX32" s="78" t="s">
        <v>2232</v>
      </c>
      <c r="AY32" s="84" t="s">
        <v>2262</v>
      </c>
      <c r="AZ32" s="78" t="s">
        <v>66</v>
      </c>
      <c r="BA32" s="78" t="str">
        <f>REPLACE(INDEX(GroupVertices[Group],MATCH(Vertices[[#This Row],[Vertex]],GroupVertices[Vertex],0)),1,1,"")</f>
        <v>4</v>
      </c>
      <c r="BB32" s="48"/>
      <c r="BC32" s="48"/>
      <c r="BD32" s="48"/>
      <c r="BE32" s="48"/>
      <c r="BF32" s="48" t="s">
        <v>568</v>
      </c>
      <c r="BG32" s="48" t="s">
        <v>568</v>
      </c>
      <c r="BH32" s="122" t="s">
        <v>3102</v>
      </c>
      <c r="BI32" s="122" t="s">
        <v>3102</v>
      </c>
      <c r="BJ32" s="122" t="s">
        <v>3216</v>
      </c>
      <c r="BK32" s="122" t="s">
        <v>3216</v>
      </c>
      <c r="BL32" s="122">
        <v>1</v>
      </c>
      <c r="BM32" s="125">
        <v>7.6923076923076925</v>
      </c>
      <c r="BN32" s="122">
        <v>0</v>
      </c>
      <c r="BO32" s="125">
        <v>0</v>
      </c>
      <c r="BP32" s="122">
        <v>0</v>
      </c>
      <c r="BQ32" s="125">
        <v>0</v>
      </c>
      <c r="BR32" s="122">
        <v>12</v>
      </c>
      <c r="BS32" s="125">
        <v>92.3076923076923</v>
      </c>
      <c r="BT32" s="122">
        <v>13</v>
      </c>
      <c r="BU32" s="2"/>
      <c r="BV32" s="3"/>
      <c r="BW32" s="3"/>
      <c r="BX32" s="3"/>
      <c r="BY32" s="3"/>
    </row>
    <row r="33" spans="1:77" ht="41.45" customHeight="1">
      <c r="A33" s="64" t="s">
        <v>231</v>
      </c>
      <c r="C33" s="65"/>
      <c r="D33" s="65" t="s">
        <v>64</v>
      </c>
      <c r="E33" s="66">
        <v>162.87684780715475</v>
      </c>
      <c r="F33" s="68">
        <v>99.99879772694223</v>
      </c>
      <c r="G33" s="101" t="s">
        <v>670</v>
      </c>
      <c r="H33" s="65"/>
      <c r="I33" s="69" t="s">
        <v>231</v>
      </c>
      <c r="J33" s="70"/>
      <c r="K33" s="70"/>
      <c r="L33" s="69" t="s">
        <v>2474</v>
      </c>
      <c r="M33" s="73">
        <v>1.4006775343853828</v>
      </c>
      <c r="N33" s="74">
        <v>2157.36962890625</v>
      </c>
      <c r="O33" s="74">
        <v>1097.0941162109375</v>
      </c>
      <c r="P33" s="75"/>
      <c r="Q33" s="76"/>
      <c r="R33" s="76"/>
      <c r="S33" s="87"/>
      <c r="T33" s="48">
        <v>0</v>
      </c>
      <c r="U33" s="48">
        <v>1</v>
      </c>
      <c r="V33" s="49">
        <v>0</v>
      </c>
      <c r="W33" s="49">
        <v>0.001508</v>
      </c>
      <c r="X33" s="49">
        <v>0.000732</v>
      </c>
      <c r="Y33" s="49">
        <v>0.490612</v>
      </c>
      <c r="Z33" s="49">
        <v>0</v>
      </c>
      <c r="AA33" s="49">
        <v>0</v>
      </c>
      <c r="AB33" s="71">
        <v>33</v>
      </c>
      <c r="AC33" s="71"/>
      <c r="AD33" s="72"/>
      <c r="AE33" s="78" t="s">
        <v>1355</v>
      </c>
      <c r="AF33" s="78">
        <v>4988</v>
      </c>
      <c r="AG33" s="78">
        <v>2415</v>
      </c>
      <c r="AH33" s="78">
        <v>141623</v>
      </c>
      <c r="AI33" s="78">
        <v>130276</v>
      </c>
      <c r="AJ33" s="78"/>
      <c r="AK33" s="78" t="s">
        <v>1559</v>
      </c>
      <c r="AL33" s="78" t="s">
        <v>1737</v>
      </c>
      <c r="AM33" s="78"/>
      <c r="AN33" s="78"/>
      <c r="AO33" s="80">
        <v>42642.816400462965</v>
      </c>
      <c r="AP33" s="78"/>
      <c r="AQ33" s="78" t="b">
        <v>1</v>
      </c>
      <c r="AR33" s="78" t="b">
        <v>1</v>
      </c>
      <c r="AS33" s="78" t="b">
        <v>0</v>
      </c>
      <c r="AT33" s="78" t="s">
        <v>1272</v>
      </c>
      <c r="AU33" s="78">
        <v>43</v>
      </c>
      <c r="AV33" s="78"/>
      <c r="AW33" s="78" t="b">
        <v>0</v>
      </c>
      <c r="AX33" s="78" t="s">
        <v>2232</v>
      </c>
      <c r="AY33" s="84" t="s">
        <v>2263</v>
      </c>
      <c r="AZ33" s="78" t="s">
        <v>66</v>
      </c>
      <c r="BA33" s="78" t="str">
        <f>REPLACE(INDEX(GroupVertices[Group],MATCH(Vertices[[#This Row],[Vertex]],GroupVertices[Vertex],0)),1,1,"")</f>
        <v>2</v>
      </c>
      <c r="BB33" s="48"/>
      <c r="BC33" s="48"/>
      <c r="BD33" s="48"/>
      <c r="BE33" s="48"/>
      <c r="BF33" s="48" t="s">
        <v>561</v>
      </c>
      <c r="BG33" s="48" t="s">
        <v>561</v>
      </c>
      <c r="BH33" s="122" t="s">
        <v>3089</v>
      </c>
      <c r="BI33" s="122" t="s">
        <v>3089</v>
      </c>
      <c r="BJ33" s="122" t="s">
        <v>3204</v>
      </c>
      <c r="BK33" s="122" t="s">
        <v>3204</v>
      </c>
      <c r="BL33" s="122">
        <v>1</v>
      </c>
      <c r="BM33" s="125">
        <v>11.11111111111111</v>
      </c>
      <c r="BN33" s="122">
        <v>0</v>
      </c>
      <c r="BO33" s="125">
        <v>0</v>
      </c>
      <c r="BP33" s="122">
        <v>0</v>
      </c>
      <c r="BQ33" s="125">
        <v>0</v>
      </c>
      <c r="BR33" s="122">
        <v>8</v>
      </c>
      <c r="BS33" s="125">
        <v>88.88888888888889</v>
      </c>
      <c r="BT33" s="122">
        <v>9</v>
      </c>
      <c r="BU33" s="2"/>
      <c r="BV33" s="3"/>
      <c r="BW33" s="3"/>
      <c r="BX33" s="3"/>
      <c r="BY33" s="3"/>
    </row>
    <row r="34" spans="1:77" ht="41.45" customHeight="1">
      <c r="A34" s="64" t="s">
        <v>232</v>
      </c>
      <c r="C34" s="65"/>
      <c r="D34" s="65" t="s">
        <v>64</v>
      </c>
      <c r="E34" s="66">
        <v>163.37645136104499</v>
      </c>
      <c r="F34" s="68">
        <v>99.99811270510891</v>
      </c>
      <c r="G34" s="101" t="s">
        <v>668</v>
      </c>
      <c r="H34" s="65"/>
      <c r="I34" s="69" t="s">
        <v>232</v>
      </c>
      <c r="J34" s="70"/>
      <c r="K34" s="70"/>
      <c r="L34" s="69" t="s">
        <v>2475</v>
      </c>
      <c r="M34" s="73">
        <v>1.628972477372665</v>
      </c>
      <c r="N34" s="74">
        <v>5560.42578125</v>
      </c>
      <c r="O34" s="74">
        <v>4927.39892578125</v>
      </c>
      <c r="P34" s="75"/>
      <c r="Q34" s="76"/>
      <c r="R34" s="76"/>
      <c r="S34" s="87"/>
      <c r="T34" s="48">
        <v>0</v>
      </c>
      <c r="U34" s="48">
        <v>1</v>
      </c>
      <c r="V34" s="49">
        <v>0</v>
      </c>
      <c r="W34" s="49">
        <v>0.00157</v>
      </c>
      <c r="X34" s="49">
        <v>0.001683</v>
      </c>
      <c r="Y34" s="49">
        <v>0.453777</v>
      </c>
      <c r="Z34" s="49">
        <v>0</v>
      </c>
      <c r="AA34" s="49">
        <v>0</v>
      </c>
      <c r="AB34" s="71">
        <v>34</v>
      </c>
      <c r="AC34" s="71"/>
      <c r="AD34" s="72"/>
      <c r="AE34" s="78" t="s">
        <v>1356</v>
      </c>
      <c r="AF34" s="78">
        <v>1232</v>
      </c>
      <c r="AG34" s="78">
        <v>3791</v>
      </c>
      <c r="AH34" s="78">
        <v>115725</v>
      </c>
      <c r="AI34" s="78">
        <v>52178</v>
      </c>
      <c r="AJ34" s="78"/>
      <c r="AK34" s="78" t="s">
        <v>1560</v>
      </c>
      <c r="AL34" s="78" t="s">
        <v>1738</v>
      </c>
      <c r="AM34" s="84" t="s">
        <v>1857</v>
      </c>
      <c r="AN34" s="78"/>
      <c r="AO34" s="80">
        <v>40033.067349537036</v>
      </c>
      <c r="AP34" s="84" t="s">
        <v>1953</v>
      </c>
      <c r="AQ34" s="78" t="b">
        <v>0</v>
      </c>
      <c r="AR34" s="78" t="b">
        <v>0</v>
      </c>
      <c r="AS34" s="78" t="b">
        <v>0</v>
      </c>
      <c r="AT34" s="78" t="s">
        <v>1272</v>
      </c>
      <c r="AU34" s="78">
        <v>715</v>
      </c>
      <c r="AV34" s="84" t="s">
        <v>2116</v>
      </c>
      <c r="AW34" s="78" t="b">
        <v>0</v>
      </c>
      <c r="AX34" s="78" t="s">
        <v>2232</v>
      </c>
      <c r="AY34" s="84" t="s">
        <v>2264</v>
      </c>
      <c r="AZ34" s="78" t="s">
        <v>66</v>
      </c>
      <c r="BA34" s="78" t="str">
        <f>REPLACE(INDEX(GroupVertices[Group],MATCH(Vertices[[#This Row],[Vertex]],GroupVertices[Vertex],0)),1,1,"")</f>
        <v>3</v>
      </c>
      <c r="BB34" s="48"/>
      <c r="BC34" s="48"/>
      <c r="BD34" s="48"/>
      <c r="BE34" s="48"/>
      <c r="BF34" s="48"/>
      <c r="BG34" s="48"/>
      <c r="BH34" s="122" t="s">
        <v>3091</v>
      </c>
      <c r="BI34" s="122" t="s">
        <v>3091</v>
      </c>
      <c r="BJ34" s="122" t="s">
        <v>3206</v>
      </c>
      <c r="BK34" s="122" t="s">
        <v>3206</v>
      </c>
      <c r="BL34" s="122">
        <v>2</v>
      </c>
      <c r="BM34" s="125">
        <v>8.695652173913043</v>
      </c>
      <c r="BN34" s="122">
        <v>0</v>
      </c>
      <c r="BO34" s="125">
        <v>0</v>
      </c>
      <c r="BP34" s="122">
        <v>0</v>
      </c>
      <c r="BQ34" s="125">
        <v>0</v>
      </c>
      <c r="BR34" s="122">
        <v>21</v>
      </c>
      <c r="BS34" s="125">
        <v>91.30434782608695</v>
      </c>
      <c r="BT34" s="122">
        <v>23</v>
      </c>
      <c r="BU34" s="2"/>
      <c r="BV34" s="3"/>
      <c r="BW34" s="3"/>
      <c r="BX34" s="3"/>
      <c r="BY34" s="3"/>
    </row>
    <row r="35" spans="1:77" ht="41.45" customHeight="1">
      <c r="A35" s="64" t="s">
        <v>233</v>
      </c>
      <c r="C35" s="65"/>
      <c r="D35" s="65" t="s">
        <v>64</v>
      </c>
      <c r="E35" s="66">
        <v>162.5533399826517</v>
      </c>
      <c r="F35" s="68">
        <v>99.99924129849273</v>
      </c>
      <c r="G35" s="101" t="s">
        <v>669</v>
      </c>
      <c r="H35" s="65"/>
      <c r="I35" s="69" t="s">
        <v>233</v>
      </c>
      <c r="J35" s="70"/>
      <c r="K35" s="70"/>
      <c r="L35" s="69" t="s">
        <v>2476</v>
      </c>
      <c r="M35" s="73">
        <v>1.2528499223202167</v>
      </c>
      <c r="N35" s="74">
        <v>9462.9912109375</v>
      </c>
      <c r="O35" s="74">
        <v>855.7967529296875</v>
      </c>
      <c r="P35" s="75"/>
      <c r="Q35" s="76"/>
      <c r="R35" s="76"/>
      <c r="S35" s="87"/>
      <c r="T35" s="48">
        <v>0</v>
      </c>
      <c r="U35" s="48">
        <v>1</v>
      </c>
      <c r="V35" s="49">
        <v>0</v>
      </c>
      <c r="W35" s="49">
        <v>1</v>
      </c>
      <c r="X35" s="49">
        <v>0</v>
      </c>
      <c r="Y35" s="49">
        <v>0.999997</v>
      </c>
      <c r="Z35" s="49">
        <v>0</v>
      </c>
      <c r="AA35" s="49">
        <v>0</v>
      </c>
      <c r="AB35" s="71">
        <v>35</v>
      </c>
      <c r="AC35" s="71"/>
      <c r="AD35" s="72"/>
      <c r="AE35" s="78" t="s">
        <v>1357</v>
      </c>
      <c r="AF35" s="78">
        <v>1067</v>
      </c>
      <c r="AG35" s="78">
        <v>1524</v>
      </c>
      <c r="AH35" s="78">
        <v>79923</v>
      </c>
      <c r="AI35" s="78">
        <v>32617</v>
      </c>
      <c r="AJ35" s="78"/>
      <c r="AK35" s="78" t="s">
        <v>1561</v>
      </c>
      <c r="AL35" s="78" t="s">
        <v>1739</v>
      </c>
      <c r="AM35" s="78"/>
      <c r="AN35" s="78"/>
      <c r="AO35" s="80">
        <v>41230.57309027778</v>
      </c>
      <c r="AP35" s="84" t="s">
        <v>1954</v>
      </c>
      <c r="AQ35" s="78" t="b">
        <v>1</v>
      </c>
      <c r="AR35" s="78" t="b">
        <v>0</v>
      </c>
      <c r="AS35" s="78" t="b">
        <v>1</v>
      </c>
      <c r="AT35" s="78" t="s">
        <v>1272</v>
      </c>
      <c r="AU35" s="78">
        <v>470</v>
      </c>
      <c r="AV35" s="84" t="s">
        <v>2111</v>
      </c>
      <c r="AW35" s="78" t="b">
        <v>0</v>
      </c>
      <c r="AX35" s="78" t="s">
        <v>2232</v>
      </c>
      <c r="AY35" s="84" t="s">
        <v>2265</v>
      </c>
      <c r="AZ35" s="78" t="s">
        <v>66</v>
      </c>
      <c r="BA35" s="78" t="str">
        <f>REPLACE(INDEX(GroupVertices[Group],MATCH(Vertices[[#This Row],[Vertex]],GroupVertices[Vertex],0)),1,1,"")</f>
        <v>13</v>
      </c>
      <c r="BB35" s="48" t="s">
        <v>546</v>
      </c>
      <c r="BC35" s="48" t="s">
        <v>546</v>
      </c>
      <c r="BD35" s="48" t="s">
        <v>555</v>
      </c>
      <c r="BE35" s="48" t="s">
        <v>555</v>
      </c>
      <c r="BF35" s="48" t="s">
        <v>565</v>
      </c>
      <c r="BG35" s="48" t="s">
        <v>565</v>
      </c>
      <c r="BH35" s="122" t="s">
        <v>3103</v>
      </c>
      <c r="BI35" s="122" t="s">
        <v>3103</v>
      </c>
      <c r="BJ35" s="122" t="s">
        <v>3217</v>
      </c>
      <c r="BK35" s="122" t="s">
        <v>3217</v>
      </c>
      <c r="BL35" s="122">
        <v>1</v>
      </c>
      <c r="BM35" s="125">
        <v>4.166666666666667</v>
      </c>
      <c r="BN35" s="122">
        <v>2</v>
      </c>
      <c r="BO35" s="125">
        <v>8.333333333333334</v>
      </c>
      <c r="BP35" s="122">
        <v>0</v>
      </c>
      <c r="BQ35" s="125">
        <v>0</v>
      </c>
      <c r="BR35" s="122">
        <v>21</v>
      </c>
      <c r="BS35" s="125">
        <v>87.5</v>
      </c>
      <c r="BT35" s="122">
        <v>24</v>
      </c>
      <c r="BU35" s="2"/>
      <c r="BV35" s="3"/>
      <c r="BW35" s="3"/>
      <c r="BX35" s="3"/>
      <c r="BY35" s="3"/>
    </row>
    <row r="36" spans="1:77" ht="41.45" customHeight="1">
      <c r="A36" s="64" t="s">
        <v>400</v>
      </c>
      <c r="C36" s="65"/>
      <c r="D36" s="65" t="s">
        <v>64</v>
      </c>
      <c r="E36" s="66">
        <v>1000</v>
      </c>
      <c r="F36" s="68">
        <v>98.85099236812994</v>
      </c>
      <c r="G36" s="101" t="s">
        <v>2149</v>
      </c>
      <c r="H36" s="65"/>
      <c r="I36" s="69" t="s">
        <v>400</v>
      </c>
      <c r="J36" s="70"/>
      <c r="K36" s="70"/>
      <c r="L36" s="69" t="s">
        <v>2477</v>
      </c>
      <c r="M36" s="73">
        <v>383.92594344789643</v>
      </c>
      <c r="N36" s="74">
        <v>9462.9912109375</v>
      </c>
      <c r="O36" s="74">
        <v>520.5361938476562</v>
      </c>
      <c r="P36" s="75"/>
      <c r="Q36" s="76"/>
      <c r="R36" s="76"/>
      <c r="S36" s="87"/>
      <c r="T36" s="48">
        <v>1</v>
      </c>
      <c r="U36" s="48">
        <v>0</v>
      </c>
      <c r="V36" s="49">
        <v>0</v>
      </c>
      <c r="W36" s="49">
        <v>1</v>
      </c>
      <c r="X36" s="49">
        <v>0</v>
      </c>
      <c r="Y36" s="49">
        <v>0.999997</v>
      </c>
      <c r="Z36" s="49">
        <v>0</v>
      </c>
      <c r="AA36" s="49">
        <v>0</v>
      </c>
      <c r="AB36" s="71">
        <v>36</v>
      </c>
      <c r="AC36" s="71"/>
      <c r="AD36" s="72"/>
      <c r="AE36" s="78" t="s">
        <v>1358</v>
      </c>
      <c r="AF36" s="78">
        <v>2344</v>
      </c>
      <c r="AG36" s="78">
        <v>2308006</v>
      </c>
      <c r="AH36" s="78">
        <v>257708</v>
      </c>
      <c r="AI36" s="78">
        <v>686</v>
      </c>
      <c r="AJ36" s="78"/>
      <c r="AK36" s="78" t="s">
        <v>1562</v>
      </c>
      <c r="AL36" s="78"/>
      <c r="AM36" s="84" t="s">
        <v>1858</v>
      </c>
      <c r="AN36" s="78"/>
      <c r="AO36" s="80">
        <v>39644.42900462963</v>
      </c>
      <c r="AP36" s="84" t="s">
        <v>1955</v>
      </c>
      <c r="AQ36" s="78" t="b">
        <v>0</v>
      </c>
      <c r="AR36" s="78" t="b">
        <v>0</v>
      </c>
      <c r="AS36" s="78" t="b">
        <v>0</v>
      </c>
      <c r="AT36" s="78" t="s">
        <v>1272</v>
      </c>
      <c r="AU36" s="78">
        <v>13263</v>
      </c>
      <c r="AV36" s="84" t="s">
        <v>2111</v>
      </c>
      <c r="AW36" s="78" t="b">
        <v>1</v>
      </c>
      <c r="AX36" s="78" t="s">
        <v>2232</v>
      </c>
      <c r="AY36" s="84" t="s">
        <v>2266</v>
      </c>
      <c r="AZ36" s="78" t="s">
        <v>65</v>
      </c>
      <c r="BA36" s="78" t="str">
        <f>REPLACE(INDEX(GroupVertices[Group],MATCH(Vertices[[#This Row],[Vertex]],GroupVertices[Vertex],0)),1,1,"")</f>
        <v>13</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234</v>
      </c>
      <c r="C37" s="65"/>
      <c r="D37" s="65" t="s">
        <v>64</v>
      </c>
      <c r="E37" s="66">
        <v>177.96734410569124</v>
      </c>
      <c r="F37" s="68">
        <v>99.9781066822934</v>
      </c>
      <c r="G37" s="101" t="s">
        <v>2150</v>
      </c>
      <c r="H37" s="65"/>
      <c r="I37" s="69" t="s">
        <v>234</v>
      </c>
      <c r="J37" s="70"/>
      <c r="K37" s="70"/>
      <c r="L37" s="69" t="s">
        <v>2478</v>
      </c>
      <c r="M37" s="73">
        <v>8.296313014354443</v>
      </c>
      <c r="N37" s="74">
        <v>1106.3948974609375</v>
      </c>
      <c r="O37" s="74">
        <v>543.674072265625</v>
      </c>
      <c r="P37" s="75"/>
      <c r="Q37" s="76"/>
      <c r="R37" s="76"/>
      <c r="S37" s="87"/>
      <c r="T37" s="48">
        <v>0</v>
      </c>
      <c r="U37" s="48">
        <v>1</v>
      </c>
      <c r="V37" s="49">
        <v>0</v>
      </c>
      <c r="W37" s="49">
        <v>0.001508</v>
      </c>
      <c r="X37" s="49">
        <v>0.000732</v>
      </c>
      <c r="Y37" s="49">
        <v>0.490612</v>
      </c>
      <c r="Z37" s="49">
        <v>0</v>
      </c>
      <c r="AA37" s="49">
        <v>0</v>
      </c>
      <c r="AB37" s="71">
        <v>37</v>
      </c>
      <c r="AC37" s="71"/>
      <c r="AD37" s="72"/>
      <c r="AE37" s="78" t="s">
        <v>1359</v>
      </c>
      <c r="AF37" s="78">
        <v>41123</v>
      </c>
      <c r="AG37" s="78">
        <v>43977</v>
      </c>
      <c r="AH37" s="78">
        <v>55329</v>
      </c>
      <c r="AI37" s="78">
        <v>79906</v>
      </c>
      <c r="AJ37" s="78"/>
      <c r="AK37" s="78" t="s">
        <v>1563</v>
      </c>
      <c r="AL37" s="78" t="s">
        <v>1740</v>
      </c>
      <c r="AM37" s="84" t="s">
        <v>1859</v>
      </c>
      <c r="AN37" s="78"/>
      <c r="AO37" s="80">
        <v>39982.897361111114</v>
      </c>
      <c r="AP37" s="84" t="s">
        <v>1956</v>
      </c>
      <c r="AQ37" s="78" t="b">
        <v>0</v>
      </c>
      <c r="AR37" s="78" t="b">
        <v>0</v>
      </c>
      <c r="AS37" s="78" t="b">
        <v>0</v>
      </c>
      <c r="AT37" s="78" t="s">
        <v>1272</v>
      </c>
      <c r="AU37" s="78">
        <v>105</v>
      </c>
      <c r="AV37" s="84" t="s">
        <v>2111</v>
      </c>
      <c r="AW37" s="78" t="b">
        <v>0</v>
      </c>
      <c r="AX37" s="78" t="s">
        <v>2232</v>
      </c>
      <c r="AY37" s="84" t="s">
        <v>2267</v>
      </c>
      <c r="AZ37" s="78" t="s">
        <v>66</v>
      </c>
      <c r="BA37" s="78" t="str">
        <f>REPLACE(INDEX(GroupVertices[Group],MATCH(Vertices[[#This Row],[Vertex]],GroupVertices[Vertex],0)),1,1,"")</f>
        <v>2</v>
      </c>
      <c r="BB37" s="48"/>
      <c r="BC37" s="48"/>
      <c r="BD37" s="48"/>
      <c r="BE37" s="48"/>
      <c r="BF37" s="48" t="s">
        <v>561</v>
      </c>
      <c r="BG37" s="48" t="s">
        <v>561</v>
      </c>
      <c r="BH37" s="122" t="s">
        <v>3089</v>
      </c>
      <c r="BI37" s="122" t="s">
        <v>3089</v>
      </c>
      <c r="BJ37" s="122" t="s">
        <v>3204</v>
      </c>
      <c r="BK37" s="122" t="s">
        <v>3204</v>
      </c>
      <c r="BL37" s="122">
        <v>1</v>
      </c>
      <c r="BM37" s="125">
        <v>11.11111111111111</v>
      </c>
      <c r="BN37" s="122">
        <v>0</v>
      </c>
      <c r="BO37" s="125">
        <v>0</v>
      </c>
      <c r="BP37" s="122">
        <v>0</v>
      </c>
      <c r="BQ37" s="125">
        <v>0</v>
      </c>
      <c r="BR37" s="122">
        <v>8</v>
      </c>
      <c r="BS37" s="125">
        <v>88.88888888888889</v>
      </c>
      <c r="BT37" s="122">
        <v>9</v>
      </c>
      <c r="BU37" s="2"/>
      <c r="BV37" s="3"/>
      <c r="BW37" s="3"/>
      <c r="BX37" s="3"/>
      <c r="BY37" s="3"/>
    </row>
    <row r="38" spans="1:77" ht="41.45" customHeight="1">
      <c r="A38" s="64" t="s">
        <v>235</v>
      </c>
      <c r="C38" s="65"/>
      <c r="D38" s="65" t="s">
        <v>64</v>
      </c>
      <c r="E38" s="66">
        <v>162.67606236725555</v>
      </c>
      <c r="F38" s="68">
        <v>99.99907303004821</v>
      </c>
      <c r="G38" s="101" t="s">
        <v>2151</v>
      </c>
      <c r="H38" s="65"/>
      <c r="I38" s="69" t="s">
        <v>235</v>
      </c>
      <c r="J38" s="70"/>
      <c r="K38" s="70"/>
      <c r="L38" s="69" t="s">
        <v>2479</v>
      </c>
      <c r="M38" s="73">
        <v>1.3089281859319184</v>
      </c>
      <c r="N38" s="74">
        <v>8460.849609375</v>
      </c>
      <c r="O38" s="74">
        <v>6051.71728515625</v>
      </c>
      <c r="P38" s="75"/>
      <c r="Q38" s="76"/>
      <c r="R38" s="76"/>
      <c r="S38" s="87"/>
      <c r="T38" s="48">
        <v>6</v>
      </c>
      <c r="U38" s="48">
        <v>4</v>
      </c>
      <c r="V38" s="49">
        <v>1309.196825</v>
      </c>
      <c r="W38" s="49">
        <v>0.002101</v>
      </c>
      <c r="X38" s="49">
        <v>0.01421</v>
      </c>
      <c r="Y38" s="49">
        <v>2.044604</v>
      </c>
      <c r="Z38" s="49">
        <v>0.1388888888888889</v>
      </c>
      <c r="AA38" s="49">
        <v>0.1111111111111111</v>
      </c>
      <c r="AB38" s="71">
        <v>38</v>
      </c>
      <c r="AC38" s="71"/>
      <c r="AD38" s="72"/>
      <c r="AE38" s="78" t="s">
        <v>1360</v>
      </c>
      <c r="AF38" s="78">
        <v>2858</v>
      </c>
      <c r="AG38" s="78">
        <v>1862</v>
      </c>
      <c r="AH38" s="78">
        <v>4504</v>
      </c>
      <c r="AI38" s="78">
        <v>8356</v>
      </c>
      <c r="AJ38" s="78"/>
      <c r="AK38" s="78" t="s">
        <v>1564</v>
      </c>
      <c r="AL38" s="78" t="s">
        <v>1721</v>
      </c>
      <c r="AM38" s="78"/>
      <c r="AN38" s="78"/>
      <c r="AO38" s="80">
        <v>41541.653958333336</v>
      </c>
      <c r="AP38" s="84" t="s">
        <v>1957</v>
      </c>
      <c r="AQ38" s="78" t="b">
        <v>0</v>
      </c>
      <c r="AR38" s="78" t="b">
        <v>0</v>
      </c>
      <c r="AS38" s="78" t="b">
        <v>0</v>
      </c>
      <c r="AT38" s="78" t="s">
        <v>2108</v>
      </c>
      <c r="AU38" s="78">
        <v>62</v>
      </c>
      <c r="AV38" s="84" t="s">
        <v>2111</v>
      </c>
      <c r="AW38" s="78" t="b">
        <v>0</v>
      </c>
      <c r="AX38" s="78" t="s">
        <v>2232</v>
      </c>
      <c r="AY38" s="84" t="s">
        <v>2268</v>
      </c>
      <c r="AZ38" s="78" t="s">
        <v>66</v>
      </c>
      <c r="BA38" s="78" t="str">
        <f>REPLACE(INDEX(GroupVertices[Group],MATCH(Vertices[[#This Row],[Vertex]],GroupVertices[Vertex],0)),1,1,"")</f>
        <v>6</v>
      </c>
      <c r="BB38" s="48"/>
      <c r="BC38" s="48"/>
      <c r="BD38" s="48"/>
      <c r="BE38" s="48"/>
      <c r="BF38" s="48" t="s">
        <v>564</v>
      </c>
      <c r="BG38" s="48" t="s">
        <v>564</v>
      </c>
      <c r="BH38" s="122" t="s">
        <v>3104</v>
      </c>
      <c r="BI38" s="122" t="s">
        <v>3184</v>
      </c>
      <c r="BJ38" s="122" t="s">
        <v>3218</v>
      </c>
      <c r="BK38" s="122" t="s">
        <v>3218</v>
      </c>
      <c r="BL38" s="122">
        <v>10</v>
      </c>
      <c r="BM38" s="125">
        <v>10.526315789473685</v>
      </c>
      <c r="BN38" s="122">
        <v>3</v>
      </c>
      <c r="BO38" s="125">
        <v>3.1578947368421053</v>
      </c>
      <c r="BP38" s="122">
        <v>0</v>
      </c>
      <c r="BQ38" s="125">
        <v>0</v>
      </c>
      <c r="BR38" s="122">
        <v>82</v>
      </c>
      <c r="BS38" s="125">
        <v>86.3157894736842</v>
      </c>
      <c r="BT38" s="122">
        <v>95</v>
      </c>
      <c r="BU38" s="2"/>
      <c r="BV38" s="3"/>
      <c r="BW38" s="3"/>
      <c r="BX38" s="3"/>
      <c r="BY38" s="3"/>
    </row>
    <row r="39" spans="1:77" ht="41.45" customHeight="1">
      <c r="A39" s="64" t="s">
        <v>401</v>
      </c>
      <c r="C39" s="65"/>
      <c r="D39" s="65" t="s">
        <v>64</v>
      </c>
      <c r="E39" s="66">
        <v>162.26904522778537</v>
      </c>
      <c r="F39" s="68">
        <v>99.9996311037947</v>
      </c>
      <c r="G39" s="101" t="s">
        <v>2152</v>
      </c>
      <c r="H39" s="65"/>
      <c r="I39" s="69" t="s">
        <v>401</v>
      </c>
      <c r="J39" s="70"/>
      <c r="K39" s="70"/>
      <c r="L39" s="69" t="s">
        <v>2480</v>
      </c>
      <c r="M39" s="73">
        <v>1.122940808687192</v>
      </c>
      <c r="N39" s="74">
        <v>8155.63671875</v>
      </c>
      <c r="O39" s="74">
        <v>5411.10888671875</v>
      </c>
      <c r="P39" s="75"/>
      <c r="Q39" s="76"/>
      <c r="R39" s="76"/>
      <c r="S39" s="87"/>
      <c r="T39" s="48">
        <v>2</v>
      </c>
      <c r="U39" s="48">
        <v>0</v>
      </c>
      <c r="V39" s="49">
        <v>0</v>
      </c>
      <c r="W39" s="49">
        <v>0.001508</v>
      </c>
      <c r="X39" s="49">
        <v>0.001436</v>
      </c>
      <c r="Y39" s="49">
        <v>0.59668</v>
      </c>
      <c r="Z39" s="49">
        <v>0.5</v>
      </c>
      <c r="AA39" s="49">
        <v>0</v>
      </c>
      <c r="AB39" s="71">
        <v>39</v>
      </c>
      <c r="AC39" s="71"/>
      <c r="AD39" s="72"/>
      <c r="AE39" s="78" t="s">
        <v>1361</v>
      </c>
      <c r="AF39" s="78">
        <v>257</v>
      </c>
      <c r="AG39" s="78">
        <v>741</v>
      </c>
      <c r="AH39" s="78">
        <v>474</v>
      </c>
      <c r="AI39" s="78">
        <v>465</v>
      </c>
      <c r="AJ39" s="78"/>
      <c r="AK39" s="78" t="s">
        <v>1565</v>
      </c>
      <c r="AL39" s="78" t="s">
        <v>1741</v>
      </c>
      <c r="AM39" s="84" t="s">
        <v>1860</v>
      </c>
      <c r="AN39" s="78"/>
      <c r="AO39" s="80">
        <v>42254.46444444444</v>
      </c>
      <c r="AP39" s="84" t="s">
        <v>1958</v>
      </c>
      <c r="AQ39" s="78" t="b">
        <v>0</v>
      </c>
      <c r="AR39" s="78" t="b">
        <v>0</v>
      </c>
      <c r="AS39" s="78" t="b">
        <v>0</v>
      </c>
      <c r="AT39" s="78" t="s">
        <v>1272</v>
      </c>
      <c r="AU39" s="78">
        <v>12</v>
      </c>
      <c r="AV39" s="84" t="s">
        <v>2111</v>
      </c>
      <c r="AW39" s="78" t="b">
        <v>0</v>
      </c>
      <c r="AX39" s="78" t="s">
        <v>2232</v>
      </c>
      <c r="AY39" s="84" t="s">
        <v>2269</v>
      </c>
      <c r="AZ39" s="78" t="s">
        <v>65</v>
      </c>
      <c r="BA39" s="78" t="str">
        <f>REPLACE(INDEX(GroupVertices[Group],MATCH(Vertices[[#This Row],[Vertex]],GroupVertices[Vertex],0)),1,1,"")</f>
        <v>6</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237</v>
      </c>
      <c r="C40" s="65"/>
      <c r="D40" s="65" t="s">
        <v>64</v>
      </c>
      <c r="E40" s="66">
        <v>163.09324585811302</v>
      </c>
      <c r="F40" s="68">
        <v>99.99850101690396</v>
      </c>
      <c r="G40" s="101" t="s">
        <v>671</v>
      </c>
      <c r="H40" s="65"/>
      <c r="I40" s="69" t="s">
        <v>237</v>
      </c>
      <c r="J40" s="70"/>
      <c r="K40" s="70"/>
      <c r="L40" s="69" t="s">
        <v>2481</v>
      </c>
      <c r="M40" s="73">
        <v>1.4995610998071998</v>
      </c>
      <c r="N40" s="74">
        <v>4522.5458984375</v>
      </c>
      <c r="O40" s="74">
        <v>8696.4287109375</v>
      </c>
      <c r="P40" s="75"/>
      <c r="Q40" s="76"/>
      <c r="R40" s="76"/>
      <c r="S40" s="87"/>
      <c r="T40" s="48">
        <v>0</v>
      </c>
      <c r="U40" s="48">
        <v>1</v>
      </c>
      <c r="V40" s="49">
        <v>0</v>
      </c>
      <c r="W40" s="49">
        <v>0.00157</v>
      </c>
      <c r="X40" s="49">
        <v>0.001683</v>
      </c>
      <c r="Y40" s="49">
        <v>0.453777</v>
      </c>
      <c r="Z40" s="49">
        <v>0</v>
      </c>
      <c r="AA40" s="49">
        <v>0</v>
      </c>
      <c r="AB40" s="71">
        <v>40</v>
      </c>
      <c r="AC40" s="71"/>
      <c r="AD40" s="72"/>
      <c r="AE40" s="78" t="s">
        <v>1362</v>
      </c>
      <c r="AF40" s="78">
        <v>764</v>
      </c>
      <c r="AG40" s="78">
        <v>3011</v>
      </c>
      <c r="AH40" s="78">
        <v>17527</v>
      </c>
      <c r="AI40" s="78">
        <v>6868</v>
      </c>
      <c r="AJ40" s="78"/>
      <c r="AK40" s="78" t="s">
        <v>1566</v>
      </c>
      <c r="AL40" s="78" t="s">
        <v>1291</v>
      </c>
      <c r="AM40" s="84" t="s">
        <v>1861</v>
      </c>
      <c r="AN40" s="78"/>
      <c r="AO40" s="80">
        <v>40544.66239583334</v>
      </c>
      <c r="AP40" s="84" t="s">
        <v>1959</v>
      </c>
      <c r="AQ40" s="78" t="b">
        <v>0</v>
      </c>
      <c r="AR40" s="78" t="b">
        <v>0</v>
      </c>
      <c r="AS40" s="78" t="b">
        <v>1</v>
      </c>
      <c r="AT40" s="78" t="s">
        <v>1272</v>
      </c>
      <c r="AU40" s="78">
        <v>53</v>
      </c>
      <c r="AV40" s="84" t="s">
        <v>2117</v>
      </c>
      <c r="AW40" s="78" t="b">
        <v>0</v>
      </c>
      <c r="AX40" s="78" t="s">
        <v>2232</v>
      </c>
      <c r="AY40" s="84" t="s">
        <v>2270</v>
      </c>
      <c r="AZ40" s="78" t="s">
        <v>66</v>
      </c>
      <c r="BA40" s="78" t="str">
        <f>REPLACE(INDEX(GroupVertices[Group],MATCH(Vertices[[#This Row],[Vertex]],GroupVertices[Vertex],0)),1,1,"")</f>
        <v>3</v>
      </c>
      <c r="BB40" s="48"/>
      <c r="BC40" s="48"/>
      <c r="BD40" s="48"/>
      <c r="BE40" s="48"/>
      <c r="BF40" s="48"/>
      <c r="BG40" s="48"/>
      <c r="BH40" s="122" t="s">
        <v>3091</v>
      </c>
      <c r="BI40" s="122" t="s">
        <v>3091</v>
      </c>
      <c r="BJ40" s="122" t="s">
        <v>3206</v>
      </c>
      <c r="BK40" s="122" t="s">
        <v>3206</v>
      </c>
      <c r="BL40" s="122">
        <v>2</v>
      </c>
      <c r="BM40" s="125">
        <v>8.695652173913043</v>
      </c>
      <c r="BN40" s="122">
        <v>0</v>
      </c>
      <c r="BO40" s="125">
        <v>0</v>
      </c>
      <c r="BP40" s="122">
        <v>0</v>
      </c>
      <c r="BQ40" s="125">
        <v>0</v>
      </c>
      <c r="BR40" s="122">
        <v>21</v>
      </c>
      <c r="BS40" s="125">
        <v>91.30434782608695</v>
      </c>
      <c r="BT40" s="122">
        <v>23</v>
      </c>
      <c r="BU40" s="2"/>
      <c r="BV40" s="3"/>
      <c r="BW40" s="3"/>
      <c r="BX40" s="3"/>
      <c r="BY40" s="3"/>
    </row>
    <row r="41" spans="1:77" ht="41.45" customHeight="1">
      <c r="A41" s="64" t="s">
        <v>238</v>
      </c>
      <c r="C41" s="65"/>
      <c r="D41" s="65" t="s">
        <v>64</v>
      </c>
      <c r="E41" s="66">
        <v>162.3224185725687</v>
      </c>
      <c r="F41" s="68">
        <v>99.9995579219564</v>
      </c>
      <c r="G41" s="101" t="s">
        <v>2153</v>
      </c>
      <c r="H41" s="65"/>
      <c r="I41" s="69" t="s">
        <v>238</v>
      </c>
      <c r="J41" s="70"/>
      <c r="K41" s="70"/>
      <c r="L41" s="69" t="s">
        <v>2482</v>
      </c>
      <c r="M41" s="73">
        <v>1.1473298759976065</v>
      </c>
      <c r="N41" s="74">
        <v>3209.12060546875</v>
      </c>
      <c r="O41" s="74">
        <v>2043.93408203125</v>
      </c>
      <c r="P41" s="75"/>
      <c r="Q41" s="76"/>
      <c r="R41" s="76"/>
      <c r="S41" s="87"/>
      <c r="T41" s="48">
        <v>0</v>
      </c>
      <c r="U41" s="48">
        <v>1</v>
      </c>
      <c r="V41" s="49">
        <v>0</v>
      </c>
      <c r="W41" s="49">
        <v>0.001508</v>
      </c>
      <c r="X41" s="49">
        <v>0.000732</v>
      </c>
      <c r="Y41" s="49">
        <v>0.490612</v>
      </c>
      <c r="Z41" s="49">
        <v>0</v>
      </c>
      <c r="AA41" s="49">
        <v>0</v>
      </c>
      <c r="AB41" s="71">
        <v>41</v>
      </c>
      <c r="AC41" s="71"/>
      <c r="AD41" s="72"/>
      <c r="AE41" s="78" t="s">
        <v>1363</v>
      </c>
      <c r="AF41" s="78">
        <v>1251</v>
      </c>
      <c r="AG41" s="78">
        <v>888</v>
      </c>
      <c r="AH41" s="78">
        <v>86420</v>
      </c>
      <c r="AI41" s="78">
        <v>5812</v>
      </c>
      <c r="AJ41" s="78"/>
      <c r="AK41" s="78" t="s">
        <v>1567</v>
      </c>
      <c r="AL41" s="78" t="s">
        <v>1742</v>
      </c>
      <c r="AM41" s="84" t="s">
        <v>1862</v>
      </c>
      <c r="AN41" s="78"/>
      <c r="AO41" s="80">
        <v>39910.27774305556</v>
      </c>
      <c r="AP41" s="84" t="s">
        <v>1960</v>
      </c>
      <c r="AQ41" s="78" t="b">
        <v>0</v>
      </c>
      <c r="AR41" s="78" t="b">
        <v>0</v>
      </c>
      <c r="AS41" s="78" t="b">
        <v>1</v>
      </c>
      <c r="AT41" s="78" t="s">
        <v>1272</v>
      </c>
      <c r="AU41" s="78">
        <v>58</v>
      </c>
      <c r="AV41" s="84" t="s">
        <v>2111</v>
      </c>
      <c r="AW41" s="78" t="b">
        <v>0</v>
      </c>
      <c r="AX41" s="78" t="s">
        <v>2232</v>
      </c>
      <c r="AY41" s="84" t="s">
        <v>2271</v>
      </c>
      <c r="AZ41" s="78" t="s">
        <v>66</v>
      </c>
      <c r="BA41" s="78" t="str">
        <f>REPLACE(INDEX(GroupVertices[Group],MATCH(Vertices[[#This Row],[Vertex]],GroupVertices[Vertex],0)),1,1,"")</f>
        <v>2</v>
      </c>
      <c r="BB41" s="48"/>
      <c r="BC41" s="48"/>
      <c r="BD41" s="48"/>
      <c r="BE41" s="48"/>
      <c r="BF41" s="48" t="s">
        <v>561</v>
      </c>
      <c r="BG41" s="48" t="s">
        <v>561</v>
      </c>
      <c r="BH41" s="122" t="s">
        <v>3089</v>
      </c>
      <c r="BI41" s="122" t="s">
        <v>3089</v>
      </c>
      <c r="BJ41" s="122" t="s">
        <v>3204</v>
      </c>
      <c r="BK41" s="122" t="s">
        <v>3204</v>
      </c>
      <c r="BL41" s="122">
        <v>1</v>
      </c>
      <c r="BM41" s="125">
        <v>11.11111111111111</v>
      </c>
      <c r="BN41" s="122">
        <v>0</v>
      </c>
      <c r="BO41" s="125">
        <v>0</v>
      </c>
      <c r="BP41" s="122">
        <v>0</v>
      </c>
      <c r="BQ41" s="125">
        <v>0</v>
      </c>
      <c r="BR41" s="122">
        <v>8</v>
      </c>
      <c r="BS41" s="125">
        <v>88.88888888888889</v>
      </c>
      <c r="BT41" s="122">
        <v>9</v>
      </c>
      <c r="BU41" s="2"/>
      <c r="BV41" s="3"/>
      <c r="BW41" s="3"/>
      <c r="BX41" s="3"/>
      <c r="BY41" s="3"/>
    </row>
    <row r="42" spans="1:77" ht="41.45" customHeight="1">
      <c r="A42" s="64" t="s">
        <v>239</v>
      </c>
      <c r="C42" s="65"/>
      <c r="D42" s="65" t="s">
        <v>64</v>
      </c>
      <c r="E42" s="66">
        <v>162.0787892232516</v>
      </c>
      <c r="F42" s="68">
        <v>99.99989196966727</v>
      </c>
      <c r="G42" s="101" t="s">
        <v>672</v>
      </c>
      <c r="H42" s="65"/>
      <c r="I42" s="69" t="s">
        <v>239</v>
      </c>
      <c r="J42" s="70"/>
      <c r="K42" s="70"/>
      <c r="L42" s="69" t="s">
        <v>2483</v>
      </c>
      <c r="M42" s="73">
        <v>1.0360029088868026</v>
      </c>
      <c r="N42" s="74">
        <v>8667.099609375</v>
      </c>
      <c r="O42" s="74">
        <v>4528.958984375</v>
      </c>
      <c r="P42" s="75"/>
      <c r="Q42" s="76"/>
      <c r="R42" s="76"/>
      <c r="S42" s="87"/>
      <c r="T42" s="48">
        <v>0</v>
      </c>
      <c r="U42" s="48">
        <v>1</v>
      </c>
      <c r="V42" s="49">
        <v>0</v>
      </c>
      <c r="W42" s="49">
        <v>0.001054</v>
      </c>
      <c r="X42" s="49">
        <v>6E-05</v>
      </c>
      <c r="Y42" s="49">
        <v>0.505425</v>
      </c>
      <c r="Z42" s="49">
        <v>0</v>
      </c>
      <c r="AA42" s="49">
        <v>0</v>
      </c>
      <c r="AB42" s="71">
        <v>42</v>
      </c>
      <c r="AC42" s="71"/>
      <c r="AD42" s="72"/>
      <c r="AE42" s="78" t="s">
        <v>1364</v>
      </c>
      <c r="AF42" s="78">
        <v>340</v>
      </c>
      <c r="AG42" s="78">
        <v>217</v>
      </c>
      <c r="AH42" s="78">
        <v>570</v>
      </c>
      <c r="AI42" s="78">
        <v>4687</v>
      </c>
      <c r="AJ42" s="78"/>
      <c r="AK42" s="78" t="s">
        <v>1568</v>
      </c>
      <c r="AL42" s="78" t="s">
        <v>1743</v>
      </c>
      <c r="AM42" s="78"/>
      <c r="AN42" s="78"/>
      <c r="AO42" s="80">
        <v>42896.590046296296</v>
      </c>
      <c r="AP42" s="84" t="s">
        <v>1961</v>
      </c>
      <c r="AQ42" s="78" t="b">
        <v>1</v>
      </c>
      <c r="AR42" s="78" t="b">
        <v>0</v>
      </c>
      <c r="AS42" s="78" t="b">
        <v>0</v>
      </c>
      <c r="AT42" s="78" t="s">
        <v>1272</v>
      </c>
      <c r="AU42" s="78">
        <v>1</v>
      </c>
      <c r="AV42" s="78"/>
      <c r="AW42" s="78" t="b">
        <v>0</v>
      </c>
      <c r="AX42" s="78" t="s">
        <v>2232</v>
      </c>
      <c r="AY42" s="84" t="s">
        <v>2272</v>
      </c>
      <c r="AZ42" s="78" t="s">
        <v>66</v>
      </c>
      <c r="BA42" s="78" t="str">
        <f>REPLACE(INDEX(GroupVertices[Group],MATCH(Vertices[[#This Row],[Vertex]],GroupVertices[Vertex],0)),1,1,"")</f>
        <v>9</v>
      </c>
      <c r="BB42" s="48"/>
      <c r="BC42" s="48"/>
      <c r="BD42" s="48"/>
      <c r="BE42" s="48"/>
      <c r="BF42" s="48"/>
      <c r="BG42" s="48"/>
      <c r="BH42" s="122" t="s">
        <v>3105</v>
      </c>
      <c r="BI42" s="122" t="s">
        <v>3105</v>
      </c>
      <c r="BJ42" s="122" t="s">
        <v>3219</v>
      </c>
      <c r="BK42" s="122" t="s">
        <v>3219</v>
      </c>
      <c r="BL42" s="122">
        <v>0</v>
      </c>
      <c r="BM42" s="125">
        <v>0</v>
      </c>
      <c r="BN42" s="122">
        <v>2</v>
      </c>
      <c r="BO42" s="125">
        <v>8</v>
      </c>
      <c r="BP42" s="122">
        <v>0</v>
      </c>
      <c r="BQ42" s="125">
        <v>0</v>
      </c>
      <c r="BR42" s="122">
        <v>23</v>
      </c>
      <c r="BS42" s="125">
        <v>92</v>
      </c>
      <c r="BT42" s="122">
        <v>25</v>
      </c>
      <c r="BU42" s="2"/>
      <c r="BV42" s="3"/>
      <c r="BW42" s="3"/>
      <c r="BX42" s="3"/>
      <c r="BY42" s="3"/>
    </row>
    <row r="43" spans="1:77" ht="41.45" customHeight="1">
      <c r="A43" s="64" t="s">
        <v>364</v>
      </c>
      <c r="C43" s="65"/>
      <c r="D43" s="65" t="s">
        <v>64</v>
      </c>
      <c r="E43" s="66">
        <v>162.33912043556214</v>
      </c>
      <c r="F43" s="68">
        <v>99.9995350215172</v>
      </c>
      <c r="G43" s="101" t="s">
        <v>2154</v>
      </c>
      <c r="H43" s="65"/>
      <c r="I43" s="69" t="s">
        <v>364</v>
      </c>
      <c r="J43" s="70"/>
      <c r="K43" s="70"/>
      <c r="L43" s="69" t="s">
        <v>2484</v>
      </c>
      <c r="M43" s="73">
        <v>1.1549618290335186</v>
      </c>
      <c r="N43" s="74">
        <v>8242.69921875</v>
      </c>
      <c r="O43" s="74">
        <v>4101.78515625</v>
      </c>
      <c r="P43" s="75"/>
      <c r="Q43" s="76"/>
      <c r="R43" s="76"/>
      <c r="S43" s="87"/>
      <c r="T43" s="48">
        <v>4</v>
      </c>
      <c r="U43" s="48">
        <v>1</v>
      </c>
      <c r="V43" s="49">
        <v>754</v>
      </c>
      <c r="W43" s="49">
        <v>0.001316</v>
      </c>
      <c r="X43" s="49">
        <v>0.000658</v>
      </c>
      <c r="Y43" s="49">
        <v>1.672588</v>
      </c>
      <c r="Z43" s="49">
        <v>0</v>
      </c>
      <c r="AA43" s="49">
        <v>0</v>
      </c>
      <c r="AB43" s="71">
        <v>43</v>
      </c>
      <c r="AC43" s="71"/>
      <c r="AD43" s="72"/>
      <c r="AE43" s="78" t="s">
        <v>1365</v>
      </c>
      <c r="AF43" s="78">
        <v>146</v>
      </c>
      <c r="AG43" s="78">
        <v>934</v>
      </c>
      <c r="AH43" s="78">
        <v>2135</v>
      </c>
      <c r="AI43" s="78">
        <v>1085</v>
      </c>
      <c r="AJ43" s="78"/>
      <c r="AK43" s="78" t="s">
        <v>1569</v>
      </c>
      <c r="AL43" s="78" t="s">
        <v>1744</v>
      </c>
      <c r="AM43" s="84" t="s">
        <v>1863</v>
      </c>
      <c r="AN43" s="78"/>
      <c r="AO43" s="80">
        <v>42013.661527777775</v>
      </c>
      <c r="AP43" s="84" t="s">
        <v>1962</v>
      </c>
      <c r="AQ43" s="78" t="b">
        <v>1</v>
      </c>
      <c r="AR43" s="78" t="b">
        <v>0</v>
      </c>
      <c r="AS43" s="78" t="b">
        <v>0</v>
      </c>
      <c r="AT43" s="78" t="s">
        <v>2108</v>
      </c>
      <c r="AU43" s="78">
        <v>21</v>
      </c>
      <c r="AV43" s="84" t="s">
        <v>2111</v>
      </c>
      <c r="AW43" s="78" t="b">
        <v>0</v>
      </c>
      <c r="AX43" s="78" t="s">
        <v>2232</v>
      </c>
      <c r="AY43" s="84" t="s">
        <v>2273</v>
      </c>
      <c r="AZ43" s="78" t="s">
        <v>66</v>
      </c>
      <c r="BA43" s="78" t="str">
        <f>REPLACE(INDEX(GroupVertices[Group],MATCH(Vertices[[#This Row],[Vertex]],GroupVertices[Vertex],0)),1,1,"")</f>
        <v>9</v>
      </c>
      <c r="BB43" s="48"/>
      <c r="BC43" s="48"/>
      <c r="BD43" s="48"/>
      <c r="BE43" s="48"/>
      <c r="BF43" s="48" t="s">
        <v>599</v>
      </c>
      <c r="BG43" s="48" t="s">
        <v>599</v>
      </c>
      <c r="BH43" s="122" t="s">
        <v>2876</v>
      </c>
      <c r="BI43" s="122" t="s">
        <v>2876</v>
      </c>
      <c r="BJ43" s="122" t="s">
        <v>3220</v>
      </c>
      <c r="BK43" s="122" t="s">
        <v>3220</v>
      </c>
      <c r="BL43" s="122">
        <v>0</v>
      </c>
      <c r="BM43" s="125">
        <v>0</v>
      </c>
      <c r="BN43" s="122">
        <v>2</v>
      </c>
      <c r="BO43" s="125">
        <v>6.25</v>
      </c>
      <c r="BP43" s="122">
        <v>0</v>
      </c>
      <c r="BQ43" s="125">
        <v>0</v>
      </c>
      <c r="BR43" s="122">
        <v>30</v>
      </c>
      <c r="BS43" s="125">
        <v>93.75</v>
      </c>
      <c r="BT43" s="122">
        <v>32</v>
      </c>
      <c r="BU43" s="2"/>
      <c r="BV43" s="3"/>
      <c r="BW43" s="3"/>
      <c r="BX43" s="3"/>
      <c r="BY43" s="3"/>
    </row>
    <row r="44" spans="1:77" ht="41.45" customHeight="1">
      <c r="A44" s="64" t="s">
        <v>240</v>
      </c>
      <c r="C44" s="65"/>
      <c r="D44" s="65" t="s">
        <v>64</v>
      </c>
      <c r="E44" s="66">
        <v>163.228676181951</v>
      </c>
      <c r="F44" s="68">
        <v>99.99831532421221</v>
      </c>
      <c r="G44" s="101" t="s">
        <v>673</v>
      </c>
      <c r="H44" s="65"/>
      <c r="I44" s="69" t="s">
        <v>240</v>
      </c>
      <c r="J44" s="70"/>
      <c r="K44" s="70"/>
      <c r="L44" s="69" t="s">
        <v>2485</v>
      </c>
      <c r="M44" s="73">
        <v>1.5614462842070953</v>
      </c>
      <c r="N44" s="74">
        <v>7530.111328125</v>
      </c>
      <c r="O44" s="74">
        <v>7116.23876953125</v>
      </c>
      <c r="P44" s="75"/>
      <c r="Q44" s="76"/>
      <c r="R44" s="76"/>
      <c r="S44" s="87"/>
      <c r="T44" s="48">
        <v>0</v>
      </c>
      <c r="U44" s="48">
        <v>2</v>
      </c>
      <c r="V44" s="49">
        <v>543.822222</v>
      </c>
      <c r="W44" s="49">
        <v>0.001792</v>
      </c>
      <c r="X44" s="49">
        <v>0.002415</v>
      </c>
      <c r="Y44" s="49">
        <v>0.794389</v>
      </c>
      <c r="Z44" s="49">
        <v>0</v>
      </c>
      <c r="AA44" s="49">
        <v>0</v>
      </c>
      <c r="AB44" s="71">
        <v>44</v>
      </c>
      <c r="AC44" s="71"/>
      <c r="AD44" s="72"/>
      <c r="AE44" s="78" t="s">
        <v>240</v>
      </c>
      <c r="AF44" s="78">
        <v>4000</v>
      </c>
      <c r="AG44" s="78">
        <v>3384</v>
      </c>
      <c r="AH44" s="78">
        <v>5032</v>
      </c>
      <c r="AI44" s="78">
        <v>2296</v>
      </c>
      <c r="AJ44" s="78"/>
      <c r="AK44" s="78" t="s">
        <v>1570</v>
      </c>
      <c r="AL44" s="78" t="s">
        <v>1745</v>
      </c>
      <c r="AM44" s="78"/>
      <c r="AN44" s="78"/>
      <c r="AO44" s="80">
        <v>43382.1362037037</v>
      </c>
      <c r="AP44" s="84" t="s">
        <v>1963</v>
      </c>
      <c r="AQ44" s="78" t="b">
        <v>0</v>
      </c>
      <c r="AR44" s="78" t="b">
        <v>0</v>
      </c>
      <c r="AS44" s="78" t="b">
        <v>0</v>
      </c>
      <c r="AT44" s="78" t="s">
        <v>1272</v>
      </c>
      <c r="AU44" s="78">
        <v>1</v>
      </c>
      <c r="AV44" s="84" t="s">
        <v>2111</v>
      </c>
      <c r="AW44" s="78" t="b">
        <v>0</v>
      </c>
      <c r="AX44" s="78" t="s">
        <v>2232</v>
      </c>
      <c r="AY44" s="84" t="s">
        <v>2274</v>
      </c>
      <c r="AZ44" s="78" t="s">
        <v>66</v>
      </c>
      <c r="BA44" s="78" t="str">
        <f>REPLACE(INDEX(GroupVertices[Group],MATCH(Vertices[[#This Row],[Vertex]],GroupVertices[Vertex],0)),1,1,"")</f>
        <v>3</v>
      </c>
      <c r="BB44" s="48"/>
      <c r="BC44" s="48"/>
      <c r="BD44" s="48"/>
      <c r="BE44" s="48"/>
      <c r="BF44" s="48" t="s">
        <v>561</v>
      </c>
      <c r="BG44" s="48" t="s">
        <v>561</v>
      </c>
      <c r="BH44" s="122" t="s">
        <v>3091</v>
      </c>
      <c r="BI44" s="122" t="s">
        <v>3091</v>
      </c>
      <c r="BJ44" s="122" t="s">
        <v>3206</v>
      </c>
      <c r="BK44" s="122" t="s">
        <v>3206</v>
      </c>
      <c r="BL44" s="122">
        <v>3</v>
      </c>
      <c r="BM44" s="125">
        <v>9.375</v>
      </c>
      <c r="BN44" s="122">
        <v>0</v>
      </c>
      <c r="BO44" s="125">
        <v>0</v>
      </c>
      <c r="BP44" s="122">
        <v>0</v>
      </c>
      <c r="BQ44" s="125">
        <v>0</v>
      </c>
      <c r="BR44" s="122">
        <v>29</v>
      </c>
      <c r="BS44" s="125">
        <v>90.625</v>
      </c>
      <c r="BT44" s="122">
        <v>32</v>
      </c>
      <c r="BU44" s="2"/>
      <c r="BV44" s="3"/>
      <c r="BW44" s="3"/>
      <c r="BX44" s="3"/>
      <c r="BY44" s="3"/>
    </row>
    <row r="45" spans="1:77" ht="41.45" customHeight="1">
      <c r="A45" s="64" t="s">
        <v>241</v>
      </c>
      <c r="C45" s="65"/>
      <c r="D45" s="65" t="s">
        <v>64</v>
      </c>
      <c r="E45" s="66">
        <v>162.03122522211814</v>
      </c>
      <c r="F45" s="68">
        <v>99.99995718613542</v>
      </c>
      <c r="G45" s="101" t="s">
        <v>2155</v>
      </c>
      <c r="H45" s="65"/>
      <c r="I45" s="69" t="s">
        <v>241</v>
      </c>
      <c r="J45" s="70"/>
      <c r="K45" s="70"/>
      <c r="L45" s="69" t="s">
        <v>2486</v>
      </c>
      <c r="M45" s="73">
        <v>1.0142684339367052</v>
      </c>
      <c r="N45" s="74">
        <v>194.9122772216797</v>
      </c>
      <c r="O45" s="74">
        <v>5058.31787109375</v>
      </c>
      <c r="P45" s="75"/>
      <c r="Q45" s="76"/>
      <c r="R45" s="76"/>
      <c r="S45" s="87"/>
      <c r="T45" s="48">
        <v>2</v>
      </c>
      <c r="U45" s="48">
        <v>1</v>
      </c>
      <c r="V45" s="49">
        <v>0</v>
      </c>
      <c r="W45" s="49">
        <v>0.00146</v>
      </c>
      <c r="X45" s="49">
        <v>0.000909</v>
      </c>
      <c r="Y45" s="49">
        <v>0.685895</v>
      </c>
      <c r="Z45" s="49">
        <v>0</v>
      </c>
      <c r="AA45" s="49">
        <v>0</v>
      </c>
      <c r="AB45" s="71">
        <v>45</v>
      </c>
      <c r="AC45" s="71"/>
      <c r="AD45" s="72"/>
      <c r="AE45" s="78" t="s">
        <v>1366</v>
      </c>
      <c r="AF45" s="78">
        <v>247</v>
      </c>
      <c r="AG45" s="78">
        <v>86</v>
      </c>
      <c r="AH45" s="78">
        <v>1261</v>
      </c>
      <c r="AI45" s="78">
        <v>2620</v>
      </c>
      <c r="AJ45" s="78"/>
      <c r="AK45" s="78" t="s">
        <v>1571</v>
      </c>
      <c r="AL45" s="78" t="s">
        <v>1728</v>
      </c>
      <c r="AM45" s="78"/>
      <c r="AN45" s="78"/>
      <c r="AO45" s="80">
        <v>41718.83689814815</v>
      </c>
      <c r="AP45" s="84" t="s">
        <v>1964</v>
      </c>
      <c r="AQ45" s="78" t="b">
        <v>0</v>
      </c>
      <c r="AR45" s="78" t="b">
        <v>0</v>
      </c>
      <c r="AS45" s="78" t="b">
        <v>0</v>
      </c>
      <c r="AT45" s="78" t="s">
        <v>1272</v>
      </c>
      <c r="AU45" s="78">
        <v>2</v>
      </c>
      <c r="AV45" s="84" t="s">
        <v>2112</v>
      </c>
      <c r="AW45" s="78" t="b">
        <v>0</v>
      </c>
      <c r="AX45" s="78" t="s">
        <v>2232</v>
      </c>
      <c r="AY45" s="84" t="s">
        <v>2275</v>
      </c>
      <c r="AZ45" s="78" t="s">
        <v>66</v>
      </c>
      <c r="BA45" s="78" t="str">
        <f>REPLACE(INDEX(GroupVertices[Group],MATCH(Vertices[[#This Row],[Vertex]],GroupVertices[Vertex],0)),1,1,"")</f>
        <v>1</v>
      </c>
      <c r="BB45" s="48"/>
      <c r="BC45" s="48"/>
      <c r="BD45" s="48"/>
      <c r="BE45" s="48"/>
      <c r="BF45" s="48" t="s">
        <v>566</v>
      </c>
      <c r="BG45" s="48" t="s">
        <v>566</v>
      </c>
      <c r="BH45" s="122" t="s">
        <v>3106</v>
      </c>
      <c r="BI45" s="122" t="s">
        <v>3106</v>
      </c>
      <c r="BJ45" s="122" t="s">
        <v>3221</v>
      </c>
      <c r="BK45" s="122" t="s">
        <v>3221</v>
      </c>
      <c r="BL45" s="122">
        <v>2</v>
      </c>
      <c r="BM45" s="125">
        <v>6.896551724137931</v>
      </c>
      <c r="BN45" s="122">
        <v>0</v>
      </c>
      <c r="BO45" s="125">
        <v>0</v>
      </c>
      <c r="BP45" s="122">
        <v>0</v>
      </c>
      <c r="BQ45" s="125">
        <v>0</v>
      </c>
      <c r="BR45" s="122">
        <v>27</v>
      </c>
      <c r="BS45" s="125">
        <v>93.10344827586206</v>
      </c>
      <c r="BT45" s="122">
        <v>29</v>
      </c>
      <c r="BU45" s="2"/>
      <c r="BV45" s="3"/>
      <c r="BW45" s="3"/>
      <c r="BX45" s="3"/>
      <c r="BY45" s="3"/>
    </row>
    <row r="46" spans="1:77" ht="41.45" customHeight="1">
      <c r="A46" s="64" t="s">
        <v>242</v>
      </c>
      <c r="C46" s="65"/>
      <c r="D46" s="65" t="s">
        <v>64</v>
      </c>
      <c r="E46" s="66">
        <v>169.49296405641925</v>
      </c>
      <c r="F46" s="68">
        <v>99.98972616600697</v>
      </c>
      <c r="G46" s="101" t="s">
        <v>674</v>
      </c>
      <c r="H46" s="65"/>
      <c r="I46" s="69" t="s">
        <v>242</v>
      </c>
      <c r="J46" s="70"/>
      <c r="K46" s="70"/>
      <c r="L46" s="69" t="s">
        <v>2487</v>
      </c>
      <c r="M46" s="73">
        <v>4.423926408741675</v>
      </c>
      <c r="N46" s="74">
        <v>1027.569091796875</v>
      </c>
      <c r="O46" s="74">
        <v>6001.94873046875</v>
      </c>
      <c r="P46" s="75"/>
      <c r="Q46" s="76"/>
      <c r="R46" s="76"/>
      <c r="S46" s="87"/>
      <c r="T46" s="48">
        <v>0</v>
      </c>
      <c r="U46" s="48">
        <v>4</v>
      </c>
      <c r="V46" s="49">
        <v>910.211144</v>
      </c>
      <c r="W46" s="49">
        <v>0.002016</v>
      </c>
      <c r="X46" s="49">
        <v>0.009086</v>
      </c>
      <c r="Y46" s="49">
        <v>1.150071</v>
      </c>
      <c r="Z46" s="49">
        <v>0.08333333333333333</v>
      </c>
      <c r="AA46" s="49">
        <v>0</v>
      </c>
      <c r="AB46" s="71">
        <v>46</v>
      </c>
      <c r="AC46" s="71"/>
      <c r="AD46" s="72"/>
      <c r="AE46" s="78" t="s">
        <v>1367</v>
      </c>
      <c r="AF46" s="78">
        <v>17246</v>
      </c>
      <c r="AG46" s="78">
        <v>20637</v>
      </c>
      <c r="AH46" s="78">
        <v>59395</v>
      </c>
      <c r="AI46" s="78">
        <v>40386</v>
      </c>
      <c r="AJ46" s="78"/>
      <c r="AK46" s="78" t="s">
        <v>1572</v>
      </c>
      <c r="AL46" s="78" t="s">
        <v>1746</v>
      </c>
      <c r="AM46" s="84" t="s">
        <v>1864</v>
      </c>
      <c r="AN46" s="78"/>
      <c r="AO46" s="80">
        <v>39790.19677083333</v>
      </c>
      <c r="AP46" s="84" t="s">
        <v>1965</v>
      </c>
      <c r="AQ46" s="78" t="b">
        <v>0</v>
      </c>
      <c r="AR46" s="78" t="b">
        <v>0</v>
      </c>
      <c r="AS46" s="78" t="b">
        <v>1</v>
      </c>
      <c r="AT46" s="78" t="s">
        <v>1272</v>
      </c>
      <c r="AU46" s="78">
        <v>558</v>
      </c>
      <c r="AV46" s="84" t="s">
        <v>2118</v>
      </c>
      <c r="AW46" s="78" t="b">
        <v>1</v>
      </c>
      <c r="AX46" s="78" t="s">
        <v>2232</v>
      </c>
      <c r="AY46" s="84" t="s">
        <v>2276</v>
      </c>
      <c r="AZ46" s="78" t="s">
        <v>66</v>
      </c>
      <c r="BA46" s="78" t="str">
        <f>REPLACE(INDEX(GroupVertices[Group],MATCH(Vertices[[#This Row],[Vertex]],GroupVertices[Vertex],0)),1,1,"")</f>
        <v>1</v>
      </c>
      <c r="BB46" s="48"/>
      <c r="BC46" s="48"/>
      <c r="BD46" s="48"/>
      <c r="BE46" s="48"/>
      <c r="BF46" s="48" t="s">
        <v>567</v>
      </c>
      <c r="BG46" s="48" t="s">
        <v>567</v>
      </c>
      <c r="BH46" s="122" t="s">
        <v>3107</v>
      </c>
      <c r="BI46" s="122" t="s">
        <v>3185</v>
      </c>
      <c r="BJ46" s="122" t="s">
        <v>3222</v>
      </c>
      <c r="BK46" s="122" t="s">
        <v>3222</v>
      </c>
      <c r="BL46" s="122">
        <v>6</v>
      </c>
      <c r="BM46" s="125">
        <v>8.955223880597014</v>
      </c>
      <c r="BN46" s="122">
        <v>0</v>
      </c>
      <c r="BO46" s="125">
        <v>0</v>
      </c>
      <c r="BP46" s="122">
        <v>0</v>
      </c>
      <c r="BQ46" s="125">
        <v>0</v>
      </c>
      <c r="BR46" s="122">
        <v>61</v>
      </c>
      <c r="BS46" s="125">
        <v>91.04477611940298</v>
      </c>
      <c r="BT46" s="122">
        <v>67</v>
      </c>
      <c r="BU46" s="2"/>
      <c r="BV46" s="3"/>
      <c r="BW46" s="3"/>
      <c r="BX46" s="3"/>
      <c r="BY46" s="3"/>
    </row>
    <row r="47" spans="1:77" ht="41.45" customHeight="1">
      <c r="A47" s="64" t="s">
        <v>337</v>
      </c>
      <c r="C47" s="65"/>
      <c r="D47" s="65" t="s">
        <v>64</v>
      </c>
      <c r="E47" s="66">
        <v>162.0119817712779</v>
      </c>
      <c r="F47" s="68">
        <v>99.99998357142405</v>
      </c>
      <c r="G47" s="101" t="s">
        <v>2156</v>
      </c>
      <c r="H47" s="65"/>
      <c r="I47" s="69" t="s">
        <v>337</v>
      </c>
      <c r="J47" s="70"/>
      <c r="K47" s="70"/>
      <c r="L47" s="69" t="s">
        <v>2488</v>
      </c>
      <c r="M47" s="73">
        <v>1.0054750967431543</v>
      </c>
      <c r="N47" s="74">
        <v>1398.83837890625</v>
      </c>
      <c r="O47" s="74">
        <v>6039.08447265625</v>
      </c>
      <c r="P47" s="75"/>
      <c r="Q47" s="76"/>
      <c r="R47" s="76"/>
      <c r="S47" s="87"/>
      <c r="T47" s="48">
        <v>3</v>
      </c>
      <c r="U47" s="48">
        <v>1</v>
      </c>
      <c r="V47" s="49">
        <v>78.5779</v>
      </c>
      <c r="W47" s="49">
        <v>0.002045</v>
      </c>
      <c r="X47" s="49">
        <v>0.010775</v>
      </c>
      <c r="Y47" s="49">
        <v>1.000524</v>
      </c>
      <c r="Z47" s="49">
        <v>0.25</v>
      </c>
      <c r="AA47" s="49">
        <v>0</v>
      </c>
      <c r="AB47" s="71">
        <v>47</v>
      </c>
      <c r="AC47" s="71"/>
      <c r="AD47" s="72"/>
      <c r="AE47" s="78" t="s">
        <v>1368</v>
      </c>
      <c r="AF47" s="78">
        <v>38</v>
      </c>
      <c r="AG47" s="78">
        <v>33</v>
      </c>
      <c r="AH47" s="78">
        <v>20</v>
      </c>
      <c r="AI47" s="78">
        <v>24</v>
      </c>
      <c r="AJ47" s="78"/>
      <c r="AK47" s="78" t="s">
        <v>1573</v>
      </c>
      <c r="AL47" s="78" t="s">
        <v>1291</v>
      </c>
      <c r="AM47" s="78"/>
      <c r="AN47" s="78"/>
      <c r="AO47" s="80">
        <v>40379.56288194445</v>
      </c>
      <c r="AP47" s="84" t="s">
        <v>1966</v>
      </c>
      <c r="AQ47" s="78" t="b">
        <v>0</v>
      </c>
      <c r="AR47" s="78" t="b">
        <v>0</v>
      </c>
      <c r="AS47" s="78" t="b">
        <v>0</v>
      </c>
      <c r="AT47" s="78" t="s">
        <v>1272</v>
      </c>
      <c r="AU47" s="78">
        <v>1</v>
      </c>
      <c r="AV47" s="84" t="s">
        <v>2112</v>
      </c>
      <c r="AW47" s="78" t="b">
        <v>0</v>
      </c>
      <c r="AX47" s="78" t="s">
        <v>2232</v>
      </c>
      <c r="AY47" s="84" t="s">
        <v>2277</v>
      </c>
      <c r="AZ47" s="78" t="s">
        <v>66</v>
      </c>
      <c r="BA47" s="78" t="str">
        <f>REPLACE(INDEX(GroupVertices[Group],MATCH(Vertices[[#This Row],[Vertex]],GroupVertices[Vertex],0)),1,1,"")</f>
        <v>1</v>
      </c>
      <c r="BB47" s="48"/>
      <c r="BC47" s="48"/>
      <c r="BD47" s="48"/>
      <c r="BE47" s="48"/>
      <c r="BF47" s="48" t="s">
        <v>592</v>
      </c>
      <c r="BG47" s="48" t="s">
        <v>592</v>
      </c>
      <c r="BH47" s="122" t="s">
        <v>3108</v>
      </c>
      <c r="BI47" s="122" t="s">
        <v>3108</v>
      </c>
      <c r="BJ47" s="122" t="s">
        <v>3223</v>
      </c>
      <c r="BK47" s="122" t="s">
        <v>3223</v>
      </c>
      <c r="BL47" s="122">
        <v>4</v>
      </c>
      <c r="BM47" s="125">
        <v>9.30232558139535</v>
      </c>
      <c r="BN47" s="122">
        <v>0</v>
      </c>
      <c r="BO47" s="125">
        <v>0</v>
      </c>
      <c r="BP47" s="122">
        <v>0</v>
      </c>
      <c r="BQ47" s="125">
        <v>0</v>
      </c>
      <c r="BR47" s="122">
        <v>39</v>
      </c>
      <c r="BS47" s="125">
        <v>90.69767441860465</v>
      </c>
      <c r="BT47" s="122">
        <v>43</v>
      </c>
      <c r="BU47" s="2"/>
      <c r="BV47" s="3"/>
      <c r="BW47" s="3"/>
      <c r="BX47" s="3"/>
      <c r="BY47" s="3"/>
    </row>
    <row r="48" spans="1:77" ht="41.45" customHeight="1">
      <c r="A48" s="64" t="s">
        <v>243</v>
      </c>
      <c r="C48" s="65"/>
      <c r="D48" s="65" t="s">
        <v>64</v>
      </c>
      <c r="E48" s="66">
        <v>162.22438589847687</v>
      </c>
      <c r="F48" s="68">
        <v>99.99969233757777</v>
      </c>
      <c r="G48" s="101" t="s">
        <v>2157</v>
      </c>
      <c r="H48" s="65"/>
      <c r="I48" s="69" t="s">
        <v>243</v>
      </c>
      <c r="J48" s="70"/>
      <c r="K48" s="70"/>
      <c r="L48" s="69" t="s">
        <v>2489</v>
      </c>
      <c r="M48" s="73">
        <v>1.1025336299172532</v>
      </c>
      <c r="N48" s="74">
        <v>1187.848388671875</v>
      </c>
      <c r="O48" s="74">
        <v>3342.5849609375</v>
      </c>
      <c r="P48" s="75"/>
      <c r="Q48" s="76"/>
      <c r="R48" s="76"/>
      <c r="S48" s="87"/>
      <c r="T48" s="48">
        <v>0</v>
      </c>
      <c r="U48" s="48">
        <v>1</v>
      </c>
      <c r="V48" s="49">
        <v>0</v>
      </c>
      <c r="W48" s="49">
        <v>0.001508</v>
      </c>
      <c r="X48" s="49">
        <v>0.000732</v>
      </c>
      <c r="Y48" s="49">
        <v>0.490612</v>
      </c>
      <c r="Z48" s="49">
        <v>0</v>
      </c>
      <c r="AA48" s="49">
        <v>0</v>
      </c>
      <c r="AB48" s="71">
        <v>48</v>
      </c>
      <c r="AC48" s="71"/>
      <c r="AD48" s="72"/>
      <c r="AE48" s="78" t="s">
        <v>1369</v>
      </c>
      <c r="AF48" s="78">
        <v>630</v>
      </c>
      <c r="AG48" s="78">
        <v>618</v>
      </c>
      <c r="AH48" s="78">
        <v>37832</v>
      </c>
      <c r="AI48" s="78">
        <v>51627</v>
      </c>
      <c r="AJ48" s="78"/>
      <c r="AK48" s="78" t="s">
        <v>1574</v>
      </c>
      <c r="AL48" s="78"/>
      <c r="AM48" s="78"/>
      <c r="AN48" s="78"/>
      <c r="AO48" s="80">
        <v>41640.07776620371</v>
      </c>
      <c r="AP48" s="84" t="s">
        <v>1967</v>
      </c>
      <c r="AQ48" s="78" t="b">
        <v>1</v>
      </c>
      <c r="AR48" s="78" t="b">
        <v>0</v>
      </c>
      <c r="AS48" s="78" t="b">
        <v>1</v>
      </c>
      <c r="AT48" s="78" t="s">
        <v>1272</v>
      </c>
      <c r="AU48" s="78">
        <v>23</v>
      </c>
      <c r="AV48" s="84" t="s">
        <v>2111</v>
      </c>
      <c r="AW48" s="78" t="b">
        <v>0</v>
      </c>
      <c r="AX48" s="78" t="s">
        <v>2232</v>
      </c>
      <c r="AY48" s="84" t="s">
        <v>2278</v>
      </c>
      <c r="AZ48" s="78" t="s">
        <v>66</v>
      </c>
      <c r="BA48" s="78" t="str">
        <f>REPLACE(INDEX(GroupVertices[Group],MATCH(Vertices[[#This Row],[Vertex]],GroupVertices[Vertex],0)),1,1,"")</f>
        <v>2</v>
      </c>
      <c r="BB48" s="48"/>
      <c r="BC48" s="48"/>
      <c r="BD48" s="48"/>
      <c r="BE48" s="48"/>
      <c r="BF48" s="48" t="s">
        <v>561</v>
      </c>
      <c r="BG48" s="48" t="s">
        <v>561</v>
      </c>
      <c r="BH48" s="122" t="s">
        <v>3089</v>
      </c>
      <c r="BI48" s="122" t="s">
        <v>3089</v>
      </c>
      <c r="BJ48" s="122" t="s">
        <v>3204</v>
      </c>
      <c r="BK48" s="122" t="s">
        <v>3204</v>
      </c>
      <c r="BL48" s="122">
        <v>1</v>
      </c>
      <c r="BM48" s="125">
        <v>11.11111111111111</v>
      </c>
      <c r="BN48" s="122">
        <v>0</v>
      </c>
      <c r="BO48" s="125">
        <v>0</v>
      </c>
      <c r="BP48" s="122">
        <v>0</v>
      </c>
      <c r="BQ48" s="125">
        <v>0</v>
      </c>
      <c r="BR48" s="122">
        <v>8</v>
      </c>
      <c r="BS48" s="125">
        <v>88.88888888888889</v>
      </c>
      <c r="BT48" s="122">
        <v>9</v>
      </c>
      <c r="BU48" s="2"/>
      <c r="BV48" s="3"/>
      <c r="BW48" s="3"/>
      <c r="BX48" s="3"/>
      <c r="BY48" s="3"/>
    </row>
    <row r="49" spans="1:77" ht="41.45" customHeight="1">
      <c r="A49" s="64" t="s">
        <v>244</v>
      </c>
      <c r="C49" s="65"/>
      <c r="D49" s="65" t="s">
        <v>64</v>
      </c>
      <c r="E49" s="66">
        <v>162.04502241328663</v>
      </c>
      <c r="F49" s="68">
        <v>99.9999382683813</v>
      </c>
      <c r="G49" s="101" t="s">
        <v>675</v>
      </c>
      <c r="H49" s="65"/>
      <c r="I49" s="69" t="s">
        <v>244</v>
      </c>
      <c r="J49" s="70"/>
      <c r="K49" s="70"/>
      <c r="L49" s="69" t="s">
        <v>2490</v>
      </c>
      <c r="M49" s="73">
        <v>1.0205730907924586</v>
      </c>
      <c r="N49" s="74">
        <v>5423.453125</v>
      </c>
      <c r="O49" s="74">
        <v>1490.6195068359375</v>
      </c>
      <c r="P49" s="75"/>
      <c r="Q49" s="76"/>
      <c r="R49" s="76"/>
      <c r="S49" s="87"/>
      <c r="T49" s="48">
        <v>0</v>
      </c>
      <c r="U49" s="48">
        <v>7</v>
      </c>
      <c r="V49" s="49">
        <v>522.550493</v>
      </c>
      <c r="W49" s="49">
        <v>0.001931</v>
      </c>
      <c r="X49" s="49">
        <v>0.013232</v>
      </c>
      <c r="Y49" s="49">
        <v>1.548915</v>
      </c>
      <c r="Z49" s="49">
        <v>0.19047619047619047</v>
      </c>
      <c r="AA49" s="49">
        <v>0</v>
      </c>
      <c r="AB49" s="71">
        <v>49</v>
      </c>
      <c r="AC49" s="71"/>
      <c r="AD49" s="72"/>
      <c r="AE49" s="78" t="s">
        <v>1370</v>
      </c>
      <c r="AF49" s="78">
        <v>376</v>
      </c>
      <c r="AG49" s="78">
        <v>124</v>
      </c>
      <c r="AH49" s="78">
        <v>222</v>
      </c>
      <c r="AI49" s="78">
        <v>7</v>
      </c>
      <c r="AJ49" s="78"/>
      <c r="AK49" s="78" t="s">
        <v>1575</v>
      </c>
      <c r="AL49" s="78"/>
      <c r="AM49" s="78"/>
      <c r="AN49" s="78"/>
      <c r="AO49" s="80">
        <v>40307.80693287037</v>
      </c>
      <c r="AP49" s="84" t="s">
        <v>1968</v>
      </c>
      <c r="AQ49" s="78" t="b">
        <v>1</v>
      </c>
      <c r="AR49" s="78" t="b">
        <v>0</v>
      </c>
      <c r="AS49" s="78" t="b">
        <v>0</v>
      </c>
      <c r="AT49" s="78" t="s">
        <v>1272</v>
      </c>
      <c r="AU49" s="78">
        <v>10</v>
      </c>
      <c r="AV49" s="84" t="s">
        <v>2111</v>
      </c>
      <c r="AW49" s="78" t="b">
        <v>0</v>
      </c>
      <c r="AX49" s="78" t="s">
        <v>2232</v>
      </c>
      <c r="AY49" s="84" t="s">
        <v>2279</v>
      </c>
      <c r="AZ49" s="78" t="s">
        <v>66</v>
      </c>
      <c r="BA49" s="78" t="str">
        <f>REPLACE(INDEX(GroupVertices[Group],MATCH(Vertices[[#This Row],[Vertex]],GroupVertices[Vertex],0)),1,1,"")</f>
        <v>4</v>
      </c>
      <c r="BB49" s="48"/>
      <c r="BC49" s="48"/>
      <c r="BD49" s="48"/>
      <c r="BE49" s="48"/>
      <c r="BF49" s="48" t="s">
        <v>568</v>
      </c>
      <c r="BG49" s="48" t="s">
        <v>582</v>
      </c>
      <c r="BH49" s="122" t="s">
        <v>3109</v>
      </c>
      <c r="BI49" s="122" t="s">
        <v>3186</v>
      </c>
      <c r="BJ49" s="122" t="s">
        <v>3224</v>
      </c>
      <c r="BK49" s="122" t="s">
        <v>3293</v>
      </c>
      <c r="BL49" s="122">
        <v>3</v>
      </c>
      <c r="BM49" s="125">
        <v>5.882352941176471</v>
      </c>
      <c r="BN49" s="122">
        <v>1</v>
      </c>
      <c r="BO49" s="125">
        <v>1.9607843137254901</v>
      </c>
      <c r="BP49" s="122">
        <v>0</v>
      </c>
      <c r="BQ49" s="125">
        <v>0</v>
      </c>
      <c r="BR49" s="122">
        <v>47</v>
      </c>
      <c r="BS49" s="125">
        <v>92.15686274509804</v>
      </c>
      <c r="BT49" s="122">
        <v>51</v>
      </c>
      <c r="BU49" s="2"/>
      <c r="BV49" s="3"/>
      <c r="BW49" s="3"/>
      <c r="BX49" s="3"/>
      <c r="BY49" s="3"/>
    </row>
    <row r="50" spans="1:77" ht="41.45" customHeight="1">
      <c r="A50" s="64" t="s">
        <v>402</v>
      </c>
      <c r="C50" s="65"/>
      <c r="D50" s="65" t="s">
        <v>64</v>
      </c>
      <c r="E50" s="66">
        <v>168.67420968576337</v>
      </c>
      <c r="F50" s="68">
        <v>99.9908487853632</v>
      </c>
      <c r="G50" s="101" t="s">
        <v>2158</v>
      </c>
      <c r="H50" s="65"/>
      <c r="I50" s="69" t="s">
        <v>402</v>
      </c>
      <c r="J50" s="70"/>
      <c r="K50" s="70"/>
      <c r="L50" s="69" t="s">
        <v>2491</v>
      </c>
      <c r="M50" s="73">
        <v>4.049794797959464</v>
      </c>
      <c r="N50" s="74">
        <v>4609.18798828125</v>
      </c>
      <c r="O50" s="74">
        <v>949.6422119140625</v>
      </c>
      <c r="P50" s="75"/>
      <c r="Q50" s="76"/>
      <c r="R50" s="76"/>
      <c r="S50" s="87"/>
      <c r="T50" s="48">
        <v>1</v>
      </c>
      <c r="U50" s="48">
        <v>0</v>
      </c>
      <c r="V50" s="49">
        <v>0</v>
      </c>
      <c r="W50" s="49">
        <v>0.001414</v>
      </c>
      <c r="X50" s="49">
        <v>0.001204</v>
      </c>
      <c r="Y50" s="49">
        <v>0.338082</v>
      </c>
      <c r="Z50" s="49">
        <v>0</v>
      </c>
      <c r="AA50" s="49">
        <v>0</v>
      </c>
      <c r="AB50" s="71">
        <v>50</v>
      </c>
      <c r="AC50" s="71"/>
      <c r="AD50" s="72"/>
      <c r="AE50" s="78" t="s">
        <v>1371</v>
      </c>
      <c r="AF50" s="78">
        <v>0</v>
      </c>
      <c r="AG50" s="78">
        <v>18382</v>
      </c>
      <c r="AH50" s="78">
        <v>1</v>
      </c>
      <c r="AI50" s="78">
        <v>4</v>
      </c>
      <c r="AJ50" s="78"/>
      <c r="AK50" s="78" t="s">
        <v>1576</v>
      </c>
      <c r="AL50" s="78"/>
      <c r="AM50" s="78"/>
      <c r="AN50" s="78"/>
      <c r="AO50" s="80">
        <v>39547.66315972222</v>
      </c>
      <c r="AP50" s="78"/>
      <c r="AQ50" s="78" t="b">
        <v>0</v>
      </c>
      <c r="AR50" s="78" t="b">
        <v>0</v>
      </c>
      <c r="AS50" s="78" t="b">
        <v>0</v>
      </c>
      <c r="AT50" s="78" t="s">
        <v>1272</v>
      </c>
      <c r="AU50" s="78">
        <v>136</v>
      </c>
      <c r="AV50" s="84" t="s">
        <v>2111</v>
      </c>
      <c r="AW50" s="78" t="b">
        <v>0</v>
      </c>
      <c r="AX50" s="78" t="s">
        <v>2232</v>
      </c>
      <c r="AY50" s="84" t="s">
        <v>2280</v>
      </c>
      <c r="AZ50" s="78" t="s">
        <v>65</v>
      </c>
      <c r="BA50" s="78" t="str">
        <f>REPLACE(INDEX(GroupVertices[Group],MATCH(Vertices[[#This Row],[Vertex]],GroupVertices[Vertex],0)),1,1,"")</f>
        <v>4</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379</v>
      </c>
      <c r="C51" s="65"/>
      <c r="D51" s="65" t="s">
        <v>64</v>
      </c>
      <c r="E51" s="66">
        <v>186.6588483738777</v>
      </c>
      <c r="F51" s="68">
        <v>99.96618949287027</v>
      </c>
      <c r="G51" s="101" t="s">
        <v>2159</v>
      </c>
      <c r="H51" s="65"/>
      <c r="I51" s="69" t="s">
        <v>379</v>
      </c>
      <c r="J51" s="70"/>
      <c r="K51" s="70"/>
      <c r="L51" s="69" t="s">
        <v>2492</v>
      </c>
      <c r="M51" s="73">
        <v>12.267915009434068</v>
      </c>
      <c r="N51" s="74">
        <v>8909.6640625</v>
      </c>
      <c r="O51" s="74">
        <v>8983.0537109375</v>
      </c>
      <c r="P51" s="75"/>
      <c r="Q51" s="76"/>
      <c r="R51" s="76"/>
      <c r="S51" s="87"/>
      <c r="T51" s="48">
        <v>7</v>
      </c>
      <c r="U51" s="48">
        <v>1</v>
      </c>
      <c r="V51" s="49">
        <v>524.778423</v>
      </c>
      <c r="W51" s="49">
        <v>0.002088</v>
      </c>
      <c r="X51" s="49">
        <v>0.0143</v>
      </c>
      <c r="Y51" s="49">
        <v>1.670362</v>
      </c>
      <c r="Z51" s="49">
        <v>0.14285714285714285</v>
      </c>
      <c r="AA51" s="49">
        <v>0</v>
      </c>
      <c r="AB51" s="71">
        <v>51</v>
      </c>
      <c r="AC51" s="71"/>
      <c r="AD51" s="72"/>
      <c r="AE51" s="78" t="s">
        <v>1372</v>
      </c>
      <c r="AF51" s="78">
        <v>3189</v>
      </c>
      <c r="AG51" s="78">
        <v>67915</v>
      </c>
      <c r="AH51" s="78">
        <v>10109</v>
      </c>
      <c r="AI51" s="78">
        <v>8818</v>
      </c>
      <c r="AJ51" s="78"/>
      <c r="AK51" s="78" t="s">
        <v>1577</v>
      </c>
      <c r="AL51" s="78" t="s">
        <v>1747</v>
      </c>
      <c r="AM51" s="84" t="s">
        <v>1865</v>
      </c>
      <c r="AN51" s="78"/>
      <c r="AO51" s="80">
        <v>42079.378125</v>
      </c>
      <c r="AP51" s="84" t="s">
        <v>1969</v>
      </c>
      <c r="AQ51" s="78" t="b">
        <v>0</v>
      </c>
      <c r="AR51" s="78" t="b">
        <v>0</v>
      </c>
      <c r="AS51" s="78" t="b">
        <v>1</v>
      </c>
      <c r="AT51" s="78" t="s">
        <v>1272</v>
      </c>
      <c r="AU51" s="78">
        <v>591</v>
      </c>
      <c r="AV51" s="84" t="s">
        <v>2111</v>
      </c>
      <c r="AW51" s="78" t="b">
        <v>1</v>
      </c>
      <c r="AX51" s="78" t="s">
        <v>2232</v>
      </c>
      <c r="AY51" s="84" t="s">
        <v>2281</v>
      </c>
      <c r="AZ51" s="78" t="s">
        <v>66</v>
      </c>
      <c r="BA51" s="78" t="str">
        <f>REPLACE(INDEX(GroupVertices[Group],MATCH(Vertices[[#This Row],[Vertex]],GroupVertices[Vertex],0)),1,1,"")</f>
        <v>5</v>
      </c>
      <c r="BB51" s="48"/>
      <c r="BC51" s="48"/>
      <c r="BD51" s="48"/>
      <c r="BE51" s="48"/>
      <c r="BF51" s="48" t="s">
        <v>586</v>
      </c>
      <c r="BG51" s="48" t="s">
        <v>586</v>
      </c>
      <c r="BH51" s="122" t="s">
        <v>3110</v>
      </c>
      <c r="BI51" s="122" t="s">
        <v>3110</v>
      </c>
      <c r="BJ51" s="122" t="s">
        <v>3225</v>
      </c>
      <c r="BK51" s="122" t="s">
        <v>3225</v>
      </c>
      <c r="BL51" s="122">
        <v>1</v>
      </c>
      <c r="BM51" s="125">
        <v>6.666666666666667</v>
      </c>
      <c r="BN51" s="122">
        <v>0</v>
      </c>
      <c r="BO51" s="125">
        <v>0</v>
      </c>
      <c r="BP51" s="122">
        <v>0</v>
      </c>
      <c r="BQ51" s="125">
        <v>0</v>
      </c>
      <c r="BR51" s="122">
        <v>14</v>
      </c>
      <c r="BS51" s="125">
        <v>93.33333333333333</v>
      </c>
      <c r="BT51" s="122">
        <v>15</v>
      </c>
      <c r="BU51" s="2"/>
      <c r="BV51" s="3"/>
      <c r="BW51" s="3"/>
      <c r="BX51" s="3"/>
      <c r="BY51" s="3"/>
    </row>
    <row r="52" spans="1:77" ht="41.45" customHeight="1">
      <c r="A52" s="64" t="s">
        <v>403</v>
      </c>
      <c r="C52" s="65"/>
      <c r="D52" s="65" t="s">
        <v>64</v>
      </c>
      <c r="E52" s="66">
        <v>1000</v>
      </c>
      <c r="F52" s="68">
        <v>97.59861314940231</v>
      </c>
      <c r="G52" s="101" t="s">
        <v>2160</v>
      </c>
      <c r="H52" s="65"/>
      <c r="I52" s="69" t="s">
        <v>403</v>
      </c>
      <c r="J52" s="70"/>
      <c r="K52" s="70"/>
      <c r="L52" s="69" t="s">
        <v>2493</v>
      </c>
      <c r="M52" s="73">
        <v>801.3021910758548</v>
      </c>
      <c r="N52" s="74">
        <v>5560.11962890625</v>
      </c>
      <c r="O52" s="74">
        <v>532.696044921875</v>
      </c>
      <c r="P52" s="75"/>
      <c r="Q52" s="76"/>
      <c r="R52" s="76"/>
      <c r="S52" s="87"/>
      <c r="T52" s="48">
        <v>3</v>
      </c>
      <c r="U52" s="48">
        <v>0</v>
      </c>
      <c r="V52" s="49">
        <v>1.333333</v>
      </c>
      <c r="W52" s="49">
        <v>0.001447</v>
      </c>
      <c r="X52" s="49">
        <v>0.003511</v>
      </c>
      <c r="Y52" s="49">
        <v>0.727679</v>
      </c>
      <c r="Z52" s="49">
        <v>0.3333333333333333</v>
      </c>
      <c r="AA52" s="49">
        <v>0</v>
      </c>
      <c r="AB52" s="71">
        <v>52</v>
      </c>
      <c r="AC52" s="71"/>
      <c r="AD52" s="72"/>
      <c r="AE52" s="78" t="s">
        <v>1373</v>
      </c>
      <c r="AF52" s="78">
        <v>27</v>
      </c>
      <c r="AG52" s="78">
        <v>4823654</v>
      </c>
      <c r="AH52" s="78">
        <v>319393</v>
      </c>
      <c r="AI52" s="78">
        <v>30</v>
      </c>
      <c r="AJ52" s="78"/>
      <c r="AK52" s="78" t="s">
        <v>1578</v>
      </c>
      <c r="AL52" s="78" t="s">
        <v>1748</v>
      </c>
      <c r="AM52" s="84" t="s">
        <v>1866</v>
      </c>
      <c r="AN52" s="78"/>
      <c r="AO52" s="80">
        <v>39282.61311342593</v>
      </c>
      <c r="AP52" s="84" t="s">
        <v>1970</v>
      </c>
      <c r="AQ52" s="78" t="b">
        <v>0</v>
      </c>
      <c r="AR52" s="78" t="b">
        <v>0</v>
      </c>
      <c r="AS52" s="78" t="b">
        <v>0</v>
      </c>
      <c r="AT52" s="78" t="s">
        <v>1272</v>
      </c>
      <c r="AU52" s="78">
        <v>24069</v>
      </c>
      <c r="AV52" s="84" t="s">
        <v>2111</v>
      </c>
      <c r="AW52" s="78" t="b">
        <v>1</v>
      </c>
      <c r="AX52" s="78" t="s">
        <v>2232</v>
      </c>
      <c r="AY52" s="84" t="s">
        <v>2282</v>
      </c>
      <c r="AZ52" s="78" t="s">
        <v>65</v>
      </c>
      <c r="BA52" s="78" t="str">
        <f>REPLACE(INDEX(GroupVertices[Group],MATCH(Vertices[[#This Row],[Vertex]],GroupVertices[Vertex],0)),1,1,"")</f>
        <v>4</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245</v>
      </c>
      <c r="C53" s="65"/>
      <c r="D53" s="65" t="s">
        <v>64</v>
      </c>
      <c r="E53" s="66">
        <v>162.07987847518595</v>
      </c>
      <c r="F53" s="68">
        <v>99.99989047616037</v>
      </c>
      <c r="G53" s="101" t="s">
        <v>670</v>
      </c>
      <c r="H53" s="65"/>
      <c r="I53" s="69" t="s">
        <v>245</v>
      </c>
      <c r="J53" s="70"/>
      <c r="K53" s="70"/>
      <c r="L53" s="69" t="s">
        <v>2494</v>
      </c>
      <c r="M53" s="73">
        <v>1.036500644954362</v>
      </c>
      <c r="N53" s="74">
        <v>9804.087890625</v>
      </c>
      <c r="O53" s="74">
        <v>6382.05517578125</v>
      </c>
      <c r="P53" s="75"/>
      <c r="Q53" s="76"/>
      <c r="R53" s="76"/>
      <c r="S53" s="87"/>
      <c r="T53" s="48">
        <v>0</v>
      </c>
      <c r="U53" s="48">
        <v>4</v>
      </c>
      <c r="V53" s="49">
        <v>2</v>
      </c>
      <c r="W53" s="49">
        <v>0.166667</v>
      </c>
      <c r="X53" s="49">
        <v>0</v>
      </c>
      <c r="Y53" s="49">
        <v>1.085232</v>
      </c>
      <c r="Z53" s="49">
        <v>0.25</v>
      </c>
      <c r="AA53" s="49">
        <v>0</v>
      </c>
      <c r="AB53" s="71">
        <v>53</v>
      </c>
      <c r="AC53" s="71"/>
      <c r="AD53" s="72"/>
      <c r="AE53" s="78" t="s">
        <v>1374</v>
      </c>
      <c r="AF53" s="78">
        <v>187</v>
      </c>
      <c r="AG53" s="78">
        <v>220</v>
      </c>
      <c r="AH53" s="78">
        <v>78349</v>
      </c>
      <c r="AI53" s="78">
        <v>34693</v>
      </c>
      <c r="AJ53" s="78"/>
      <c r="AK53" s="78" t="s">
        <v>1579</v>
      </c>
      <c r="AL53" s="78" t="s">
        <v>1749</v>
      </c>
      <c r="AM53" s="84" t="s">
        <v>1867</v>
      </c>
      <c r="AN53" s="78"/>
      <c r="AO53" s="80">
        <v>41436.27675925926</v>
      </c>
      <c r="AP53" s="78"/>
      <c r="AQ53" s="78" t="b">
        <v>1</v>
      </c>
      <c r="AR53" s="78" t="b">
        <v>1</v>
      </c>
      <c r="AS53" s="78" t="b">
        <v>0</v>
      </c>
      <c r="AT53" s="78" t="s">
        <v>1272</v>
      </c>
      <c r="AU53" s="78">
        <v>3</v>
      </c>
      <c r="AV53" s="84" t="s">
        <v>2111</v>
      </c>
      <c r="AW53" s="78" t="b">
        <v>0</v>
      </c>
      <c r="AX53" s="78" t="s">
        <v>2232</v>
      </c>
      <c r="AY53" s="84" t="s">
        <v>2283</v>
      </c>
      <c r="AZ53" s="78" t="s">
        <v>66</v>
      </c>
      <c r="BA53" s="78" t="str">
        <f>REPLACE(INDEX(GroupVertices[Group],MATCH(Vertices[[#This Row],[Vertex]],GroupVertices[Vertex],0)),1,1,"")</f>
        <v>7</v>
      </c>
      <c r="BB53" s="48"/>
      <c r="BC53" s="48"/>
      <c r="BD53" s="48"/>
      <c r="BE53" s="48"/>
      <c r="BF53" s="48" t="s">
        <v>569</v>
      </c>
      <c r="BG53" s="48" t="s">
        <v>569</v>
      </c>
      <c r="BH53" s="122" t="s">
        <v>3111</v>
      </c>
      <c r="BI53" s="122" t="s">
        <v>3111</v>
      </c>
      <c r="BJ53" s="122" t="s">
        <v>3226</v>
      </c>
      <c r="BK53" s="122" t="s">
        <v>3226</v>
      </c>
      <c r="BL53" s="122">
        <v>0</v>
      </c>
      <c r="BM53" s="125">
        <v>0</v>
      </c>
      <c r="BN53" s="122">
        <v>1</v>
      </c>
      <c r="BO53" s="125">
        <v>4.545454545454546</v>
      </c>
      <c r="BP53" s="122">
        <v>0</v>
      </c>
      <c r="BQ53" s="125">
        <v>0</v>
      </c>
      <c r="BR53" s="122">
        <v>21</v>
      </c>
      <c r="BS53" s="125">
        <v>95.45454545454545</v>
      </c>
      <c r="BT53" s="122">
        <v>22</v>
      </c>
      <c r="BU53" s="2"/>
      <c r="BV53" s="3"/>
      <c r="BW53" s="3"/>
      <c r="BX53" s="3"/>
      <c r="BY53" s="3"/>
    </row>
    <row r="54" spans="1:77" ht="41.45" customHeight="1">
      <c r="A54" s="64" t="s">
        <v>404</v>
      </c>
      <c r="C54" s="65"/>
      <c r="D54" s="65" t="s">
        <v>64</v>
      </c>
      <c r="E54" s="66">
        <v>397.9559325235723</v>
      </c>
      <c r="F54" s="68">
        <v>99.67647354742887</v>
      </c>
      <c r="G54" s="101" t="s">
        <v>2161</v>
      </c>
      <c r="H54" s="65"/>
      <c r="I54" s="69" t="s">
        <v>404</v>
      </c>
      <c r="J54" s="70"/>
      <c r="K54" s="70"/>
      <c r="L54" s="69" t="s">
        <v>2495</v>
      </c>
      <c r="M54" s="73">
        <v>108.82058242687006</v>
      </c>
      <c r="N54" s="74">
        <v>9024.4384765625</v>
      </c>
      <c r="O54" s="74">
        <v>6514.599609375</v>
      </c>
      <c r="P54" s="75"/>
      <c r="Q54" s="76"/>
      <c r="R54" s="76"/>
      <c r="S54" s="87"/>
      <c r="T54" s="48">
        <v>3</v>
      </c>
      <c r="U54" s="48">
        <v>0</v>
      </c>
      <c r="V54" s="49">
        <v>0.5</v>
      </c>
      <c r="W54" s="49">
        <v>0.142857</v>
      </c>
      <c r="X54" s="49">
        <v>0</v>
      </c>
      <c r="Y54" s="49">
        <v>0.835922</v>
      </c>
      <c r="Z54" s="49">
        <v>0.3333333333333333</v>
      </c>
      <c r="AA54" s="49">
        <v>0</v>
      </c>
      <c r="AB54" s="71">
        <v>54</v>
      </c>
      <c r="AC54" s="71"/>
      <c r="AD54" s="72"/>
      <c r="AE54" s="78" t="s">
        <v>1375</v>
      </c>
      <c r="AF54" s="78">
        <v>12280</v>
      </c>
      <c r="AG54" s="78">
        <v>649866</v>
      </c>
      <c r="AH54" s="78">
        <v>24097</v>
      </c>
      <c r="AI54" s="78">
        <v>247</v>
      </c>
      <c r="AJ54" s="78"/>
      <c r="AK54" s="78" t="s">
        <v>1580</v>
      </c>
      <c r="AL54" s="78"/>
      <c r="AM54" s="84" t="s">
        <v>1868</v>
      </c>
      <c r="AN54" s="78"/>
      <c r="AO54" s="80">
        <v>39541.37347222222</v>
      </c>
      <c r="AP54" s="84" t="s">
        <v>1971</v>
      </c>
      <c r="AQ54" s="78" t="b">
        <v>0</v>
      </c>
      <c r="AR54" s="78" t="b">
        <v>0</v>
      </c>
      <c r="AS54" s="78" t="b">
        <v>0</v>
      </c>
      <c r="AT54" s="78" t="s">
        <v>1272</v>
      </c>
      <c r="AU54" s="78">
        <v>4444</v>
      </c>
      <c r="AV54" s="84" t="s">
        <v>2111</v>
      </c>
      <c r="AW54" s="78" t="b">
        <v>1</v>
      </c>
      <c r="AX54" s="78" t="s">
        <v>2232</v>
      </c>
      <c r="AY54" s="84" t="s">
        <v>2284</v>
      </c>
      <c r="AZ54" s="78" t="s">
        <v>65</v>
      </c>
      <c r="BA54" s="78" t="str">
        <f>REPLACE(INDEX(GroupVertices[Group],MATCH(Vertices[[#This Row],[Vertex]],GroupVertices[Vertex],0)),1,1,"")</f>
        <v>7</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405</v>
      </c>
      <c r="C55" s="65"/>
      <c r="D55" s="65" t="s">
        <v>64</v>
      </c>
      <c r="E55" s="66">
        <v>210.1819700642026</v>
      </c>
      <c r="F55" s="68">
        <v>99.93393621560584</v>
      </c>
      <c r="G55" s="101" t="s">
        <v>2162</v>
      </c>
      <c r="H55" s="65"/>
      <c r="I55" s="69" t="s">
        <v>405</v>
      </c>
      <c r="J55" s="70"/>
      <c r="K55" s="70"/>
      <c r="L55" s="69" t="s">
        <v>2496</v>
      </c>
      <c r="M55" s="73">
        <v>23.016857212426117</v>
      </c>
      <c r="N55" s="74">
        <v>9545.8837890625</v>
      </c>
      <c r="O55" s="74">
        <v>7281.62451171875</v>
      </c>
      <c r="P55" s="75"/>
      <c r="Q55" s="76"/>
      <c r="R55" s="76"/>
      <c r="S55" s="87"/>
      <c r="T55" s="48">
        <v>3</v>
      </c>
      <c r="U55" s="48">
        <v>0</v>
      </c>
      <c r="V55" s="49">
        <v>0.5</v>
      </c>
      <c r="W55" s="49">
        <v>0.142857</v>
      </c>
      <c r="X55" s="49">
        <v>0</v>
      </c>
      <c r="Y55" s="49">
        <v>0.835922</v>
      </c>
      <c r="Z55" s="49">
        <v>0.3333333333333333</v>
      </c>
      <c r="AA55" s="49">
        <v>0</v>
      </c>
      <c r="AB55" s="71">
        <v>55</v>
      </c>
      <c r="AC55" s="71"/>
      <c r="AD55" s="72"/>
      <c r="AE55" s="78" t="s">
        <v>1376</v>
      </c>
      <c r="AF55" s="78">
        <v>357</v>
      </c>
      <c r="AG55" s="78">
        <v>132702</v>
      </c>
      <c r="AH55" s="78">
        <v>3434</v>
      </c>
      <c r="AI55" s="78">
        <v>50</v>
      </c>
      <c r="AJ55" s="78"/>
      <c r="AK55" s="78" t="s">
        <v>1581</v>
      </c>
      <c r="AL55" s="78" t="s">
        <v>1297</v>
      </c>
      <c r="AM55" s="84" t="s">
        <v>1869</v>
      </c>
      <c r="AN55" s="78"/>
      <c r="AO55" s="80">
        <v>41732.526041666664</v>
      </c>
      <c r="AP55" s="84" t="s">
        <v>1972</v>
      </c>
      <c r="AQ55" s="78" t="b">
        <v>0</v>
      </c>
      <c r="AR55" s="78" t="b">
        <v>0</v>
      </c>
      <c r="AS55" s="78" t="b">
        <v>1</v>
      </c>
      <c r="AT55" s="78" t="s">
        <v>2108</v>
      </c>
      <c r="AU55" s="78">
        <v>1080</v>
      </c>
      <c r="AV55" s="84" t="s">
        <v>2110</v>
      </c>
      <c r="AW55" s="78" t="b">
        <v>1</v>
      </c>
      <c r="AX55" s="78" t="s">
        <v>2232</v>
      </c>
      <c r="AY55" s="84" t="s">
        <v>2285</v>
      </c>
      <c r="AZ55" s="78" t="s">
        <v>65</v>
      </c>
      <c r="BA55" s="78" t="str">
        <f>REPLACE(INDEX(GroupVertices[Group],MATCH(Vertices[[#This Row],[Vertex]],GroupVertices[Vertex],0)),1,1,"")</f>
        <v>7</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406</v>
      </c>
      <c r="C56" s="65"/>
      <c r="D56" s="65" t="s">
        <v>64</v>
      </c>
      <c r="E56" s="66">
        <v>933.9328762576873</v>
      </c>
      <c r="F56" s="68">
        <v>98.9415790380531</v>
      </c>
      <c r="G56" s="101" t="s">
        <v>2163</v>
      </c>
      <c r="H56" s="65"/>
      <c r="I56" s="69" t="s">
        <v>406</v>
      </c>
      <c r="J56" s="70"/>
      <c r="K56" s="70"/>
      <c r="L56" s="69" t="s">
        <v>2497</v>
      </c>
      <c r="M56" s="73">
        <v>353.73642591816616</v>
      </c>
      <c r="N56" s="74">
        <v>9694.138671875</v>
      </c>
      <c r="O56" s="74">
        <v>4881.86474609375</v>
      </c>
      <c r="P56" s="75"/>
      <c r="Q56" s="76"/>
      <c r="R56" s="76"/>
      <c r="S56" s="87"/>
      <c r="T56" s="48">
        <v>3</v>
      </c>
      <c r="U56" s="48">
        <v>0</v>
      </c>
      <c r="V56" s="49">
        <v>0.5</v>
      </c>
      <c r="W56" s="49">
        <v>0.142857</v>
      </c>
      <c r="X56" s="49">
        <v>0</v>
      </c>
      <c r="Y56" s="49">
        <v>0.835922</v>
      </c>
      <c r="Z56" s="49">
        <v>0.3333333333333333</v>
      </c>
      <c r="AA56" s="49">
        <v>0</v>
      </c>
      <c r="AB56" s="71">
        <v>56</v>
      </c>
      <c r="AC56" s="71"/>
      <c r="AD56" s="72"/>
      <c r="AE56" s="78" t="s">
        <v>1377</v>
      </c>
      <c r="AF56" s="78">
        <v>4560</v>
      </c>
      <c r="AG56" s="78">
        <v>2126045</v>
      </c>
      <c r="AH56" s="78">
        <v>93175</v>
      </c>
      <c r="AI56" s="78">
        <v>467</v>
      </c>
      <c r="AJ56" s="78"/>
      <c r="AK56" s="78" t="s">
        <v>1582</v>
      </c>
      <c r="AL56" s="78" t="s">
        <v>1289</v>
      </c>
      <c r="AM56" s="84" t="s">
        <v>1870</v>
      </c>
      <c r="AN56" s="78"/>
      <c r="AO56" s="80">
        <v>39566.603900462964</v>
      </c>
      <c r="AP56" s="84" t="s">
        <v>1973</v>
      </c>
      <c r="AQ56" s="78" t="b">
        <v>0</v>
      </c>
      <c r="AR56" s="78" t="b">
        <v>0</v>
      </c>
      <c r="AS56" s="78" t="b">
        <v>1</v>
      </c>
      <c r="AT56" s="78" t="s">
        <v>1272</v>
      </c>
      <c r="AU56" s="78">
        <v>9728</v>
      </c>
      <c r="AV56" s="84" t="s">
        <v>2111</v>
      </c>
      <c r="AW56" s="78" t="b">
        <v>1</v>
      </c>
      <c r="AX56" s="78" t="s">
        <v>2232</v>
      </c>
      <c r="AY56" s="84" t="s">
        <v>2286</v>
      </c>
      <c r="AZ56" s="78" t="s">
        <v>65</v>
      </c>
      <c r="BA56" s="78" t="str">
        <f>REPLACE(INDEX(GroupVertices[Group],MATCH(Vertices[[#This Row],[Vertex]],GroupVertices[Vertex],0)),1,1,"")</f>
        <v>7</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384</v>
      </c>
      <c r="C57" s="65"/>
      <c r="D57" s="65" t="s">
        <v>64</v>
      </c>
      <c r="E57" s="66">
        <v>225.84287129236233</v>
      </c>
      <c r="F57" s="68">
        <v>99.91246307117491</v>
      </c>
      <c r="G57" s="101" t="s">
        <v>758</v>
      </c>
      <c r="H57" s="65"/>
      <c r="I57" s="69" t="s">
        <v>384</v>
      </c>
      <c r="J57" s="70"/>
      <c r="K57" s="70"/>
      <c r="L57" s="69" t="s">
        <v>2498</v>
      </c>
      <c r="M57" s="73">
        <v>30.173140479773824</v>
      </c>
      <c r="N57" s="74">
        <v>9457.4248046875</v>
      </c>
      <c r="O57" s="74">
        <v>6042.958984375</v>
      </c>
      <c r="P57" s="75"/>
      <c r="Q57" s="76"/>
      <c r="R57" s="76"/>
      <c r="S57" s="87"/>
      <c r="T57" s="48">
        <v>2</v>
      </c>
      <c r="U57" s="48">
        <v>3</v>
      </c>
      <c r="V57" s="49">
        <v>2.5</v>
      </c>
      <c r="W57" s="49">
        <v>0.2</v>
      </c>
      <c r="X57" s="49">
        <v>0</v>
      </c>
      <c r="Y57" s="49">
        <v>1.321756</v>
      </c>
      <c r="Z57" s="49">
        <v>0.3</v>
      </c>
      <c r="AA57" s="49">
        <v>0</v>
      </c>
      <c r="AB57" s="71">
        <v>57</v>
      </c>
      <c r="AC57" s="71"/>
      <c r="AD57" s="72"/>
      <c r="AE57" s="78" t="s">
        <v>1378</v>
      </c>
      <c r="AF57" s="78">
        <v>802</v>
      </c>
      <c r="AG57" s="78">
        <v>175835</v>
      </c>
      <c r="AH57" s="78">
        <v>21866</v>
      </c>
      <c r="AI57" s="78">
        <v>3471</v>
      </c>
      <c r="AJ57" s="78"/>
      <c r="AK57" s="78" t="s">
        <v>1583</v>
      </c>
      <c r="AL57" s="78" t="s">
        <v>1297</v>
      </c>
      <c r="AM57" s="84" t="s">
        <v>1871</v>
      </c>
      <c r="AN57" s="78"/>
      <c r="AO57" s="80">
        <v>39980.38584490741</v>
      </c>
      <c r="AP57" s="84" t="s">
        <v>1974</v>
      </c>
      <c r="AQ57" s="78" t="b">
        <v>0</v>
      </c>
      <c r="AR57" s="78" t="b">
        <v>0</v>
      </c>
      <c r="AS57" s="78" t="b">
        <v>1</v>
      </c>
      <c r="AT57" s="78" t="s">
        <v>1272</v>
      </c>
      <c r="AU57" s="78">
        <v>2267</v>
      </c>
      <c r="AV57" s="84" t="s">
        <v>2115</v>
      </c>
      <c r="AW57" s="78" t="b">
        <v>1</v>
      </c>
      <c r="AX57" s="78" t="s">
        <v>2232</v>
      </c>
      <c r="AY57" s="84" t="s">
        <v>2287</v>
      </c>
      <c r="AZ57" s="78" t="s">
        <v>66</v>
      </c>
      <c r="BA57" s="78" t="str">
        <f>REPLACE(INDEX(GroupVertices[Group],MATCH(Vertices[[#This Row],[Vertex]],GroupVertices[Vertex],0)),1,1,"")</f>
        <v>7</v>
      </c>
      <c r="BB57" s="48"/>
      <c r="BC57" s="48"/>
      <c r="BD57" s="48"/>
      <c r="BE57" s="48"/>
      <c r="BF57" s="48" t="s">
        <v>606</v>
      </c>
      <c r="BG57" s="48" t="s">
        <v>606</v>
      </c>
      <c r="BH57" s="122" t="s">
        <v>2874</v>
      </c>
      <c r="BI57" s="122" t="s">
        <v>2874</v>
      </c>
      <c r="BJ57" s="122" t="s">
        <v>2993</v>
      </c>
      <c r="BK57" s="122" t="s">
        <v>2993</v>
      </c>
      <c r="BL57" s="122">
        <v>0</v>
      </c>
      <c r="BM57" s="125">
        <v>0</v>
      </c>
      <c r="BN57" s="122">
        <v>2</v>
      </c>
      <c r="BO57" s="125">
        <v>6.25</v>
      </c>
      <c r="BP57" s="122">
        <v>0</v>
      </c>
      <c r="BQ57" s="125">
        <v>0</v>
      </c>
      <c r="BR57" s="122">
        <v>30</v>
      </c>
      <c r="BS57" s="125">
        <v>93.75</v>
      </c>
      <c r="BT57" s="122">
        <v>32</v>
      </c>
      <c r="BU57" s="2"/>
      <c r="BV57" s="3"/>
      <c r="BW57" s="3"/>
      <c r="BX57" s="3"/>
      <c r="BY57" s="3"/>
    </row>
    <row r="58" spans="1:77" ht="41.45" customHeight="1">
      <c r="A58" s="64" t="s">
        <v>246</v>
      </c>
      <c r="C58" s="65"/>
      <c r="D58" s="65" t="s">
        <v>64</v>
      </c>
      <c r="E58" s="66">
        <v>162.1052943536542</v>
      </c>
      <c r="F58" s="68">
        <v>99.99985562766594</v>
      </c>
      <c r="G58" s="101" t="s">
        <v>676</v>
      </c>
      <c r="H58" s="65"/>
      <c r="I58" s="69" t="s">
        <v>246</v>
      </c>
      <c r="J58" s="70"/>
      <c r="K58" s="70"/>
      <c r="L58" s="69" t="s">
        <v>2499</v>
      </c>
      <c r="M58" s="73">
        <v>1.04811448653075</v>
      </c>
      <c r="N58" s="74">
        <v>6433.8017578125</v>
      </c>
      <c r="O58" s="74">
        <v>5010.08642578125</v>
      </c>
      <c r="P58" s="75"/>
      <c r="Q58" s="76"/>
      <c r="R58" s="76"/>
      <c r="S58" s="87"/>
      <c r="T58" s="48">
        <v>0</v>
      </c>
      <c r="U58" s="48">
        <v>1</v>
      </c>
      <c r="V58" s="49">
        <v>0</v>
      </c>
      <c r="W58" s="49">
        <v>0.00157</v>
      </c>
      <c r="X58" s="49">
        <v>0.001683</v>
      </c>
      <c r="Y58" s="49">
        <v>0.453777</v>
      </c>
      <c r="Z58" s="49">
        <v>0</v>
      </c>
      <c r="AA58" s="49">
        <v>0</v>
      </c>
      <c r="AB58" s="71">
        <v>58</v>
      </c>
      <c r="AC58" s="71"/>
      <c r="AD58" s="72"/>
      <c r="AE58" s="78" t="s">
        <v>1379</v>
      </c>
      <c r="AF58" s="78">
        <v>499</v>
      </c>
      <c r="AG58" s="78">
        <v>290</v>
      </c>
      <c r="AH58" s="78">
        <v>16307</v>
      </c>
      <c r="AI58" s="78">
        <v>36039</v>
      </c>
      <c r="AJ58" s="78"/>
      <c r="AK58" s="78" t="s">
        <v>1584</v>
      </c>
      <c r="AL58" s="78" t="s">
        <v>1750</v>
      </c>
      <c r="AM58" s="78"/>
      <c r="AN58" s="78"/>
      <c r="AO58" s="80">
        <v>40987.01936342593</v>
      </c>
      <c r="AP58" s="84" t="s">
        <v>1975</v>
      </c>
      <c r="AQ58" s="78" t="b">
        <v>0</v>
      </c>
      <c r="AR58" s="78" t="b">
        <v>0</v>
      </c>
      <c r="AS58" s="78" t="b">
        <v>0</v>
      </c>
      <c r="AT58" s="78" t="s">
        <v>1272</v>
      </c>
      <c r="AU58" s="78">
        <v>7</v>
      </c>
      <c r="AV58" s="84" t="s">
        <v>2116</v>
      </c>
      <c r="AW58" s="78" t="b">
        <v>0</v>
      </c>
      <c r="AX58" s="78" t="s">
        <v>2232</v>
      </c>
      <c r="AY58" s="84" t="s">
        <v>2288</v>
      </c>
      <c r="AZ58" s="78" t="s">
        <v>66</v>
      </c>
      <c r="BA58" s="78" t="str">
        <f>REPLACE(INDEX(GroupVertices[Group],MATCH(Vertices[[#This Row],[Vertex]],GroupVertices[Vertex],0)),1,1,"")</f>
        <v>3</v>
      </c>
      <c r="BB58" s="48"/>
      <c r="BC58" s="48"/>
      <c r="BD58" s="48"/>
      <c r="BE58" s="48"/>
      <c r="BF58" s="48"/>
      <c r="BG58" s="48"/>
      <c r="BH58" s="122" t="s">
        <v>3091</v>
      </c>
      <c r="BI58" s="122" t="s">
        <v>3091</v>
      </c>
      <c r="BJ58" s="122" t="s">
        <v>3206</v>
      </c>
      <c r="BK58" s="122" t="s">
        <v>3206</v>
      </c>
      <c r="BL58" s="122">
        <v>2</v>
      </c>
      <c r="BM58" s="125">
        <v>8.695652173913043</v>
      </c>
      <c r="BN58" s="122">
        <v>0</v>
      </c>
      <c r="BO58" s="125">
        <v>0</v>
      </c>
      <c r="BP58" s="122">
        <v>0</v>
      </c>
      <c r="BQ58" s="125">
        <v>0</v>
      </c>
      <c r="BR58" s="122">
        <v>21</v>
      </c>
      <c r="BS58" s="125">
        <v>91.30434782608695</v>
      </c>
      <c r="BT58" s="122">
        <v>23</v>
      </c>
      <c r="BU58" s="2"/>
      <c r="BV58" s="3"/>
      <c r="BW58" s="3"/>
      <c r="BX58" s="3"/>
      <c r="BY58" s="3"/>
    </row>
    <row r="59" spans="1:77" ht="41.45" customHeight="1">
      <c r="A59" s="64" t="s">
        <v>247</v>
      </c>
      <c r="C59" s="65"/>
      <c r="D59" s="65" t="s">
        <v>64</v>
      </c>
      <c r="E59" s="66">
        <v>162.00363083978118</v>
      </c>
      <c r="F59" s="68">
        <v>99.99999502164366</v>
      </c>
      <c r="G59" s="101" t="s">
        <v>677</v>
      </c>
      <c r="H59" s="65"/>
      <c r="I59" s="69" t="s">
        <v>247</v>
      </c>
      <c r="J59" s="70"/>
      <c r="K59" s="70"/>
      <c r="L59" s="69" t="s">
        <v>2500</v>
      </c>
      <c r="M59" s="73">
        <v>1.0016591202251983</v>
      </c>
      <c r="N59" s="74">
        <v>5281.5732421875</v>
      </c>
      <c r="O59" s="74">
        <v>7655.42138671875</v>
      </c>
      <c r="P59" s="75"/>
      <c r="Q59" s="76"/>
      <c r="R59" s="76"/>
      <c r="S59" s="87"/>
      <c r="T59" s="48">
        <v>0</v>
      </c>
      <c r="U59" s="48">
        <v>1</v>
      </c>
      <c r="V59" s="49">
        <v>0</v>
      </c>
      <c r="W59" s="49">
        <v>0.00157</v>
      </c>
      <c r="X59" s="49">
        <v>0.001683</v>
      </c>
      <c r="Y59" s="49">
        <v>0.453777</v>
      </c>
      <c r="Z59" s="49">
        <v>0</v>
      </c>
      <c r="AA59" s="49">
        <v>0</v>
      </c>
      <c r="AB59" s="71">
        <v>59</v>
      </c>
      <c r="AC59" s="71"/>
      <c r="AD59" s="72"/>
      <c r="AE59" s="78" t="s">
        <v>1380</v>
      </c>
      <c r="AF59" s="78">
        <v>97</v>
      </c>
      <c r="AG59" s="78">
        <v>10</v>
      </c>
      <c r="AH59" s="78">
        <v>160</v>
      </c>
      <c r="AI59" s="78">
        <v>38</v>
      </c>
      <c r="AJ59" s="78"/>
      <c r="AK59" s="78" t="s">
        <v>1585</v>
      </c>
      <c r="AL59" s="78" t="s">
        <v>1751</v>
      </c>
      <c r="AM59" s="78"/>
      <c r="AN59" s="78"/>
      <c r="AO59" s="80">
        <v>42011.117210648146</v>
      </c>
      <c r="AP59" s="78"/>
      <c r="AQ59" s="78" t="b">
        <v>0</v>
      </c>
      <c r="AR59" s="78" t="b">
        <v>0</v>
      </c>
      <c r="AS59" s="78" t="b">
        <v>0</v>
      </c>
      <c r="AT59" s="78" t="s">
        <v>1272</v>
      </c>
      <c r="AU59" s="78">
        <v>0</v>
      </c>
      <c r="AV59" s="84" t="s">
        <v>2111</v>
      </c>
      <c r="AW59" s="78" t="b">
        <v>0</v>
      </c>
      <c r="AX59" s="78" t="s">
        <v>2232</v>
      </c>
      <c r="AY59" s="84" t="s">
        <v>2289</v>
      </c>
      <c r="AZ59" s="78" t="s">
        <v>66</v>
      </c>
      <c r="BA59" s="78" t="str">
        <f>REPLACE(INDEX(GroupVertices[Group],MATCH(Vertices[[#This Row],[Vertex]],GroupVertices[Vertex],0)),1,1,"")</f>
        <v>3</v>
      </c>
      <c r="BB59" s="48"/>
      <c r="BC59" s="48"/>
      <c r="BD59" s="48"/>
      <c r="BE59" s="48"/>
      <c r="BF59" s="48"/>
      <c r="BG59" s="48"/>
      <c r="BH59" s="122" t="s">
        <v>3091</v>
      </c>
      <c r="BI59" s="122" t="s">
        <v>3091</v>
      </c>
      <c r="BJ59" s="122" t="s">
        <v>3206</v>
      </c>
      <c r="BK59" s="122" t="s">
        <v>3206</v>
      </c>
      <c r="BL59" s="122">
        <v>2</v>
      </c>
      <c r="BM59" s="125">
        <v>8.695652173913043</v>
      </c>
      <c r="BN59" s="122">
        <v>0</v>
      </c>
      <c r="BO59" s="125">
        <v>0</v>
      </c>
      <c r="BP59" s="122">
        <v>0</v>
      </c>
      <c r="BQ59" s="125">
        <v>0</v>
      </c>
      <c r="BR59" s="122">
        <v>21</v>
      </c>
      <c r="BS59" s="125">
        <v>91.30434782608695</v>
      </c>
      <c r="BT59" s="122">
        <v>23</v>
      </c>
      <c r="BU59" s="2"/>
      <c r="BV59" s="3"/>
      <c r="BW59" s="3"/>
      <c r="BX59" s="3"/>
      <c r="BY59" s="3"/>
    </row>
    <row r="60" spans="1:77" ht="41.45" customHeight="1">
      <c r="A60" s="64" t="s">
        <v>248</v>
      </c>
      <c r="C60" s="65"/>
      <c r="D60" s="65" t="s">
        <v>64</v>
      </c>
      <c r="E60" s="66">
        <v>162.83908707343048</v>
      </c>
      <c r="F60" s="68">
        <v>99.99884950184824</v>
      </c>
      <c r="G60" s="101" t="s">
        <v>678</v>
      </c>
      <c r="H60" s="65"/>
      <c r="I60" s="69" t="s">
        <v>248</v>
      </c>
      <c r="J60" s="70"/>
      <c r="K60" s="70"/>
      <c r="L60" s="69" t="s">
        <v>2501</v>
      </c>
      <c r="M60" s="73">
        <v>1.3834226840433208</v>
      </c>
      <c r="N60" s="74">
        <v>6957.58154296875</v>
      </c>
      <c r="O60" s="74">
        <v>9080.8349609375</v>
      </c>
      <c r="P60" s="75"/>
      <c r="Q60" s="76"/>
      <c r="R60" s="76"/>
      <c r="S60" s="87"/>
      <c r="T60" s="48">
        <v>0</v>
      </c>
      <c r="U60" s="48">
        <v>1</v>
      </c>
      <c r="V60" s="49">
        <v>0</v>
      </c>
      <c r="W60" s="49">
        <v>0.00157</v>
      </c>
      <c r="X60" s="49">
        <v>0.001683</v>
      </c>
      <c r="Y60" s="49">
        <v>0.453777</v>
      </c>
      <c r="Z60" s="49">
        <v>0</v>
      </c>
      <c r="AA60" s="49">
        <v>0</v>
      </c>
      <c r="AB60" s="71">
        <v>60</v>
      </c>
      <c r="AC60" s="71"/>
      <c r="AD60" s="72"/>
      <c r="AE60" s="78" t="s">
        <v>1381</v>
      </c>
      <c r="AF60" s="78">
        <v>4993</v>
      </c>
      <c r="AG60" s="78">
        <v>2311</v>
      </c>
      <c r="AH60" s="78">
        <v>1388</v>
      </c>
      <c r="AI60" s="78">
        <v>1303</v>
      </c>
      <c r="AJ60" s="78"/>
      <c r="AK60" s="78" t="s">
        <v>1586</v>
      </c>
      <c r="AL60" s="78" t="s">
        <v>1752</v>
      </c>
      <c r="AM60" s="84" t="s">
        <v>1872</v>
      </c>
      <c r="AN60" s="78"/>
      <c r="AO60" s="80">
        <v>41887.67658564815</v>
      </c>
      <c r="AP60" s="78"/>
      <c r="AQ60" s="78" t="b">
        <v>0</v>
      </c>
      <c r="AR60" s="78" t="b">
        <v>0</v>
      </c>
      <c r="AS60" s="78" t="b">
        <v>0</v>
      </c>
      <c r="AT60" s="78" t="s">
        <v>1272</v>
      </c>
      <c r="AU60" s="78">
        <v>42</v>
      </c>
      <c r="AV60" s="84" t="s">
        <v>2111</v>
      </c>
      <c r="AW60" s="78" t="b">
        <v>0</v>
      </c>
      <c r="AX60" s="78" t="s">
        <v>2232</v>
      </c>
      <c r="AY60" s="84" t="s">
        <v>2290</v>
      </c>
      <c r="AZ60" s="78" t="s">
        <v>66</v>
      </c>
      <c r="BA60" s="78" t="str">
        <f>REPLACE(INDEX(GroupVertices[Group],MATCH(Vertices[[#This Row],[Vertex]],GroupVertices[Vertex],0)),1,1,"")</f>
        <v>3</v>
      </c>
      <c r="BB60" s="48"/>
      <c r="BC60" s="48"/>
      <c r="BD60" s="48"/>
      <c r="BE60" s="48"/>
      <c r="BF60" s="48"/>
      <c r="BG60" s="48"/>
      <c r="BH60" s="122" t="s">
        <v>3091</v>
      </c>
      <c r="BI60" s="122" t="s">
        <v>3091</v>
      </c>
      <c r="BJ60" s="122" t="s">
        <v>3206</v>
      </c>
      <c r="BK60" s="122" t="s">
        <v>3206</v>
      </c>
      <c r="BL60" s="122">
        <v>2</v>
      </c>
      <c r="BM60" s="125">
        <v>8.695652173913043</v>
      </c>
      <c r="BN60" s="122">
        <v>0</v>
      </c>
      <c r="BO60" s="125">
        <v>0</v>
      </c>
      <c r="BP60" s="122">
        <v>0</v>
      </c>
      <c r="BQ60" s="125">
        <v>0</v>
      </c>
      <c r="BR60" s="122">
        <v>21</v>
      </c>
      <c r="BS60" s="125">
        <v>91.30434782608695</v>
      </c>
      <c r="BT60" s="122">
        <v>23</v>
      </c>
      <c r="BU60" s="2"/>
      <c r="BV60" s="3"/>
      <c r="BW60" s="3"/>
      <c r="BX60" s="3"/>
      <c r="BY60" s="3"/>
    </row>
    <row r="61" spans="1:77" ht="41.45" customHeight="1">
      <c r="A61" s="64" t="s">
        <v>249</v>
      </c>
      <c r="C61" s="65"/>
      <c r="D61" s="65" t="s">
        <v>64</v>
      </c>
      <c r="E61" s="66">
        <v>162.07007520777677</v>
      </c>
      <c r="F61" s="68">
        <v>99.9999039177225</v>
      </c>
      <c r="G61" s="101" t="s">
        <v>2164</v>
      </c>
      <c r="H61" s="65"/>
      <c r="I61" s="69" t="s">
        <v>249</v>
      </c>
      <c r="J61" s="70"/>
      <c r="K61" s="70"/>
      <c r="L61" s="69" t="s">
        <v>2502</v>
      </c>
      <c r="M61" s="73">
        <v>1.0320210203463267</v>
      </c>
      <c r="N61" s="74">
        <v>686.0383911132812</v>
      </c>
      <c r="O61" s="74">
        <v>3365.758056640625</v>
      </c>
      <c r="P61" s="75"/>
      <c r="Q61" s="76"/>
      <c r="R61" s="76"/>
      <c r="S61" s="87"/>
      <c r="T61" s="48">
        <v>0</v>
      </c>
      <c r="U61" s="48">
        <v>1</v>
      </c>
      <c r="V61" s="49">
        <v>0</v>
      </c>
      <c r="W61" s="49">
        <v>0.001508</v>
      </c>
      <c r="X61" s="49">
        <v>0.000732</v>
      </c>
      <c r="Y61" s="49">
        <v>0.490612</v>
      </c>
      <c r="Z61" s="49">
        <v>0</v>
      </c>
      <c r="AA61" s="49">
        <v>0</v>
      </c>
      <c r="AB61" s="71">
        <v>61</v>
      </c>
      <c r="AC61" s="71"/>
      <c r="AD61" s="72"/>
      <c r="AE61" s="78" t="s">
        <v>1382</v>
      </c>
      <c r="AF61" s="78">
        <v>243</v>
      </c>
      <c r="AG61" s="78">
        <v>193</v>
      </c>
      <c r="AH61" s="78">
        <v>8586</v>
      </c>
      <c r="AI61" s="78">
        <v>14015</v>
      </c>
      <c r="AJ61" s="78"/>
      <c r="AK61" s="78" t="s">
        <v>1587</v>
      </c>
      <c r="AL61" s="78"/>
      <c r="AM61" s="78"/>
      <c r="AN61" s="78"/>
      <c r="AO61" s="80">
        <v>43313.73311342593</v>
      </c>
      <c r="AP61" s="84" t="s">
        <v>1976</v>
      </c>
      <c r="AQ61" s="78" t="b">
        <v>1</v>
      </c>
      <c r="AR61" s="78" t="b">
        <v>0</v>
      </c>
      <c r="AS61" s="78" t="b">
        <v>1</v>
      </c>
      <c r="AT61" s="78" t="s">
        <v>1272</v>
      </c>
      <c r="AU61" s="78">
        <v>0</v>
      </c>
      <c r="AV61" s="78"/>
      <c r="AW61" s="78" t="b">
        <v>0</v>
      </c>
      <c r="AX61" s="78" t="s">
        <v>2232</v>
      </c>
      <c r="AY61" s="84" t="s">
        <v>2291</v>
      </c>
      <c r="AZ61" s="78" t="s">
        <v>66</v>
      </c>
      <c r="BA61" s="78" t="str">
        <f>REPLACE(INDEX(GroupVertices[Group],MATCH(Vertices[[#This Row],[Vertex]],GroupVertices[Vertex],0)),1,1,"")</f>
        <v>2</v>
      </c>
      <c r="BB61" s="48"/>
      <c r="BC61" s="48"/>
      <c r="BD61" s="48"/>
      <c r="BE61" s="48"/>
      <c r="BF61" s="48" t="s">
        <v>561</v>
      </c>
      <c r="BG61" s="48" t="s">
        <v>561</v>
      </c>
      <c r="BH61" s="122" t="s">
        <v>3089</v>
      </c>
      <c r="BI61" s="122" t="s">
        <v>3089</v>
      </c>
      <c r="BJ61" s="122" t="s">
        <v>3204</v>
      </c>
      <c r="BK61" s="122" t="s">
        <v>3204</v>
      </c>
      <c r="BL61" s="122">
        <v>1</v>
      </c>
      <c r="BM61" s="125">
        <v>11.11111111111111</v>
      </c>
      <c r="BN61" s="122">
        <v>0</v>
      </c>
      <c r="BO61" s="125">
        <v>0</v>
      </c>
      <c r="BP61" s="122">
        <v>0</v>
      </c>
      <c r="BQ61" s="125">
        <v>0</v>
      </c>
      <c r="BR61" s="122">
        <v>8</v>
      </c>
      <c r="BS61" s="125">
        <v>88.88888888888889</v>
      </c>
      <c r="BT61" s="122">
        <v>9</v>
      </c>
      <c r="BU61" s="2"/>
      <c r="BV61" s="3"/>
      <c r="BW61" s="3"/>
      <c r="BX61" s="3"/>
      <c r="BY61" s="3"/>
    </row>
    <row r="62" spans="1:77" ht="41.45" customHeight="1">
      <c r="A62" s="64" t="s">
        <v>250</v>
      </c>
      <c r="C62" s="65"/>
      <c r="D62" s="65" t="s">
        <v>64</v>
      </c>
      <c r="E62" s="66">
        <v>162.17319105756224</v>
      </c>
      <c r="F62" s="68">
        <v>99.99976253240226</v>
      </c>
      <c r="G62" s="101" t="s">
        <v>679</v>
      </c>
      <c r="H62" s="65"/>
      <c r="I62" s="69" t="s">
        <v>250</v>
      </c>
      <c r="J62" s="70"/>
      <c r="K62" s="70"/>
      <c r="L62" s="69" t="s">
        <v>2503</v>
      </c>
      <c r="M62" s="73">
        <v>1.0791400347419575</v>
      </c>
      <c r="N62" s="74">
        <v>6686.1201171875</v>
      </c>
      <c r="O62" s="74">
        <v>1900.8590087890625</v>
      </c>
      <c r="P62" s="75"/>
      <c r="Q62" s="76"/>
      <c r="R62" s="76"/>
      <c r="S62" s="87"/>
      <c r="T62" s="48">
        <v>0</v>
      </c>
      <c r="U62" s="48">
        <v>3</v>
      </c>
      <c r="V62" s="49">
        <v>0.995238</v>
      </c>
      <c r="W62" s="49">
        <v>0.001684</v>
      </c>
      <c r="X62" s="49">
        <v>0.005097</v>
      </c>
      <c r="Y62" s="49">
        <v>0.665487</v>
      </c>
      <c r="Z62" s="49">
        <v>0.3333333333333333</v>
      </c>
      <c r="AA62" s="49">
        <v>0</v>
      </c>
      <c r="AB62" s="71">
        <v>62</v>
      </c>
      <c r="AC62" s="71"/>
      <c r="AD62" s="72"/>
      <c r="AE62" s="78" t="s">
        <v>1383</v>
      </c>
      <c r="AF62" s="78">
        <v>144</v>
      </c>
      <c r="AG62" s="78">
        <v>477</v>
      </c>
      <c r="AH62" s="78">
        <v>85</v>
      </c>
      <c r="AI62" s="78">
        <v>56</v>
      </c>
      <c r="AJ62" s="78"/>
      <c r="AK62" s="78" t="s">
        <v>1588</v>
      </c>
      <c r="AL62" s="78" t="s">
        <v>1753</v>
      </c>
      <c r="AM62" s="84" t="s">
        <v>1873</v>
      </c>
      <c r="AN62" s="78"/>
      <c r="AO62" s="80">
        <v>42719.93651620371</v>
      </c>
      <c r="AP62" s="84" t="s">
        <v>1977</v>
      </c>
      <c r="AQ62" s="78" t="b">
        <v>0</v>
      </c>
      <c r="AR62" s="78" t="b">
        <v>0</v>
      </c>
      <c r="AS62" s="78" t="b">
        <v>0</v>
      </c>
      <c r="AT62" s="78" t="s">
        <v>1272</v>
      </c>
      <c r="AU62" s="78">
        <v>6</v>
      </c>
      <c r="AV62" s="84" t="s">
        <v>2111</v>
      </c>
      <c r="AW62" s="78" t="b">
        <v>0</v>
      </c>
      <c r="AX62" s="78" t="s">
        <v>2232</v>
      </c>
      <c r="AY62" s="84" t="s">
        <v>2292</v>
      </c>
      <c r="AZ62" s="78" t="s">
        <v>66</v>
      </c>
      <c r="BA62" s="78" t="str">
        <f>REPLACE(INDEX(GroupVertices[Group],MATCH(Vertices[[#This Row],[Vertex]],GroupVertices[Vertex],0)),1,1,"")</f>
        <v>4</v>
      </c>
      <c r="BB62" s="48"/>
      <c r="BC62" s="48"/>
      <c r="BD62" s="48"/>
      <c r="BE62" s="48"/>
      <c r="BF62" s="48" t="s">
        <v>564</v>
      </c>
      <c r="BG62" s="48" t="s">
        <v>564</v>
      </c>
      <c r="BH62" s="122" t="s">
        <v>3097</v>
      </c>
      <c r="BI62" s="122" t="s">
        <v>3097</v>
      </c>
      <c r="BJ62" s="122" t="s">
        <v>3211</v>
      </c>
      <c r="BK62" s="122" t="s">
        <v>3211</v>
      </c>
      <c r="BL62" s="122">
        <v>2</v>
      </c>
      <c r="BM62" s="125">
        <v>10.526315789473685</v>
      </c>
      <c r="BN62" s="122">
        <v>0</v>
      </c>
      <c r="BO62" s="125">
        <v>0</v>
      </c>
      <c r="BP62" s="122">
        <v>0</v>
      </c>
      <c r="BQ62" s="125">
        <v>0</v>
      </c>
      <c r="BR62" s="122">
        <v>17</v>
      </c>
      <c r="BS62" s="125">
        <v>89.47368421052632</v>
      </c>
      <c r="BT62" s="122">
        <v>19</v>
      </c>
      <c r="BU62" s="2"/>
      <c r="BV62" s="3"/>
      <c r="BW62" s="3"/>
      <c r="BX62" s="3"/>
      <c r="BY62" s="3"/>
    </row>
    <row r="63" spans="1:77" ht="41.45" customHeight="1">
      <c r="A63" s="64" t="s">
        <v>251</v>
      </c>
      <c r="C63" s="65"/>
      <c r="D63" s="65" t="s">
        <v>64</v>
      </c>
      <c r="E63" s="66">
        <v>162.40048162786405</v>
      </c>
      <c r="F63" s="68">
        <v>99.99945088729494</v>
      </c>
      <c r="G63" s="101" t="s">
        <v>680</v>
      </c>
      <c r="H63" s="65"/>
      <c r="I63" s="69" t="s">
        <v>251</v>
      </c>
      <c r="J63" s="70"/>
      <c r="K63" s="70"/>
      <c r="L63" s="69" t="s">
        <v>2504</v>
      </c>
      <c r="M63" s="73">
        <v>1.1830009608393695</v>
      </c>
      <c r="N63" s="74">
        <v>8926.982421875</v>
      </c>
      <c r="O63" s="74">
        <v>1667.90673828125</v>
      </c>
      <c r="P63" s="75"/>
      <c r="Q63" s="76"/>
      <c r="R63" s="76"/>
      <c r="S63" s="87"/>
      <c r="T63" s="48">
        <v>0</v>
      </c>
      <c r="U63" s="48">
        <v>1</v>
      </c>
      <c r="V63" s="49">
        <v>0</v>
      </c>
      <c r="W63" s="49">
        <v>0.2</v>
      </c>
      <c r="X63" s="49">
        <v>0</v>
      </c>
      <c r="Y63" s="49">
        <v>0.512391</v>
      </c>
      <c r="Z63" s="49">
        <v>0</v>
      </c>
      <c r="AA63" s="49">
        <v>0</v>
      </c>
      <c r="AB63" s="71">
        <v>63</v>
      </c>
      <c r="AC63" s="71"/>
      <c r="AD63" s="72"/>
      <c r="AE63" s="78" t="s">
        <v>1384</v>
      </c>
      <c r="AF63" s="78">
        <v>2547</v>
      </c>
      <c r="AG63" s="78">
        <v>1103</v>
      </c>
      <c r="AH63" s="78">
        <v>51709</v>
      </c>
      <c r="AI63" s="78">
        <v>57571</v>
      </c>
      <c r="AJ63" s="78"/>
      <c r="AK63" s="78" t="s">
        <v>1589</v>
      </c>
      <c r="AL63" s="78" t="s">
        <v>1754</v>
      </c>
      <c r="AM63" s="84" t="s">
        <v>1874</v>
      </c>
      <c r="AN63" s="78"/>
      <c r="AO63" s="80">
        <v>41419.377534722225</v>
      </c>
      <c r="AP63" s="84" t="s">
        <v>1978</v>
      </c>
      <c r="AQ63" s="78" t="b">
        <v>0</v>
      </c>
      <c r="AR63" s="78" t="b">
        <v>0</v>
      </c>
      <c r="AS63" s="78" t="b">
        <v>1</v>
      </c>
      <c r="AT63" s="78" t="s">
        <v>1272</v>
      </c>
      <c r="AU63" s="78">
        <v>76</v>
      </c>
      <c r="AV63" s="84" t="s">
        <v>2117</v>
      </c>
      <c r="AW63" s="78" t="b">
        <v>0</v>
      </c>
      <c r="AX63" s="78" t="s">
        <v>2232</v>
      </c>
      <c r="AY63" s="84" t="s">
        <v>2293</v>
      </c>
      <c r="AZ63" s="78" t="s">
        <v>66</v>
      </c>
      <c r="BA63" s="78" t="str">
        <f>REPLACE(INDEX(GroupVertices[Group],MATCH(Vertices[[#This Row],[Vertex]],GroupVertices[Vertex],0)),1,1,"")</f>
        <v>11</v>
      </c>
      <c r="BB63" s="48"/>
      <c r="BC63" s="48"/>
      <c r="BD63" s="48"/>
      <c r="BE63" s="48"/>
      <c r="BF63" s="48"/>
      <c r="BG63" s="48"/>
      <c r="BH63" s="122" t="s">
        <v>3112</v>
      </c>
      <c r="BI63" s="122" t="s">
        <v>3112</v>
      </c>
      <c r="BJ63" s="122" t="s">
        <v>3227</v>
      </c>
      <c r="BK63" s="122" t="s">
        <v>3227</v>
      </c>
      <c r="BL63" s="122">
        <v>0</v>
      </c>
      <c r="BM63" s="125">
        <v>0</v>
      </c>
      <c r="BN63" s="122">
        <v>0</v>
      </c>
      <c r="BO63" s="125">
        <v>0</v>
      </c>
      <c r="BP63" s="122">
        <v>0</v>
      </c>
      <c r="BQ63" s="125">
        <v>0</v>
      </c>
      <c r="BR63" s="122">
        <v>25</v>
      </c>
      <c r="BS63" s="125">
        <v>100</v>
      </c>
      <c r="BT63" s="122">
        <v>25</v>
      </c>
      <c r="BU63" s="2"/>
      <c r="BV63" s="3"/>
      <c r="BW63" s="3"/>
      <c r="BX63" s="3"/>
      <c r="BY63" s="3"/>
    </row>
    <row r="64" spans="1:77" ht="41.45" customHeight="1">
      <c r="A64" s="64" t="s">
        <v>298</v>
      </c>
      <c r="C64" s="65"/>
      <c r="D64" s="65" t="s">
        <v>64</v>
      </c>
      <c r="E64" s="66">
        <v>413.63970804235345</v>
      </c>
      <c r="F64" s="68">
        <v>99.65496903935296</v>
      </c>
      <c r="G64" s="101" t="s">
        <v>2165</v>
      </c>
      <c r="H64" s="65"/>
      <c r="I64" s="69" t="s">
        <v>298</v>
      </c>
      <c r="J64" s="70"/>
      <c r="K64" s="70"/>
      <c r="L64" s="69" t="s">
        <v>2505</v>
      </c>
      <c r="M64" s="73">
        <v>115.98731815163652</v>
      </c>
      <c r="N64" s="74">
        <v>7822.912109375</v>
      </c>
      <c r="O64" s="74">
        <v>2564.449462890625</v>
      </c>
      <c r="P64" s="75"/>
      <c r="Q64" s="76"/>
      <c r="R64" s="76"/>
      <c r="S64" s="87"/>
      <c r="T64" s="48">
        <v>3</v>
      </c>
      <c r="U64" s="48">
        <v>3</v>
      </c>
      <c r="V64" s="49">
        <v>4</v>
      </c>
      <c r="W64" s="49">
        <v>0.333333</v>
      </c>
      <c r="X64" s="49">
        <v>0</v>
      </c>
      <c r="Y64" s="49">
        <v>1.70537</v>
      </c>
      <c r="Z64" s="49">
        <v>0.16666666666666666</v>
      </c>
      <c r="AA64" s="49">
        <v>0.3333333333333333</v>
      </c>
      <c r="AB64" s="71">
        <v>64</v>
      </c>
      <c r="AC64" s="71"/>
      <c r="AD64" s="72"/>
      <c r="AE64" s="78" t="s">
        <v>1385</v>
      </c>
      <c r="AF64" s="78">
        <v>8888</v>
      </c>
      <c r="AG64" s="78">
        <v>693062</v>
      </c>
      <c r="AH64" s="78">
        <v>120601</v>
      </c>
      <c r="AI64" s="78">
        <v>6017</v>
      </c>
      <c r="AJ64" s="78"/>
      <c r="AK64" s="78" t="s">
        <v>1590</v>
      </c>
      <c r="AL64" s="78" t="s">
        <v>1748</v>
      </c>
      <c r="AM64" s="84" t="s">
        <v>1875</v>
      </c>
      <c r="AN64" s="78"/>
      <c r="AO64" s="80">
        <v>40000.560636574075</v>
      </c>
      <c r="AP64" s="84" t="s">
        <v>1979</v>
      </c>
      <c r="AQ64" s="78" t="b">
        <v>0</v>
      </c>
      <c r="AR64" s="78" t="b">
        <v>0</v>
      </c>
      <c r="AS64" s="78" t="b">
        <v>1</v>
      </c>
      <c r="AT64" s="78" t="s">
        <v>1272</v>
      </c>
      <c r="AU64" s="78">
        <v>4035</v>
      </c>
      <c r="AV64" s="84" t="s">
        <v>2111</v>
      </c>
      <c r="AW64" s="78" t="b">
        <v>1</v>
      </c>
      <c r="AX64" s="78" t="s">
        <v>2232</v>
      </c>
      <c r="AY64" s="84" t="s">
        <v>2294</v>
      </c>
      <c r="AZ64" s="78" t="s">
        <v>66</v>
      </c>
      <c r="BA64" s="78" t="str">
        <f>REPLACE(INDEX(GroupVertices[Group],MATCH(Vertices[[#This Row],[Vertex]],GroupVertices[Vertex],0)),1,1,"")</f>
        <v>11</v>
      </c>
      <c r="BB64" s="48"/>
      <c r="BC64" s="48"/>
      <c r="BD64" s="48"/>
      <c r="BE64" s="48"/>
      <c r="BF64" s="48" t="s">
        <v>580</v>
      </c>
      <c r="BG64" s="48" t="s">
        <v>580</v>
      </c>
      <c r="BH64" s="122" t="s">
        <v>3113</v>
      </c>
      <c r="BI64" s="122" t="s">
        <v>3187</v>
      </c>
      <c r="BJ64" s="122" t="s">
        <v>3228</v>
      </c>
      <c r="BK64" s="122" t="s">
        <v>3228</v>
      </c>
      <c r="BL64" s="122">
        <v>2</v>
      </c>
      <c r="BM64" s="125">
        <v>4.878048780487805</v>
      </c>
      <c r="BN64" s="122">
        <v>0</v>
      </c>
      <c r="BO64" s="125">
        <v>0</v>
      </c>
      <c r="BP64" s="122">
        <v>0</v>
      </c>
      <c r="BQ64" s="125">
        <v>0</v>
      </c>
      <c r="BR64" s="122">
        <v>39</v>
      </c>
      <c r="BS64" s="125">
        <v>95.1219512195122</v>
      </c>
      <c r="BT64" s="122">
        <v>41</v>
      </c>
      <c r="BU64" s="2"/>
      <c r="BV64" s="3"/>
      <c r="BW64" s="3"/>
      <c r="BX64" s="3"/>
      <c r="BY64" s="3"/>
    </row>
    <row r="65" spans="1:77" ht="41.45" customHeight="1">
      <c r="A65" s="64" t="s">
        <v>252</v>
      </c>
      <c r="C65" s="65"/>
      <c r="D65" s="65" t="s">
        <v>64</v>
      </c>
      <c r="E65" s="66">
        <v>163.65602602419577</v>
      </c>
      <c r="F65" s="68">
        <v>99.99772937167019</v>
      </c>
      <c r="G65" s="101" t="s">
        <v>2166</v>
      </c>
      <c r="H65" s="65"/>
      <c r="I65" s="69" t="s">
        <v>252</v>
      </c>
      <c r="J65" s="70"/>
      <c r="K65" s="70"/>
      <c r="L65" s="69" t="s">
        <v>2506</v>
      </c>
      <c r="M65" s="73">
        <v>1.756724734712932</v>
      </c>
      <c r="N65" s="74">
        <v>194.9122772216797</v>
      </c>
      <c r="O65" s="74">
        <v>2709.57080078125</v>
      </c>
      <c r="P65" s="75"/>
      <c r="Q65" s="76"/>
      <c r="R65" s="76"/>
      <c r="S65" s="87"/>
      <c r="T65" s="48">
        <v>0</v>
      </c>
      <c r="U65" s="48">
        <v>1</v>
      </c>
      <c r="V65" s="49">
        <v>0</v>
      </c>
      <c r="W65" s="49">
        <v>0.001508</v>
      </c>
      <c r="X65" s="49">
        <v>0.000732</v>
      </c>
      <c r="Y65" s="49">
        <v>0.490612</v>
      </c>
      <c r="Z65" s="49">
        <v>0</v>
      </c>
      <c r="AA65" s="49">
        <v>0</v>
      </c>
      <c r="AB65" s="71">
        <v>65</v>
      </c>
      <c r="AC65" s="71"/>
      <c r="AD65" s="72"/>
      <c r="AE65" s="78" t="s">
        <v>1386</v>
      </c>
      <c r="AF65" s="78">
        <v>4320</v>
      </c>
      <c r="AG65" s="78">
        <v>4561</v>
      </c>
      <c r="AH65" s="78">
        <v>292051</v>
      </c>
      <c r="AI65" s="78">
        <v>190849</v>
      </c>
      <c r="AJ65" s="78"/>
      <c r="AK65" s="78" t="s">
        <v>1591</v>
      </c>
      <c r="AL65" s="78" t="s">
        <v>1755</v>
      </c>
      <c r="AM65" s="78"/>
      <c r="AN65" s="78"/>
      <c r="AO65" s="80">
        <v>41247.29855324074</v>
      </c>
      <c r="AP65" s="84" t="s">
        <v>1980</v>
      </c>
      <c r="AQ65" s="78" t="b">
        <v>1</v>
      </c>
      <c r="AR65" s="78" t="b">
        <v>0</v>
      </c>
      <c r="AS65" s="78" t="b">
        <v>1</v>
      </c>
      <c r="AT65" s="78" t="s">
        <v>1272</v>
      </c>
      <c r="AU65" s="78">
        <v>94</v>
      </c>
      <c r="AV65" s="84" t="s">
        <v>2111</v>
      </c>
      <c r="AW65" s="78" t="b">
        <v>0</v>
      </c>
      <c r="AX65" s="78" t="s">
        <v>2232</v>
      </c>
      <c r="AY65" s="84" t="s">
        <v>2295</v>
      </c>
      <c r="AZ65" s="78" t="s">
        <v>66</v>
      </c>
      <c r="BA65" s="78" t="str">
        <f>REPLACE(INDEX(GroupVertices[Group],MATCH(Vertices[[#This Row],[Vertex]],GroupVertices[Vertex],0)),1,1,"")</f>
        <v>2</v>
      </c>
      <c r="BB65" s="48"/>
      <c r="BC65" s="48"/>
      <c r="BD65" s="48"/>
      <c r="BE65" s="48"/>
      <c r="BF65" s="48" t="s">
        <v>561</v>
      </c>
      <c r="BG65" s="48" t="s">
        <v>561</v>
      </c>
      <c r="BH65" s="122" t="s">
        <v>3089</v>
      </c>
      <c r="BI65" s="122" t="s">
        <v>3089</v>
      </c>
      <c r="BJ65" s="122" t="s">
        <v>3204</v>
      </c>
      <c r="BK65" s="122" t="s">
        <v>3204</v>
      </c>
      <c r="BL65" s="122">
        <v>1</v>
      </c>
      <c r="BM65" s="125">
        <v>11.11111111111111</v>
      </c>
      <c r="BN65" s="122">
        <v>0</v>
      </c>
      <c r="BO65" s="125">
        <v>0</v>
      </c>
      <c r="BP65" s="122">
        <v>0</v>
      </c>
      <c r="BQ65" s="125">
        <v>0</v>
      </c>
      <c r="BR65" s="122">
        <v>8</v>
      </c>
      <c r="BS65" s="125">
        <v>88.88888888888889</v>
      </c>
      <c r="BT65" s="122">
        <v>9</v>
      </c>
      <c r="BU65" s="2"/>
      <c r="BV65" s="3"/>
      <c r="BW65" s="3"/>
      <c r="BX65" s="3"/>
      <c r="BY65" s="3"/>
    </row>
    <row r="66" spans="1:77" ht="41.45" customHeight="1">
      <c r="A66" s="64" t="s">
        <v>253</v>
      </c>
      <c r="C66" s="65"/>
      <c r="D66" s="65" t="s">
        <v>64</v>
      </c>
      <c r="E66" s="66">
        <v>162.23999850953595</v>
      </c>
      <c r="F66" s="68">
        <v>99.99967093064548</v>
      </c>
      <c r="G66" s="101" t="s">
        <v>2167</v>
      </c>
      <c r="H66" s="65"/>
      <c r="I66" s="69" t="s">
        <v>253</v>
      </c>
      <c r="J66" s="70"/>
      <c r="K66" s="70"/>
      <c r="L66" s="69" t="s">
        <v>2507</v>
      </c>
      <c r="M66" s="73">
        <v>1.1096678468856058</v>
      </c>
      <c r="N66" s="74">
        <v>2792.09521484375</v>
      </c>
      <c r="O66" s="74">
        <v>2321.334228515625</v>
      </c>
      <c r="P66" s="75"/>
      <c r="Q66" s="76"/>
      <c r="R66" s="76"/>
      <c r="S66" s="87"/>
      <c r="T66" s="48">
        <v>0</v>
      </c>
      <c r="U66" s="48">
        <v>1</v>
      </c>
      <c r="V66" s="49">
        <v>0</v>
      </c>
      <c r="W66" s="49">
        <v>0.001508</v>
      </c>
      <c r="X66" s="49">
        <v>0.000732</v>
      </c>
      <c r="Y66" s="49">
        <v>0.490612</v>
      </c>
      <c r="Z66" s="49">
        <v>0</v>
      </c>
      <c r="AA66" s="49">
        <v>0</v>
      </c>
      <c r="AB66" s="71">
        <v>66</v>
      </c>
      <c r="AC66" s="71"/>
      <c r="AD66" s="72"/>
      <c r="AE66" s="78" t="s">
        <v>1387</v>
      </c>
      <c r="AF66" s="78">
        <v>340</v>
      </c>
      <c r="AG66" s="78">
        <v>661</v>
      </c>
      <c r="AH66" s="78">
        <v>181516</v>
      </c>
      <c r="AI66" s="78">
        <v>155824</v>
      </c>
      <c r="AJ66" s="78"/>
      <c r="AK66" s="78" t="s">
        <v>1592</v>
      </c>
      <c r="AL66" s="78"/>
      <c r="AM66" s="78"/>
      <c r="AN66" s="78"/>
      <c r="AO66" s="80">
        <v>40888.72665509259</v>
      </c>
      <c r="AP66" s="84" t="s">
        <v>1981</v>
      </c>
      <c r="AQ66" s="78" t="b">
        <v>1</v>
      </c>
      <c r="AR66" s="78" t="b">
        <v>0</v>
      </c>
      <c r="AS66" s="78" t="b">
        <v>1</v>
      </c>
      <c r="AT66" s="78" t="s">
        <v>1272</v>
      </c>
      <c r="AU66" s="78">
        <v>39</v>
      </c>
      <c r="AV66" s="84" t="s">
        <v>2111</v>
      </c>
      <c r="AW66" s="78" t="b">
        <v>0</v>
      </c>
      <c r="AX66" s="78" t="s">
        <v>2232</v>
      </c>
      <c r="AY66" s="84" t="s">
        <v>2296</v>
      </c>
      <c r="AZ66" s="78" t="s">
        <v>66</v>
      </c>
      <c r="BA66" s="78" t="str">
        <f>REPLACE(INDEX(GroupVertices[Group],MATCH(Vertices[[#This Row],[Vertex]],GroupVertices[Vertex],0)),1,1,"")</f>
        <v>2</v>
      </c>
      <c r="BB66" s="48"/>
      <c r="BC66" s="48"/>
      <c r="BD66" s="48"/>
      <c r="BE66" s="48"/>
      <c r="BF66" s="48" t="s">
        <v>561</v>
      </c>
      <c r="BG66" s="48" t="s">
        <v>561</v>
      </c>
      <c r="BH66" s="122" t="s">
        <v>3089</v>
      </c>
      <c r="BI66" s="122" t="s">
        <v>3089</v>
      </c>
      <c r="BJ66" s="122" t="s">
        <v>3204</v>
      </c>
      <c r="BK66" s="122" t="s">
        <v>3204</v>
      </c>
      <c r="BL66" s="122">
        <v>1</v>
      </c>
      <c r="BM66" s="125">
        <v>11.11111111111111</v>
      </c>
      <c r="BN66" s="122">
        <v>0</v>
      </c>
      <c r="BO66" s="125">
        <v>0</v>
      </c>
      <c r="BP66" s="122">
        <v>0</v>
      </c>
      <c r="BQ66" s="125">
        <v>0</v>
      </c>
      <c r="BR66" s="122">
        <v>8</v>
      </c>
      <c r="BS66" s="125">
        <v>88.88888888888889</v>
      </c>
      <c r="BT66" s="122">
        <v>9</v>
      </c>
      <c r="BU66" s="2"/>
      <c r="BV66" s="3"/>
      <c r="BW66" s="3"/>
      <c r="BX66" s="3"/>
      <c r="BY66" s="3"/>
    </row>
    <row r="67" spans="1:77" ht="41.45" customHeight="1">
      <c r="A67" s="64" t="s">
        <v>254</v>
      </c>
      <c r="C67" s="65"/>
      <c r="D67" s="65" t="s">
        <v>64</v>
      </c>
      <c r="E67" s="66">
        <v>162.71563852087039</v>
      </c>
      <c r="F67" s="68">
        <v>99.99901876596404</v>
      </c>
      <c r="G67" s="101" t="s">
        <v>681</v>
      </c>
      <c r="H67" s="65"/>
      <c r="I67" s="69" t="s">
        <v>254</v>
      </c>
      <c r="J67" s="70"/>
      <c r="K67" s="70"/>
      <c r="L67" s="69" t="s">
        <v>2508</v>
      </c>
      <c r="M67" s="73">
        <v>1.3270125963865795</v>
      </c>
      <c r="N67" s="74">
        <v>6666.89453125</v>
      </c>
      <c r="O67" s="74">
        <v>2279.509765625</v>
      </c>
      <c r="P67" s="75"/>
      <c r="Q67" s="76"/>
      <c r="R67" s="76"/>
      <c r="S67" s="87"/>
      <c r="T67" s="48">
        <v>0</v>
      </c>
      <c r="U67" s="48">
        <v>3</v>
      </c>
      <c r="V67" s="49">
        <v>0.995238</v>
      </c>
      <c r="W67" s="49">
        <v>0.001684</v>
      </c>
      <c r="X67" s="49">
        <v>0.005097</v>
      </c>
      <c r="Y67" s="49">
        <v>0.665487</v>
      </c>
      <c r="Z67" s="49">
        <v>0.3333333333333333</v>
      </c>
      <c r="AA67" s="49">
        <v>0</v>
      </c>
      <c r="AB67" s="71">
        <v>67</v>
      </c>
      <c r="AC67" s="71"/>
      <c r="AD67" s="72"/>
      <c r="AE67" s="78" t="s">
        <v>1388</v>
      </c>
      <c r="AF67" s="78">
        <v>2501</v>
      </c>
      <c r="AG67" s="78">
        <v>1971</v>
      </c>
      <c r="AH67" s="78">
        <v>17870</v>
      </c>
      <c r="AI67" s="78">
        <v>100</v>
      </c>
      <c r="AJ67" s="78"/>
      <c r="AK67" s="78" t="s">
        <v>1593</v>
      </c>
      <c r="AL67" s="78" t="s">
        <v>1729</v>
      </c>
      <c r="AM67" s="84" t="s">
        <v>1876</v>
      </c>
      <c r="AN67" s="78"/>
      <c r="AO67" s="80">
        <v>40571.627233796295</v>
      </c>
      <c r="AP67" s="78"/>
      <c r="AQ67" s="78" t="b">
        <v>0</v>
      </c>
      <c r="AR67" s="78" t="b">
        <v>0</v>
      </c>
      <c r="AS67" s="78" t="b">
        <v>1</v>
      </c>
      <c r="AT67" s="78" t="s">
        <v>1272</v>
      </c>
      <c r="AU67" s="78">
        <v>106</v>
      </c>
      <c r="AV67" s="84" t="s">
        <v>2117</v>
      </c>
      <c r="AW67" s="78" t="b">
        <v>0</v>
      </c>
      <c r="AX67" s="78" t="s">
        <v>2232</v>
      </c>
      <c r="AY67" s="84" t="s">
        <v>2297</v>
      </c>
      <c r="AZ67" s="78" t="s">
        <v>66</v>
      </c>
      <c r="BA67" s="78" t="str">
        <f>REPLACE(INDEX(GroupVertices[Group],MATCH(Vertices[[#This Row],[Vertex]],GroupVertices[Vertex],0)),1,1,"")</f>
        <v>4</v>
      </c>
      <c r="BB67" s="48"/>
      <c r="BC67" s="48"/>
      <c r="BD67" s="48"/>
      <c r="BE67" s="48"/>
      <c r="BF67" s="48" t="s">
        <v>564</v>
      </c>
      <c r="BG67" s="48" t="s">
        <v>564</v>
      </c>
      <c r="BH67" s="122" t="s">
        <v>3097</v>
      </c>
      <c r="BI67" s="122" t="s">
        <v>3097</v>
      </c>
      <c r="BJ67" s="122" t="s">
        <v>3211</v>
      </c>
      <c r="BK67" s="122" t="s">
        <v>3211</v>
      </c>
      <c r="BL67" s="122">
        <v>2</v>
      </c>
      <c r="BM67" s="125">
        <v>10.526315789473685</v>
      </c>
      <c r="BN67" s="122">
        <v>0</v>
      </c>
      <c r="BO67" s="125">
        <v>0</v>
      </c>
      <c r="BP67" s="122">
        <v>0</v>
      </c>
      <c r="BQ67" s="125">
        <v>0</v>
      </c>
      <c r="BR67" s="122">
        <v>17</v>
      </c>
      <c r="BS67" s="125">
        <v>89.47368421052632</v>
      </c>
      <c r="BT67" s="122">
        <v>19</v>
      </c>
      <c r="BU67" s="2"/>
      <c r="BV67" s="3"/>
      <c r="BW67" s="3"/>
      <c r="BX67" s="3"/>
      <c r="BY67" s="3"/>
    </row>
    <row r="68" spans="1:77" ht="41.45" customHeight="1">
      <c r="A68" s="64" t="s">
        <v>255</v>
      </c>
      <c r="C68" s="65"/>
      <c r="D68" s="65" t="s">
        <v>64</v>
      </c>
      <c r="E68" s="66">
        <v>162.05954577241133</v>
      </c>
      <c r="F68" s="68">
        <v>99.99991835495591</v>
      </c>
      <c r="G68" s="101" t="s">
        <v>2168</v>
      </c>
      <c r="H68" s="65"/>
      <c r="I68" s="69" t="s">
        <v>255</v>
      </c>
      <c r="J68" s="70"/>
      <c r="K68" s="70"/>
      <c r="L68" s="69" t="s">
        <v>2509</v>
      </c>
      <c r="M68" s="73">
        <v>1.0272095716932517</v>
      </c>
      <c r="N68" s="74">
        <v>746.7651977539062</v>
      </c>
      <c r="O68" s="74">
        <v>797.4544067382812</v>
      </c>
      <c r="P68" s="75"/>
      <c r="Q68" s="76"/>
      <c r="R68" s="76"/>
      <c r="S68" s="87"/>
      <c r="T68" s="48">
        <v>0</v>
      </c>
      <c r="U68" s="48">
        <v>1</v>
      </c>
      <c r="V68" s="49">
        <v>0</v>
      </c>
      <c r="W68" s="49">
        <v>0.001508</v>
      </c>
      <c r="X68" s="49">
        <v>0.000732</v>
      </c>
      <c r="Y68" s="49">
        <v>0.490612</v>
      </c>
      <c r="Z68" s="49">
        <v>0</v>
      </c>
      <c r="AA68" s="49">
        <v>0</v>
      </c>
      <c r="AB68" s="71">
        <v>68</v>
      </c>
      <c r="AC68" s="71"/>
      <c r="AD68" s="72"/>
      <c r="AE68" s="78" t="s">
        <v>1389</v>
      </c>
      <c r="AF68" s="78">
        <v>253</v>
      </c>
      <c r="AG68" s="78">
        <v>164</v>
      </c>
      <c r="AH68" s="78">
        <v>7366</v>
      </c>
      <c r="AI68" s="78">
        <v>7387</v>
      </c>
      <c r="AJ68" s="78"/>
      <c r="AK68" s="78" t="s">
        <v>1594</v>
      </c>
      <c r="AL68" s="78" t="s">
        <v>1756</v>
      </c>
      <c r="AM68" s="84" t="s">
        <v>1877</v>
      </c>
      <c r="AN68" s="78"/>
      <c r="AO68" s="80">
        <v>42589.30731481482</v>
      </c>
      <c r="AP68" s="84" t="s">
        <v>1982</v>
      </c>
      <c r="AQ68" s="78" t="b">
        <v>0</v>
      </c>
      <c r="AR68" s="78" t="b">
        <v>0</v>
      </c>
      <c r="AS68" s="78" t="b">
        <v>0</v>
      </c>
      <c r="AT68" s="78" t="s">
        <v>1272</v>
      </c>
      <c r="AU68" s="78">
        <v>0</v>
      </c>
      <c r="AV68" s="84" t="s">
        <v>2111</v>
      </c>
      <c r="AW68" s="78" t="b">
        <v>0</v>
      </c>
      <c r="AX68" s="78" t="s">
        <v>2232</v>
      </c>
      <c r="AY68" s="84" t="s">
        <v>2298</v>
      </c>
      <c r="AZ68" s="78" t="s">
        <v>66</v>
      </c>
      <c r="BA68" s="78" t="str">
        <f>REPLACE(INDEX(GroupVertices[Group],MATCH(Vertices[[#This Row],[Vertex]],GroupVertices[Vertex],0)),1,1,"")</f>
        <v>2</v>
      </c>
      <c r="BB68" s="48"/>
      <c r="BC68" s="48"/>
      <c r="BD68" s="48"/>
      <c r="BE68" s="48"/>
      <c r="BF68" s="48" t="s">
        <v>561</v>
      </c>
      <c r="BG68" s="48" t="s">
        <v>561</v>
      </c>
      <c r="BH68" s="122" t="s">
        <v>3089</v>
      </c>
      <c r="BI68" s="122" t="s">
        <v>3089</v>
      </c>
      <c r="BJ68" s="122" t="s">
        <v>3204</v>
      </c>
      <c r="BK68" s="122" t="s">
        <v>3204</v>
      </c>
      <c r="BL68" s="122">
        <v>1</v>
      </c>
      <c r="BM68" s="125">
        <v>11.11111111111111</v>
      </c>
      <c r="BN68" s="122">
        <v>0</v>
      </c>
      <c r="BO68" s="125">
        <v>0</v>
      </c>
      <c r="BP68" s="122">
        <v>0</v>
      </c>
      <c r="BQ68" s="125">
        <v>0</v>
      </c>
      <c r="BR68" s="122">
        <v>8</v>
      </c>
      <c r="BS68" s="125">
        <v>88.88888888888889</v>
      </c>
      <c r="BT68" s="122">
        <v>9</v>
      </c>
      <c r="BU68" s="2"/>
      <c r="BV68" s="3"/>
      <c r="BW68" s="3"/>
      <c r="BX68" s="3"/>
      <c r="BY68" s="3"/>
    </row>
    <row r="69" spans="1:77" ht="41.45" customHeight="1">
      <c r="A69" s="64" t="s">
        <v>256</v>
      </c>
      <c r="C69" s="65"/>
      <c r="D69" s="65" t="s">
        <v>64</v>
      </c>
      <c r="E69" s="66">
        <v>164.74418870661515</v>
      </c>
      <c r="F69" s="68">
        <v>99.99623735827304</v>
      </c>
      <c r="G69" s="101" t="s">
        <v>682</v>
      </c>
      <c r="H69" s="65"/>
      <c r="I69" s="69" t="s">
        <v>256</v>
      </c>
      <c r="J69" s="70"/>
      <c r="K69" s="70"/>
      <c r="L69" s="69" t="s">
        <v>2510</v>
      </c>
      <c r="M69" s="73">
        <v>2.2539630662048546</v>
      </c>
      <c r="N69" s="74">
        <v>6550.18115234375</v>
      </c>
      <c r="O69" s="74">
        <v>9447.7919921875</v>
      </c>
      <c r="P69" s="75"/>
      <c r="Q69" s="76"/>
      <c r="R69" s="76"/>
      <c r="S69" s="87"/>
      <c r="T69" s="48">
        <v>0</v>
      </c>
      <c r="U69" s="48">
        <v>1</v>
      </c>
      <c r="V69" s="49">
        <v>0</v>
      </c>
      <c r="W69" s="49">
        <v>0.00157</v>
      </c>
      <c r="X69" s="49">
        <v>0.001683</v>
      </c>
      <c r="Y69" s="49">
        <v>0.453777</v>
      </c>
      <c r="Z69" s="49">
        <v>0</v>
      </c>
      <c r="AA69" s="49">
        <v>0</v>
      </c>
      <c r="AB69" s="71">
        <v>69</v>
      </c>
      <c r="AC69" s="71"/>
      <c r="AD69" s="72"/>
      <c r="AE69" s="78" t="s">
        <v>1390</v>
      </c>
      <c r="AF69" s="78">
        <v>7894</v>
      </c>
      <c r="AG69" s="78">
        <v>7558</v>
      </c>
      <c r="AH69" s="78">
        <v>43152</v>
      </c>
      <c r="AI69" s="78">
        <v>171189</v>
      </c>
      <c r="AJ69" s="78"/>
      <c r="AK69" s="78" t="s">
        <v>1595</v>
      </c>
      <c r="AL69" s="78" t="s">
        <v>1757</v>
      </c>
      <c r="AM69" s="78"/>
      <c r="AN69" s="78"/>
      <c r="AO69" s="80">
        <v>42677.87028935185</v>
      </c>
      <c r="AP69" s="84" t="s">
        <v>1983</v>
      </c>
      <c r="AQ69" s="78" t="b">
        <v>0</v>
      </c>
      <c r="AR69" s="78" t="b">
        <v>0</v>
      </c>
      <c r="AS69" s="78" t="b">
        <v>0</v>
      </c>
      <c r="AT69" s="78" t="s">
        <v>1272</v>
      </c>
      <c r="AU69" s="78">
        <v>9</v>
      </c>
      <c r="AV69" s="84" t="s">
        <v>2111</v>
      </c>
      <c r="AW69" s="78" t="b">
        <v>0</v>
      </c>
      <c r="AX69" s="78" t="s">
        <v>2232</v>
      </c>
      <c r="AY69" s="84" t="s">
        <v>2299</v>
      </c>
      <c r="AZ69" s="78" t="s">
        <v>66</v>
      </c>
      <c r="BA69" s="78" t="str">
        <f>REPLACE(INDEX(GroupVertices[Group],MATCH(Vertices[[#This Row],[Vertex]],GroupVertices[Vertex],0)),1,1,"")</f>
        <v>3</v>
      </c>
      <c r="BB69" s="48"/>
      <c r="BC69" s="48"/>
      <c r="BD69" s="48"/>
      <c r="BE69" s="48"/>
      <c r="BF69" s="48"/>
      <c r="BG69" s="48"/>
      <c r="BH69" s="122" t="s">
        <v>3091</v>
      </c>
      <c r="BI69" s="122" t="s">
        <v>3091</v>
      </c>
      <c r="BJ69" s="122" t="s">
        <v>3206</v>
      </c>
      <c r="BK69" s="122" t="s">
        <v>3206</v>
      </c>
      <c r="BL69" s="122">
        <v>2</v>
      </c>
      <c r="BM69" s="125">
        <v>8.695652173913043</v>
      </c>
      <c r="BN69" s="122">
        <v>0</v>
      </c>
      <c r="BO69" s="125">
        <v>0</v>
      </c>
      <c r="BP69" s="122">
        <v>0</v>
      </c>
      <c r="BQ69" s="125">
        <v>0</v>
      </c>
      <c r="BR69" s="122">
        <v>21</v>
      </c>
      <c r="BS69" s="125">
        <v>91.30434782608695</v>
      </c>
      <c r="BT69" s="122">
        <v>23</v>
      </c>
      <c r="BU69" s="2"/>
      <c r="BV69" s="3"/>
      <c r="BW69" s="3"/>
      <c r="BX69" s="3"/>
      <c r="BY69" s="3"/>
    </row>
    <row r="70" spans="1:77" ht="41.45" customHeight="1">
      <c r="A70" s="64" t="s">
        <v>257</v>
      </c>
      <c r="C70" s="65"/>
      <c r="D70" s="65" t="s">
        <v>64</v>
      </c>
      <c r="E70" s="66">
        <v>164.36331361356946</v>
      </c>
      <c r="F70" s="68">
        <v>99.99675958785383</v>
      </c>
      <c r="G70" s="101" t="s">
        <v>2169</v>
      </c>
      <c r="H70" s="65"/>
      <c r="I70" s="69" t="s">
        <v>257</v>
      </c>
      <c r="J70" s="70"/>
      <c r="K70" s="70"/>
      <c r="L70" s="69" t="s">
        <v>2511</v>
      </c>
      <c r="M70" s="73">
        <v>2.079921354581556</v>
      </c>
      <c r="N70" s="74">
        <v>2594.401123046875</v>
      </c>
      <c r="O70" s="74">
        <v>3377.467529296875</v>
      </c>
      <c r="P70" s="75"/>
      <c r="Q70" s="76"/>
      <c r="R70" s="76"/>
      <c r="S70" s="87"/>
      <c r="T70" s="48">
        <v>0</v>
      </c>
      <c r="U70" s="48">
        <v>1</v>
      </c>
      <c r="V70" s="49">
        <v>0</v>
      </c>
      <c r="W70" s="49">
        <v>0.001508</v>
      </c>
      <c r="X70" s="49">
        <v>0.000732</v>
      </c>
      <c r="Y70" s="49">
        <v>0.490612</v>
      </c>
      <c r="Z70" s="49">
        <v>0</v>
      </c>
      <c r="AA70" s="49">
        <v>0</v>
      </c>
      <c r="AB70" s="71">
        <v>70</v>
      </c>
      <c r="AC70" s="71"/>
      <c r="AD70" s="72"/>
      <c r="AE70" s="78" t="s">
        <v>1391</v>
      </c>
      <c r="AF70" s="78">
        <v>6770</v>
      </c>
      <c r="AG70" s="78">
        <v>6509</v>
      </c>
      <c r="AH70" s="78">
        <v>114260</v>
      </c>
      <c r="AI70" s="78">
        <v>155070</v>
      </c>
      <c r="AJ70" s="78"/>
      <c r="AK70" s="78" t="s">
        <v>1596</v>
      </c>
      <c r="AL70" s="78" t="s">
        <v>1758</v>
      </c>
      <c r="AM70" s="78"/>
      <c r="AN70" s="78"/>
      <c r="AO70" s="80">
        <v>39874.20888888889</v>
      </c>
      <c r="AP70" s="84" t="s">
        <v>1984</v>
      </c>
      <c r="AQ70" s="78" t="b">
        <v>0</v>
      </c>
      <c r="AR70" s="78" t="b">
        <v>0</v>
      </c>
      <c r="AS70" s="78" t="b">
        <v>0</v>
      </c>
      <c r="AT70" s="78" t="s">
        <v>1272</v>
      </c>
      <c r="AU70" s="78">
        <v>183</v>
      </c>
      <c r="AV70" s="84" t="s">
        <v>2113</v>
      </c>
      <c r="AW70" s="78" t="b">
        <v>0</v>
      </c>
      <c r="AX70" s="78" t="s">
        <v>2232</v>
      </c>
      <c r="AY70" s="84" t="s">
        <v>2300</v>
      </c>
      <c r="AZ70" s="78" t="s">
        <v>66</v>
      </c>
      <c r="BA70" s="78" t="str">
        <f>REPLACE(INDEX(GroupVertices[Group],MATCH(Vertices[[#This Row],[Vertex]],GroupVertices[Vertex],0)),1,1,"")</f>
        <v>2</v>
      </c>
      <c r="BB70" s="48"/>
      <c r="BC70" s="48"/>
      <c r="BD70" s="48"/>
      <c r="BE70" s="48"/>
      <c r="BF70" s="48" t="s">
        <v>561</v>
      </c>
      <c r="BG70" s="48" t="s">
        <v>561</v>
      </c>
      <c r="BH70" s="122" t="s">
        <v>3089</v>
      </c>
      <c r="BI70" s="122" t="s">
        <v>3089</v>
      </c>
      <c r="BJ70" s="122" t="s">
        <v>3204</v>
      </c>
      <c r="BK70" s="122" t="s">
        <v>3204</v>
      </c>
      <c r="BL70" s="122">
        <v>1</v>
      </c>
      <c r="BM70" s="125">
        <v>11.11111111111111</v>
      </c>
      <c r="BN70" s="122">
        <v>0</v>
      </c>
      <c r="BO70" s="125">
        <v>0</v>
      </c>
      <c r="BP70" s="122">
        <v>0</v>
      </c>
      <c r="BQ70" s="125">
        <v>0</v>
      </c>
      <c r="BR70" s="122">
        <v>8</v>
      </c>
      <c r="BS70" s="125">
        <v>88.88888888888889</v>
      </c>
      <c r="BT70" s="122">
        <v>9</v>
      </c>
      <c r="BU70" s="2"/>
      <c r="BV70" s="3"/>
      <c r="BW70" s="3"/>
      <c r="BX70" s="3"/>
      <c r="BY70" s="3"/>
    </row>
    <row r="71" spans="1:77" ht="41.45" customHeight="1">
      <c r="A71" s="64" t="s">
        <v>258</v>
      </c>
      <c r="C71" s="65"/>
      <c r="D71" s="65" t="s">
        <v>64</v>
      </c>
      <c r="E71" s="66">
        <v>162.05954577241133</v>
      </c>
      <c r="F71" s="68">
        <v>99.99991835495591</v>
      </c>
      <c r="G71" s="101" t="s">
        <v>2170</v>
      </c>
      <c r="H71" s="65"/>
      <c r="I71" s="69" t="s">
        <v>258</v>
      </c>
      <c r="J71" s="70"/>
      <c r="K71" s="70"/>
      <c r="L71" s="69" t="s">
        <v>2512</v>
      </c>
      <c r="M71" s="73">
        <v>1.0272095716932517</v>
      </c>
      <c r="N71" s="74">
        <v>947.9943237304688</v>
      </c>
      <c r="O71" s="74">
        <v>4139.5634765625</v>
      </c>
      <c r="P71" s="75"/>
      <c r="Q71" s="76"/>
      <c r="R71" s="76"/>
      <c r="S71" s="87"/>
      <c r="T71" s="48">
        <v>0</v>
      </c>
      <c r="U71" s="48">
        <v>1</v>
      </c>
      <c r="V71" s="49">
        <v>0</v>
      </c>
      <c r="W71" s="49">
        <v>0.001508</v>
      </c>
      <c r="X71" s="49">
        <v>0.000732</v>
      </c>
      <c r="Y71" s="49">
        <v>0.490612</v>
      </c>
      <c r="Z71" s="49">
        <v>0</v>
      </c>
      <c r="AA71" s="49">
        <v>0</v>
      </c>
      <c r="AB71" s="71">
        <v>71</v>
      </c>
      <c r="AC71" s="71"/>
      <c r="AD71" s="72"/>
      <c r="AE71" s="78" t="s">
        <v>1392</v>
      </c>
      <c r="AF71" s="78">
        <v>160</v>
      </c>
      <c r="AG71" s="78">
        <v>164</v>
      </c>
      <c r="AH71" s="78">
        <v>26810</v>
      </c>
      <c r="AI71" s="78">
        <v>1675</v>
      </c>
      <c r="AJ71" s="78"/>
      <c r="AK71" s="78"/>
      <c r="AL71" s="78" t="s">
        <v>1737</v>
      </c>
      <c r="AM71" s="78"/>
      <c r="AN71" s="78"/>
      <c r="AO71" s="80">
        <v>39930.85943287037</v>
      </c>
      <c r="AP71" s="78"/>
      <c r="AQ71" s="78" t="b">
        <v>1</v>
      </c>
      <c r="AR71" s="78" t="b">
        <v>0</v>
      </c>
      <c r="AS71" s="78" t="b">
        <v>0</v>
      </c>
      <c r="AT71" s="78" t="s">
        <v>1272</v>
      </c>
      <c r="AU71" s="78">
        <v>5</v>
      </c>
      <c r="AV71" s="84" t="s">
        <v>2111</v>
      </c>
      <c r="AW71" s="78" t="b">
        <v>0</v>
      </c>
      <c r="AX71" s="78" t="s">
        <v>2232</v>
      </c>
      <c r="AY71" s="84" t="s">
        <v>2301</v>
      </c>
      <c r="AZ71" s="78" t="s">
        <v>66</v>
      </c>
      <c r="BA71" s="78" t="str">
        <f>REPLACE(INDEX(GroupVertices[Group],MATCH(Vertices[[#This Row],[Vertex]],GroupVertices[Vertex],0)),1,1,"")</f>
        <v>2</v>
      </c>
      <c r="BB71" s="48"/>
      <c r="BC71" s="48"/>
      <c r="BD71" s="48"/>
      <c r="BE71" s="48"/>
      <c r="BF71" s="48" t="s">
        <v>561</v>
      </c>
      <c r="BG71" s="48" t="s">
        <v>561</v>
      </c>
      <c r="BH71" s="122" t="s">
        <v>3089</v>
      </c>
      <c r="BI71" s="122" t="s">
        <v>3089</v>
      </c>
      <c r="BJ71" s="122" t="s">
        <v>3204</v>
      </c>
      <c r="BK71" s="122" t="s">
        <v>3204</v>
      </c>
      <c r="BL71" s="122">
        <v>1</v>
      </c>
      <c r="BM71" s="125">
        <v>11.11111111111111</v>
      </c>
      <c r="BN71" s="122">
        <v>0</v>
      </c>
      <c r="BO71" s="125">
        <v>0</v>
      </c>
      <c r="BP71" s="122">
        <v>0</v>
      </c>
      <c r="BQ71" s="125">
        <v>0</v>
      </c>
      <c r="BR71" s="122">
        <v>8</v>
      </c>
      <c r="BS71" s="125">
        <v>88.88888888888889</v>
      </c>
      <c r="BT71" s="122">
        <v>9</v>
      </c>
      <c r="BU71" s="2"/>
      <c r="BV71" s="3"/>
      <c r="BW71" s="3"/>
      <c r="BX71" s="3"/>
      <c r="BY71" s="3"/>
    </row>
    <row r="72" spans="1:77" ht="41.45" customHeight="1">
      <c r="A72" s="64" t="s">
        <v>259</v>
      </c>
      <c r="C72" s="65"/>
      <c r="D72" s="65" t="s">
        <v>64</v>
      </c>
      <c r="E72" s="66">
        <v>162.06245044423628</v>
      </c>
      <c r="F72" s="68">
        <v>99.99991437227084</v>
      </c>
      <c r="G72" s="101" t="s">
        <v>683</v>
      </c>
      <c r="H72" s="65"/>
      <c r="I72" s="69" t="s">
        <v>259</v>
      </c>
      <c r="J72" s="70"/>
      <c r="K72" s="70"/>
      <c r="L72" s="69" t="s">
        <v>2513</v>
      </c>
      <c r="M72" s="73">
        <v>1.0285368678734104</v>
      </c>
      <c r="N72" s="74">
        <v>1040.3560791015625</v>
      </c>
      <c r="O72" s="74">
        <v>1224.61474609375</v>
      </c>
      <c r="P72" s="75"/>
      <c r="Q72" s="76"/>
      <c r="R72" s="76"/>
      <c r="S72" s="87"/>
      <c r="T72" s="48">
        <v>0</v>
      </c>
      <c r="U72" s="48">
        <v>2</v>
      </c>
      <c r="V72" s="49">
        <v>543.822222</v>
      </c>
      <c r="W72" s="49">
        <v>0.001792</v>
      </c>
      <c r="X72" s="49">
        <v>0.002415</v>
      </c>
      <c r="Y72" s="49">
        <v>0.794389</v>
      </c>
      <c r="Z72" s="49">
        <v>0</v>
      </c>
      <c r="AA72" s="49">
        <v>0</v>
      </c>
      <c r="AB72" s="71">
        <v>72</v>
      </c>
      <c r="AC72" s="71"/>
      <c r="AD72" s="72"/>
      <c r="AE72" s="78" t="s">
        <v>1393</v>
      </c>
      <c r="AF72" s="78">
        <v>778</v>
      </c>
      <c r="AG72" s="78">
        <v>172</v>
      </c>
      <c r="AH72" s="78">
        <v>13262</v>
      </c>
      <c r="AI72" s="78">
        <v>9527</v>
      </c>
      <c r="AJ72" s="78"/>
      <c r="AK72" s="78" t="s">
        <v>1597</v>
      </c>
      <c r="AL72" s="78"/>
      <c r="AM72" s="78"/>
      <c r="AN72" s="78"/>
      <c r="AO72" s="80">
        <v>40931.23925925926</v>
      </c>
      <c r="AP72" s="84" t="s">
        <v>1985</v>
      </c>
      <c r="AQ72" s="78" t="b">
        <v>0</v>
      </c>
      <c r="AR72" s="78" t="b">
        <v>0</v>
      </c>
      <c r="AS72" s="78" t="b">
        <v>0</v>
      </c>
      <c r="AT72" s="78" t="s">
        <v>1272</v>
      </c>
      <c r="AU72" s="78">
        <v>5</v>
      </c>
      <c r="AV72" s="84" t="s">
        <v>2119</v>
      </c>
      <c r="AW72" s="78" t="b">
        <v>0</v>
      </c>
      <c r="AX72" s="78" t="s">
        <v>2232</v>
      </c>
      <c r="AY72" s="84" t="s">
        <v>2302</v>
      </c>
      <c r="AZ72" s="78" t="s">
        <v>66</v>
      </c>
      <c r="BA72" s="78" t="str">
        <f>REPLACE(INDEX(GroupVertices[Group],MATCH(Vertices[[#This Row],[Vertex]],GroupVertices[Vertex],0)),1,1,"")</f>
        <v>2</v>
      </c>
      <c r="BB72" s="48"/>
      <c r="BC72" s="48"/>
      <c r="BD72" s="48"/>
      <c r="BE72" s="48"/>
      <c r="BF72" s="48" t="s">
        <v>561</v>
      </c>
      <c r="BG72" s="48" t="s">
        <v>561</v>
      </c>
      <c r="BH72" s="122" t="s">
        <v>3114</v>
      </c>
      <c r="BI72" s="122" t="s">
        <v>3114</v>
      </c>
      <c r="BJ72" s="122" t="s">
        <v>3229</v>
      </c>
      <c r="BK72" s="122" t="s">
        <v>3229</v>
      </c>
      <c r="BL72" s="122">
        <v>3</v>
      </c>
      <c r="BM72" s="125">
        <v>9.375</v>
      </c>
      <c r="BN72" s="122">
        <v>0</v>
      </c>
      <c r="BO72" s="125">
        <v>0</v>
      </c>
      <c r="BP72" s="122">
        <v>0</v>
      </c>
      <c r="BQ72" s="125">
        <v>0</v>
      </c>
      <c r="BR72" s="122">
        <v>29</v>
      </c>
      <c r="BS72" s="125">
        <v>90.625</v>
      </c>
      <c r="BT72" s="122">
        <v>32</v>
      </c>
      <c r="BU72" s="2"/>
      <c r="BV72" s="3"/>
      <c r="BW72" s="3"/>
      <c r="BX72" s="3"/>
      <c r="BY72" s="3"/>
    </row>
    <row r="73" spans="1:77" ht="41.45" customHeight="1">
      <c r="A73" s="64" t="s">
        <v>260</v>
      </c>
      <c r="C73" s="65"/>
      <c r="D73" s="65" t="s">
        <v>64</v>
      </c>
      <c r="E73" s="66">
        <v>162.15067985091892</v>
      </c>
      <c r="F73" s="68">
        <v>99.99979339821161</v>
      </c>
      <c r="G73" s="101" t="s">
        <v>684</v>
      </c>
      <c r="H73" s="65"/>
      <c r="I73" s="69" t="s">
        <v>260</v>
      </c>
      <c r="J73" s="70"/>
      <c r="K73" s="70"/>
      <c r="L73" s="69" t="s">
        <v>2514</v>
      </c>
      <c r="M73" s="73">
        <v>1.0688534893457282</v>
      </c>
      <c r="N73" s="74">
        <v>6033.072265625</v>
      </c>
      <c r="O73" s="74">
        <v>9646.09375</v>
      </c>
      <c r="P73" s="75"/>
      <c r="Q73" s="76"/>
      <c r="R73" s="76"/>
      <c r="S73" s="87"/>
      <c r="T73" s="48">
        <v>0</v>
      </c>
      <c r="U73" s="48">
        <v>1</v>
      </c>
      <c r="V73" s="49">
        <v>0</v>
      </c>
      <c r="W73" s="49">
        <v>0.00157</v>
      </c>
      <c r="X73" s="49">
        <v>0.001683</v>
      </c>
      <c r="Y73" s="49">
        <v>0.453777</v>
      </c>
      <c r="Z73" s="49">
        <v>0</v>
      </c>
      <c r="AA73" s="49">
        <v>0</v>
      </c>
      <c r="AB73" s="71">
        <v>73</v>
      </c>
      <c r="AC73" s="71"/>
      <c r="AD73" s="72"/>
      <c r="AE73" s="78" t="s">
        <v>1394</v>
      </c>
      <c r="AF73" s="78">
        <v>778</v>
      </c>
      <c r="AG73" s="78">
        <v>415</v>
      </c>
      <c r="AH73" s="78">
        <v>6135</v>
      </c>
      <c r="AI73" s="78">
        <v>48503</v>
      </c>
      <c r="AJ73" s="78"/>
      <c r="AK73" s="78" t="s">
        <v>1598</v>
      </c>
      <c r="AL73" s="78" t="s">
        <v>1759</v>
      </c>
      <c r="AM73" s="78"/>
      <c r="AN73" s="78"/>
      <c r="AO73" s="80">
        <v>42150.32449074074</v>
      </c>
      <c r="AP73" s="84" t="s">
        <v>1986</v>
      </c>
      <c r="AQ73" s="78" t="b">
        <v>0</v>
      </c>
      <c r="AR73" s="78" t="b">
        <v>0</v>
      </c>
      <c r="AS73" s="78" t="b">
        <v>0</v>
      </c>
      <c r="AT73" s="78" t="s">
        <v>1272</v>
      </c>
      <c r="AU73" s="78">
        <v>3</v>
      </c>
      <c r="AV73" s="84" t="s">
        <v>2111</v>
      </c>
      <c r="AW73" s="78" t="b">
        <v>0</v>
      </c>
      <c r="AX73" s="78" t="s">
        <v>2232</v>
      </c>
      <c r="AY73" s="84" t="s">
        <v>2303</v>
      </c>
      <c r="AZ73" s="78" t="s">
        <v>66</v>
      </c>
      <c r="BA73" s="78" t="str">
        <f>REPLACE(INDEX(GroupVertices[Group],MATCH(Vertices[[#This Row],[Vertex]],GroupVertices[Vertex],0)),1,1,"")</f>
        <v>3</v>
      </c>
      <c r="BB73" s="48"/>
      <c r="BC73" s="48"/>
      <c r="BD73" s="48"/>
      <c r="BE73" s="48"/>
      <c r="BF73" s="48"/>
      <c r="BG73" s="48"/>
      <c r="BH73" s="122" t="s">
        <v>3091</v>
      </c>
      <c r="BI73" s="122" t="s">
        <v>3091</v>
      </c>
      <c r="BJ73" s="122" t="s">
        <v>3206</v>
      </c>
      <c r="BK73" s="122" t="s">
        <v>3206</v>
      </c>
      <c r="BL73" s="122">
        <v>2</v>
      </c>
      <c r="BM73" s="125">
        <v>8.695652173913043</v>
      </c>
      <c r="BN73" s="122">
        <v>0</v>
      </c>
      <c r="BO73" s="125">
        <v>0</v>
      </c>
      <c r="BP73" s="122">
        <v>0</v>
      </c>
      <c r="BQ73" s="125">
        <v>0</v>
      </c>
      <c r="BR73" s="122">
        <v>21</v>
      </c>
      <c r="BS73" s="125">
        <v>91.30434782608695</v>
      </c>
      <c r="BT73" s="122">
        <v>23</v>
      </c>
      <c r="BU73" s="2"/>
      <c r="BV73" s="3"/>
      <c r="BW73" s="3"/>
      <c r="BX73" s="3"/>
      <c r="BY73" s="3"/>
    </row>
    <row r="74" spans="1:77" ht="41.45" customHeight="1">
      <c r="A74" s="64" t="s">
        <v>261</v>
      </c>
      <c r="C74" s="65"/>
      <c r="D74" s="65" t="s">
        <v>64</v>
      </c>
      <c r="E74" s="66">
        <v>163.4697639434213</v>
      </c>
      <c r="F74" s="68">
        <v>99.99798476135079</v>
      </c>
      <c r="G74" s="101" t="s">
        <v>2171</v>
      </c>
      <c r="H74" s="65"/>
      <c r="I74" s="69" t="s">
        <v>261</v>
      </c>
      <c r="J74" s="70"/>
      <c r="K74" s="70"/>
      <c r="L74" s="69" t="s">
        <v>2515</v>
      </c>
      <c r="M74" s="73">
        <v>1.671611867160261</v>
      </c>
      <c r="N74" s="74">
        <v>1627.6282958984375</v>
      </c>
      <c r="O74" s="74">
        <v>925.8739013671875</v>
      </c>
      <c r="P74" s="75"/>
      <c r="Q74" s="76"/>
      <c r="R74" s="76"/>
      <c r="S74" s="87"/>
      <c r="T74" s="48">
        <v>0</v>
      </c>
      <c r="U74" s="48">
        <v>1</v>
      </c>
      <c r="V74" s="49">
        <v>0</v>
      </c>
      <c r="W74" s="49">
        <v>0.001508</v>
      </c>
      <c r="X74" s="49">
        <v>0.000732</v>
      </c>
      <c r="Y74" s="49">
        <v>0.490612</v>
      </c>
      <c r="Z74" s="49">
        <v>0</v>
      </c>
      <c r="AA74" s="49">
        <v>0</v>
      </c>
      <c r="AB74" s="71">
        <v>74</v>
      </c>
      <c r="AC74" s="71"/>
      <c r="AD74" s="72"/>
      <c r="AE74" s="78" t="s">
        <v>1395</v>
      </c>
      <c r="AF74" s="78">
        <v>4996</v>
      </c>
      <c r="AG74" s="78">
        <v>4048</v>
      </c>
      <c r="AH74" s="78">
        <v>41289</v>
      </c>
      <c r="AI74" s="78">
        <v>40535</v>
      </c>
      <c r="AJ74" s="78"/>
      <c r="AK74" s="78" t="s">
        <v>1599</v>
      </c>
      <c r="AL74" s="78" t="s">
        <v>1760</v>
      </c>
      <c r="AM74" s="78"/>
      <c r="AN74" s="78"/>
      <c r="AO74" s="80">
        <v>42767.08259259259</v>
      </c>
      <c r="AP74" s="84" t="s">
        <v>1987</v>
      </c>
      <c r="AQ74" s="78" t="b">
        <v>1</v>
      </c>
      <c r="AR74" s="78" t="b">
        <v>0</v>
      </c>
      <c r="AS74" s="78" t="b">
        <v>1</v>
      </c>
      <c r="AT74" s="78" t="s">
        <v>1272</v>
      </c>
      <c r="AU74" s="78">
        <v>1</v>
      </c>
      <c r="AV74" s="78"/>
      <c r="AW74" s="78" t="b">
        <v>0</v>
      </c>
      <c r="AX74" s="78" t="s">
        <v>2232</v>
      </c>
      <c r="AY74" s="84" t="s">
        <v>2304</v>
      </c>
      <c r="AZ74" s="78" t="s">
        <v>66</v>
      </c>
      <c r="BA74" s="78" t="str">
        <f>REPLACE(INDEX(GroupVertices[Group],MATCH(Vertices[[#This Row],[Vertex]],GroupVertices[Vertex],0)),1,1,"")</f>
        <v>2</v>
      </c>
      <c r="BB74" s="48"/>
      <c r="BC74" s="48"/>
      <c r="BD74" s="48"/>
      <c r="BE74" s="48"/>
      <c r="BF74" s="48" t="s">
        <v>561</v>
      </c>
      <c r="BG74" s="48" t="s">
        <v>561</v>
      </c>
      <c r="BH74" s="122" t="s">
        <v>3089</v>
      </c>
      <c r="BI74" s="122" t="s">
        <v>3089</v>
      </c>
      <c r="BJ74" s="122" t="s">
        <v>3204</v>
      </c>
      <c r="BK74" s="122" t="s">
        <v>3204</v>
      </c>
      <c r="BL74" s="122">
        <v>1</v>
      </c>
      <c r="BM74" s="125">
        <v>11.11111111111111</v>
      </c>
      <c r="BN74" s="122">
        <v>0</v>
      </c>
      <c r="BO74" s="125">
        <v>0</v>
      </c>
      <c r="BP74" s="122">
        <v>0</v>
      </c>
      <c r="BQ74" s="125">
        <v>0</v>
      </c>
      <c r="BR74" s="122">
        <v>8</v>
      </c>
      <c r="BS74" s="125">
        <v>88.88888888888889</v>
      </c>
      <c r="BT74" s="122">
        <v>9</v>
      </c>
      <c r="BU74" s="2"/>
      <c r="BV74" s="3"/>
      <c r="BW74" s="3"/>
      <c r="BX74" s="3"/>
      <c r="BY74" s="3"/>
    </row>
    <row r="75" spans="1:77" ht="41.45" customHeight="1">
      <c r="A75" s="64" t="s">
        <v>262</v>
      </c>
      <c r="C75" s="65"/>
      <c r="D75" s="65" t="s">
        <v>64</v>
      </c>
      <c r="E75" s="66">
        <v>162.1259901404069</v>
      </c>
      <c r="F75" s="68">
        <v>99.99982725103476</v>
      </c>
      <c r="G75" s="101" t="s">
        <v>2172</v>
      </c>
      <c r="H75" s="65"/>
      <c r="I75" s="69" t="s">
        <v>262</v>
      </c>
      <c r="J75" s="70"/>
      <c r="K75" s="70"/>
      <c r="L75" s="69" t="s">
        <v>2516</v>
      </c>
      <c r="M75" s="73">
        <v>1.05757147181438</v>
      </c>
      <c r="N75" s="74">
        <v>1872.350341796875</v>
      </c>
      <c r="O75" s="74">
        <v>352.9058837890625</v>
      </c>
      <c r="P75" s="75"/>
      <c r="Q75" s="76"/>
      <c r="R75" s="76"/>
      <c r="S75" s="87"/>
      <c r="T75" s="48">
        <v>0</v>
      </c>
      <c r="U75" s="48">
        <v>1</v>
      </c>
      <c r="V75" s="49">
        <v>0</v>
      </c>
      <c r="W75" s="49">
        <v>0.001508</v>
      </c>
      <c r="X75" s="49">
        <v>0.000732</v>
      </c>
      <c r="Y75" s="49">
        <v>0.490612</v>
      </c>
      <c r="Z75" s="49">
        <v>0</v>
      </c>
      <c r="AA75" s="49">
        <v>0</v>
      </c>
      <c r="AB75" s="71">
        <v>75</v>
      </c>
      <c r="AC75" s="71"/>
      <c r="AD75" s="72"/>
      <c r="AE75" s="78" t="s">
        <v>1396</v>
      </c>
      <c r="AF75" s="78">
        <v>641</v>
      </c>
      <c r="AG75" s="78">
        <v>347</v>
      </c>
      <c r="AH75" s="78">
        <v>25830</v>
      </c>
      <c r="AI75" s="78">
        <v>40192</v>
      </c>
      <c r="AJ75" s="78"/>
      <c r="AK75" s="78"/>
      <c r="AL75" s="78"/>
      <c r="AM75" s="78"/>
      <c r="AN75" s="78"/>
      <c r="AO75" s="80">
        <v>42764.885046296295</v>
      </c>
      <c r="AP75" s="84" t="s">
        <v>1988</v>
      </c>
      <c r="AQ75" s="78" t="b">
        <v>1</v>
      </c>
      <c r="AR75" s="78" t="b">
        <v>0</v>
      </c>
      <c r="AS75" s="78" t="b">
        <v>0</v>
      </c>
      <c r="AT75" s="78" t="s">
        <v>1272</v>
      </c>
      <c r="AU75" s="78">
        <v>0</v>
      </c>
      <c r="AV75" s="78"/>
      <c r="AW75" s="78" t="b">
        <v>0</v>
      </c>
      <c r="AX75" s="78" t="s">
        <v>2232</v>
      </c>
      <c r="AY75" s="84" t="s">
        <v>2305</v>
      </c>
      <c r="AZ75" s="78" t="s">
        <v>66</v>
      </c>
      <c r="BA75" s="78" t="str">
        <f>REPLACE(INDEX(GroupVertices[Group],MATCH(Vertices[[#This Row],[Vertex]],GroupVertices[Vertex],0)),1,1,"")</f>
        <v>2</v>
      </c>
      <c r="BB75" s="48"/>
      <c r="BC75" s="48"/>
      <c r="BD75" s="48"/>
      <c r="BE75" s="48"/>
      <c r="BF75" s="48" t="s">
        <v>561</v>
      </c>
      <c r="BG75" s="48" t="s">
        <v>561</v>
      </c>
      <c r="BH75" s="122" t="s">
        <v>3089</v>
      </c>
      <c r="BI75" s="122" t="s">
        <v>3089</v>
      </c>
      <c r="BJ75" s="122" t="s">
        <v>3204</v>
      </c>
      <c r="BK75" s="122" t="s">
        <v>3204</v>
      </c>
      <c r="BL75" s="122">
        <v>1</v>
      </c>
      <c r="BM75" s="125">
        <v>11.11111111111111</v>
      </c>
      <c r="BN75" s="122">
        <v>0</v>
      </c>
      <c r="BO75" s="125">
        <v>0</v>
      </c>
      <c r="BP75" s="122">
        <v>0</v>
      </c>
      <c r="BQ75" s="125">
        <v>0</v>
      </c>
      <c r="BR75" s="122">
        <v>8</v>
      </c>
      <c r="BS75" s="125">
        <v>88.88888888888889</v>
      </c>
      <c r="BT75" s="122">
        <v>9</v>
      </c>
      <c r="BU75" s="2"/>
      <c r="BV75" s="3"/>
      <c r="BW75" s="3"/>
      <c r="BX75" s="3"/>
      <c r="BY75" s="3"/>
    </row>
    <row r="76" spans="1:77" ht="41.45" customHeight="1">
      <c r="A76" s="64" t="s">
        <v>263</v>
      </c>
      <c r="C76" s="65"/>
      <c r="D76" s="65" t="s">
        <v>64</v>
      </c>
      <c r="E76" s="66">
        <v>162.064628948105</v>
      </c>
      <c r="F76" s="68">
        <v>99.99991138525702</v>
      </c>
      <c r="G76" s="101" t="s">
        <v>2173</v>
      </c>
      <c r="H76" s="65"/>
      <c r="I76" s="69" t="s">
        <v>263</v>
      </c>
      <c r="J76" s="70"/>
      <c r="K76" s="70"/>
      <c r="L76" s="69" t="s">
        <v>2517</v>
      </c>
      <c r="M76" s="73">
        <v>1.0295323400085292</v>
      </c>
      <c r="N76" s="74">
        <v>3212.783935546875</v>
      </c>
      <c r="O76" s="74">
        <v>2590.3271484375</v>
      </c>
      <c r="P76" s="75"/>
      <c r="Q76" s="76"/>
      <c r="R76" s="76"/>
      <c r="S76" s="87"/>
      <c r="T76" s="48">
        <v>0</v>
      </c>
      <c r="U76" s="48">
        <v>1</v>
      </c>
      <c r="V76" s="49">
        <v>0</v>
      </c>
      <c r="W76" s="49">
        <v>0.001508</v>
      </c>
      <c r="X76" s="49">
        <v>0.000732</v>
      </c>
      <c r="Y76" s="49">
        <v>0.490612</v>
      </c>
      <c r="Z76" s="49">
        <v>0</v>
      </c>
      <c r="AA76" s="49">
        <v>0</v>
      </c>
      <c r="AB76" s="71">
        <v>76</v>
      </c>
      <c r="AC76" s="71"/>
      <c r="AD76" s="72"/>
      <c r="AE76" s="78" t="s">
        <v>1397</v>
      </c>
      <c r="AF76" s="78">
        <v>238</v>
      </c>
      <c r="AG76" s="78">
        <v>178</v>
      </c>
      <c r="AH76" s="78">
        <v>10480</v>
      </c>
      <c r="AI76" s="78">
        <v>15133</v>
      </c>
      <c r="AJ76" s="78"/>
      <c r="AK76" s="78" t="s">
        <v>1600</v>
      </c>
      <c r="AL76" s="78"/>
      <c r="AM76" s="78"/>
      <c r="AN76" s="78"/>
      <c r="AO76" s="80">
        <v>42206.64655092593</v>
      </c>
      <c r="AP76" s="84" t="s">
        <v>1989</v>
      </c>
      <c r="AQ76" s="78" t="b">
        <v>1</v>
      </c>
      <c r="AR76" s="78" t="b">
        <v>0</v>
      </c>
      <c r="AS76" s="78" t="b">
        <v>0</v>
      </c>
      <c r="AT76" s="78" t="s">
        <v>1272</v>
      </c>
      <c r="AU76" s="78">
        <v>2</v>
      </c>
      <c r="AV76" s="84" t="s">
        <v>2111</v>
      </c>
      <c r="AW76" s="78" t="b">
        <v>0</v>
      </c>
      <c r="AX76" s="78" t="s">
        <v>2232</v>
      </c>
      <c r="AY76" s="84" t="s">
        <v>2306</v>
      </c>
      <c r="AZ76" s="78" t="s">
        <v>66</v>
      </c>
      <c r="BA76" s="78" t="str">
        <f>REPLACE(INDEX(GroupVertices[Group],MATCH(Vertices[[#This Row],[Vertex]],GroupVertices[Vertex],0)),1,1,"")</f>
        <v>2</v>
      </c>
      <c r="BB76" s="48"/>
      <c r="BC76" s="48"/>
      <c r="BD76" s="48"/>
      <c r="BE76" s="48"/>
      <c r="BF76" s="48" t="s">
        <v>561</v>
      </c>
      <c r="BG76" s="48" t="s">
        <v>561</v>
      </c>
      <c r="BH76" s="122" t="s">
        <v>3089</v>
      </c>
      <c r="BI76" s="122" t="s">
        <v>3089</v>
      </c>
      <c r="BJ76" s="122" t="s">
        <v>3204</v>
      </c>
      <c r="BK76" s="122" t="s">
        <v>3204</v>
      </c>
      <c r="BL76" s="122">
        <v>1</v>
      </c>
      <c r="BM76" s="125">
        <v>11.11111111111111</v>
      </c>
      <c r="BN76" s="122">
        <v>0</v>
      </c>
      <c r="BO76" s="125">
        <v>0</v>
      </c>
      <c r="BP76" s="122">
        <v>0</v>
      </c>
      <c r="BQ76" s="125">
        <v>0</v>
      </c>
      <c r="BR76" s="122">
        <v>8</v>
      </c>
      <c r="BS76" s="125">
        <v>88.88888888888889</v>
      </c>
      <c r="BT76" s="122">
        <v>9</v>
      </c>
      <c r="BU76" s="2"/>
      <c r="BV76" s="3"/>
      <c r="BW76" s="3"/>
      <c r="BX76" s="3"/>
      <c r="BY76" s="3"/>
    </row>
    <row r="77" spans="1:77" ht="41.45" customHeight="1">
      <c r="A77" s="64" t="s">
        <v>264</v>
      </c>
      <c r="C77" s="65"/>
      <c r="D77" s="65" t="s">
        <v>64</v>
      </c>
      <c r="E77" s="66">
        <v>162.10674668956668</v>
      </c>
      <c r="F77" s="68">
        <v>99.99985363632341</v>
      </c>
      <c r="G77" s="101" t="s">
        <v>2174</v>
      </c>
      <c r="H77" s="65"/>
      <c r="I77" s="69" t="s">
        <v>264</v>
      </c>
      <c r="J77" s="70"/>
      <c r="K77" s="70"/>
      <c r="L77" s="69" t="s">
        <v>2518</v>
      </c>
      <c r="M77" s="73">
        <v>1.0487781346208291</v>
      </c>
      <c r="N77" s="74">
        <v>6561.87353515625</v>
      </c>
      <c r="O77" s="74">
        <v>3104.426513671875</v>
      </c>
      <c r="P77" s="75"/>
      <c r="Q77" s="76"/>
      <c r="R77" s="76"/>
      <c r="S77" s="87"/>
      <c r="T77" s="48">
        <v>1</v>
      </c>
      <c r="U77" s="48">
        <v>4</v>
      </c>
      <c r="V77" s="49">
        <v>467.249206</v>
      </c>
      <c r="W77" s="49">
        <v>0.00189</v>
      </c>
      <c r="X77" s="49">
        <v>0.010227</v>
      </c>
      <c r="Y77" s="49">
        <v>1.229556</v>
      </c>
      <c r="Z77" s="49">
        <v>0.25</v>
      </c>
      <c r="AA77" s="49">
        <v>0</v>
      </c>
      <c r="AB77" s="71">
        <v>77</v>
      </c>
      <c r="AC77" s="71"/>
      <c r="AD77" s="72"/>
      <c r="AE77" s="78" t="s">
        <v>264</v>
      </c>
      <c r="AF77" s="78">
        <v>337</v>
      </c>
      <c r="AG77" s="78">
        <v>294</v>
      </c>
      <c r="AH77" s="78">
        <v>2725</v>
      </c>
      <c r="AI77" s="78">
        <v>4264</v>
      </c>
      <c r="AJ77" s="78"/>
      <c r="AK77" s="78" t="s">
        <v>1601</v>
      </c>
      <c r="AL77" s="78"/>
      <c r="AM77" s="78"/>
      <c r="AN77" s="78"/>
      <c r="AO77" s="80">
        <v>42263.49459490741</v>
      </c>
      <c r="AP77" s="84" t="s">
        <v>1990</v>
      </c>
      <c r="AQ77" s="78" t="b">
        <v>1</v>
      </c>
      <c r="AR77" s="78" t="b">
        <v>0</v>
      </c>
      <c r="AS77" s="78" t="b">
        <v>0</v>
      </c>
      <c r="AT77" s="78" t="s">
        <v>1272</v>
      </c>
      <c r="AU77" s="78">
        <v>13</v>
      </c>
      <c r="AV77" s="84" t="s">
        <v>2111</v>
      </c>
      <c r="AW77" s="78" t="b">
        <v>0</v>
      </c>
      <c r="AX77" s="78" t="s">
        <v>2232</v>
      </c>
      <c r="AY77" s="84" t="s">
        <v>2307</v>
      </c>
      <c r="AZ77" s="78" t="s">
        <v>66</v>
      </c>
      <c r="BA77" s="78" t="str">
        <f>REPLACE(INDEX(GroupVertices[Group],MATCH(Vertices[[#This Row],[Vertex]],GroupVertices[Vertex],0)),1,1,"")</f>
        <v>4</v>
      </c>
      <c r="BB77" s="48"/>
      <c r="BC77" s="48"/>
      <c r="BD77" s="48"/>
      <c r="BE77" s="48"/>
      <c r="BF77" s="48" t="s">
        <v>586</v>
      </c>
      <c r="BG77" s="48" t="s">
        <v>586</v>
      </c>
      <c r="BH77" s="122" t="s">
        <v>3115</v>
      </c>
      <c r="BI77" s="122" t="s">
        <v>3188</v>
      </c>
      <c r="BJ77" s="122" t="s">
        <v>3230</v>
      </c>
      <c r="BK77" s="122" t="s">
        <v>3230</v>
      </c>
      <c r="BL77" s="122">
        <v>3</v>
      </c>
      <c r="BM77" s="125">
        <v>11.538461538461538</v>
      </c>
      <c r="BN77" s="122">
        <v>1</v>
      </c>
      <c r="BO77" s="125">
        <v>3.8461538461538463</v>
      </c>
      <c r="BP77" s="122">
        <v>0</v>
      </c>
      <c r="BQ77" s="125">
        <v>0</v>
      </c>
      <c r="BR77" s="122">
        <v>22</v>
      </c>
      <c r="BS77" s="125">
        <v>84.61538461538461</v>
      </c>
      <c r="BT77" s="122">
        <v>26</v>
      </c>
      <c r="BU77" s="2"/>
      <c r="BV77" s="3"/>
      <c r="BW77" s="3"/>
      <c r="BX77" s="3"/>
      <c r="BY77" s="3"/>
    </row>
    <row r="78" spans="1:77" ht="41.45" customHeight="1">
      <c r="A78" s="64" t="s">
        <v>407</v>
      </c>
      <c r="C78" s="65"/>
      <c r="D78" s="65" t="s">
        <v>64</v>
      </c>
      <c r="E78" s="66">
        <v>172.1151565463868</v>
      </c>
      <c r="F78" s="68">
        <v>99.98613079705328</v>
      </c>
      <c r="G78" s="101" t="s">
        <v>2175</v>
      </c>
      <c r="H78" s="65"/>
      <c r="I78" s="69" t="s">
        <v>407</v>
      </c>
      <c r="J78" s="70"/>
      <c r="K78" s="70"/>
      <c r="L78" s="69" t="s">
        <v>2519</v>
      </c>
      <c r="M78" s="73">
        <v>5.622143035379867</v>
      </c>
      <c r="N78" s="74">
        <v>7247.30224609375</v>
      </c>
      <c r="O78" s="74">
        <v>3625.066650390625</v>
      </c>
      <c r="P78" s="75"/>
      <c r="Q78" s="76"/>
      <c r="R78" s="76"/>
      <c r="S78" s="87"/>
      <c r="T78" s="48">
        <v>1</v>
      </c>
      <c r="U78" s="48">
        <v>0</v>
      </c>
      <c r="V78" s="49">
        <v>0</v>
      </c>
      <c r="W78" s="49">
        <v>0.001393</v>
      </c>
      <c r="X78" s="49">
        <v>0.00093</v>
      </c>
      <c r="Y78" s="49">
        <v>0.359024</v>
      </c>
      <c r="Z78" s="49">
        <v>0</v>
      </c>
      <c r="AA78" s="49">
        <v>0</v>
      </c>
      <c r="AB78" s="71">
        <v>78</v>
      </c>
      <c r="AC78" s="71"/>
      <c r="AD78" s="72"/>
      <c r="AE78" s="78" t="s">
        <v>1398</v>
      </c>
      <c r="AF78" s="78">
        <v>3610</v>
      </c>
      <c r="AG78" s="78">
        <v>27859</v>
      </c>
      <c r="AH78" s="78">
        <v>22197</v>
      </c>
      <c r="AI78" s="78">
        <v>5207</v>
      </c>
      <c r="AJ78" s="78"/>
      <c r="AK78" s="78" t="s">
        <v>1602</v>
      </c>
      <c r="AL78" s="78" t="s">
        <v>1761</v>
      </c>
      <c r="AM78" s="84" t="s">
        <v>1878</v>
      </c>
      <c r="AN78" s="78"/>
      <c r="AO78" s="80">
        <v>39940.39298611111</v>
      </c>
      <c r="AP78" s="84" t="s">
        <v>1991</v>
      </c>
      <c r="AQ78" s="78" t="b">
        <v>0</v>
      </c>
      <c r="AR78" s="78" t="b">
        <v>0</v>
      </c>
      <c r="AS78" s="78" t="b">
        <v>1</v>
      </c>
      <c r="AT78" s="78" t="s">
        <v>1272</v>
      </c>
      <c r="AU78" s="78">
        <v>699</v>
      </c>
      <c r="AV78" s="84" t="s">
        <v>2111</v>
      </c>
      <c r="AW78" s="78" t="b">
        <v>0</v>
      </c>
      <c r="AX78" s="78" t="s">
        <v>2232</v>
      </c>
      <c r="AY78" s="84" t="s">
        <v>2308</v>
      </c>
      <c r="AZ78" s="78" t="s">
        <v>65</v>
      </c>
      <c r="BA78" s="78" t="str">
        <f>REPLACE(INDEX(GroupVertices[Group],MATCH(Vertices[[#This Row],[Vertex]],GroupVertices[Vertex],0)),1,1,"")</f>
        <v>4</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265</v>
      </c>
      <c r="C79" s="65"/>
      <c r="D79" s="65" t="s">
        <v>64</v>
      </c>
      <c r="E79" s="66">
        <v>162.1339779879255</v>
      </c>
      <c r="F79" s="68">
        <v>99.9998162986508</v>
      </c>
      <c r="G79" s="101" t="s">
        <v>2176</v>
      </c>
      <c r="H79" s="65"/>
      <c r="I79" s="69" t="s">
        <v>265</v>
      </c>
      <c r="J79" s="70"/>
      <c r="K79" s="70"/>
      <c r="L79" s="69" t="s">
        <v>2520</v>
      </c>
      <c r="M79" s="73">
        <v>1.0612215363098163</v>
      </c>
      <c r="N79" s="74">
        <v>9292.443359375</v>
      </c>
      <c r="O79" s="74">
        <v>1673.362060546875</v>
      </c>
      <c r="P79" s="75"/>
      <c r="Q79" s="76"/>
      <c r="R79" s="76"/>
      <c r="S79" s="87"/>
      <c r="T79" s="48">
        <v>1</v>
      </c>
      <c r="U79" s="48">
        <v>1</v>
      </c>
      <c r="V79" s="49">
        <v>0</v>
      </c>
      <c r="W79" s="49">
        <v>0</v>
      </c>
      <c r="X79" s="49">
        <v>0</v>
      </c>
      <c r="Y79" s="49">
        <v>0.999997</v>
      </c>
      <c r="Z79" s="49">
        <v>0</v>
      </c>
      <c r="AA79" s="49" t="s">
        <v>3514</v>
      </c>
      <c r="AB79" s="71">
        <v>79</v>
      </c>
      <c r="AC79" s="71"/>
      <c r="AD79" s="72"/>
      <c r="AE79" s="78" t="s">
        <v>1399</v>
      </c>
      <c r="AF79" s="78">
        <v>61</v>
      </c>
      <c r="AG79" s="78">
        <v>369</v>
      </c>
      <c r="AH79" s="78">
        <v>38623</v>
      </c>
      <c r="AI79" s="78">
        <v>9521</v>
      </c>
      <c r="AJ79" s="78"/>
      <c r="AK79" s="78" t="s">
        <v>1603</v>
      </c>
      <c r="AL79" s="78" t="s">
        <v>1762</v>
      </c>
      <c r="AM79" s="78"/>
      <c r="AN79" s="78"/>
      <c r="AO79" s="80">
        <v>40688.73179398148</v>
      </c>
      <c r="AP79" s="84" t="s">
        <v>1992</v>
      </c>
      <c r="AQ79" s="78" t="b">
        <v>0</v>
      </c>
      <c r="AR79" s="78" t="b">
        <v>0</v>
      </c>
      <c r="AS79" s="78" t="b">
        <v>0</v>
      </c>
      <c r="AT79" s="78" t="s">
        <v>1272</v>
      </c>
      <c r="AU79" s="78">
        <v>224</v>
      </c>
      <c r="AV79" s="84" t="s">
        <v>2116</v>
      </c>
      <c r="AW79" s="78" t="b">
        <v>0</v>
      </c>
      <c r="AX79" s="78" t="s">
        <v>2232</v>
      </c>
      <c r="AY79" s="84" t="s">
        <v>2309</v>
      </c>
      <c r="AZ79" s="78" t="s">
        <v>66</v>
      </c>
      <c r="BA79" s="78" t="str">
        <f>REPLACE(INDEX(GroupVertices[Group],MATCH(Vertices[[#This Row],[Vertex]],GroupVertices[Vertex],0)),1,1,"")</f>
        <v>12</v>
      </c>
      <c r="BB79" s="48"/>
      <c r="BC79" s="48"/>
      <c r="BD79" s="48"/>
      <c r="BE79" s="48"/>
      <c r="BF79" s="48" t="s">
        <v>571</v>
      </c>
      <c r="BG79" s="48" t="s">
        <v>571</v>
      </c>
      <c r="BH79" s="122" t="s">
        <v>3116</v>
      </c>
      <c r="BI79" s="122" t="s">
        <v>3116</v>
      </c>
      <c r="BJ79" s="122" t="s">
        <v>3231</v>
      </c>
      <c r="BK79" s="122" t="s">
        <v>3231</v>
      </c>
      <c r="BL79" s="122">
        <v>0</v>
      </c>
      <c r="BM79" s="125">
        <v>0</v>
      </c>
      <c r="BN79" s="122">
        <v>0</v>
      </c>
      <c r="BO79" s="125">
        <v>0</v>
      </c>
      <c r="BP79" s="122">
        <v>0</v>
      </c>
      <c r="BQ79" s="125">
        <v>0</v>
      </c>
      <c r="BR79" s="122">
        <v>7</v>
      </c>
      <c r="BS79" s="125">
        <v>100</v>
      </c>
      <c r="BT79" s="122">
        <v>7</v>
      </c>
      <c r="BU79" s="2"/>
      <c r="BV79" s="3"/>
      <c r="BW79" s="3"/>
      <c r="BX79" s="3"/>
      <c r="BY79" s="3"/>
    </row>
    <row r="80" spans="1:77" ht="41.45" customHeight="1">
      <c r="A80" s="64" t="s">
        <v>266</v>
      </c>
      <c r="C80" s="65"/>
      <c r="D80" s="65" t="s">
        <v>64</v>
      </c>
      <c r="E80" s="66">
        <v>163.0380570934391</v>
      </c>
      <c r="F80" s="68">
        <v>99.99857668792043</v>
      </c>
      <c r="G80" s="101" t="s">
        <v>685</v>
      </c>
      <c r="H80" s="65"/>
      <c r="I80" s="69" t="s">
        <v>266</v>
      </c>
      <c r="J80" s="70"/>
      <c r="K80" s="70"/>
      <c r="L80" s="69" t="s">
        <v>2521</v>
      </c>
      <c r="M80" s="73">
        <v>1.474342472384186</v>
      </c>
      <c r="N80" s="74">
        <v>1675.0211181640625</v>
      </c>
      <c r="O80" s="74">
        <v>7034.1748046875</v>
      </c>
      <c r="P80" s="75"/>
      <c r="Q80" s="76"/>
      <c r="R80" s="76"/>
      <c r="S80" s="87"/>
      <c r="T80" s="48">
        <v>0</v>
      </c>
      <c r="U80" s="48">
        <v>3</v>
      </c>
      <c r="V80" s="49">
        <v>544.252903</v>
      </c>
      <c r="W80" s="49">
        <v>0.002008</v>
      </c>
      <c r="X80" s="49">
        <v>0.009307</v>
      </c>
      <c r="Y80" s="49">
        <v>0.852376</v>
      </c>
      <c r="Z80" s="49">
        <v>0.16666666666666666</v>
      </c>
      <c r="AA80" s="49">
        <v>0</v>
      </c>
      <c r="AB80" s="71">
        <v>80</v>
      </c>
      <c r="AC80" s="71"/>
      <c r="AD80" s="72"/>
      <c r="AE80" s="78" t="s">
        <v>1400</v>
      </c>
      <c r="AF80" s="78">
        <v>3786</v>
      </c>
      <c r="AG80" s="78">
        <v>2859</v>
      </c>
      <c r="AH80" s="78">
        <v>52781</v>
      </c>
      <c r="AI80" s="78">
        <v>47735</v>
      </c>
      <c r="AJ80" s="78"/>
      <c r="AK80" s="78" t="s">
        <v>1604</v>
      </c>
      <c r="AL80" s="78" t="s">
        <v>1763</v>
      </c>
      <c r="AM80" s="78"/>
      <c r="AN80" s="78"/>
      <c r="AO80" s="80">
        <v>40041.23357638889</v>
      </c>
      <c r="AP80" s="84" t="s">
        <v>1993</v>
      </c>
      <c r="AQ80" s="78" t="b">
        <v>1</v>
      </c>
      <c r="AR80" s="78" t="b">
        <v>0</v>
      </c>
      <c r="AS80" s="78" t="b">
        <v>1</v>
      </c>
      <c r="AT80" s="78" t="s">
        <v>1272</v>
      </c>
      <c r="AU80" s="78">
        <v>14</v>
      </c>
      <c r="AV80" s="84" t="s">
        <v>2111</v>
      </c>
      <c r="AW80" s="78" t="b">
        <v>0</v>
      </c>
      <c r="AX80" s="78" t="s">
        <v>2232</v>
      </c>
      <c r="AY80" s="84" t="s">
        <v>2310</v>
      </c>
      <c r="AZ80" s="78" t="s">
        <v>66</v>
      </c>
      <c r="BA80" s="78" t="str">
        <f>REPLACE(INDEX(GroupVertices[Group],MATCH(Vertices[[#This Row],[Vertex]],GroupVertices[Vertex],0)),1,1,"")</f>
        <v>1</v>
      </c>
      <c r="BB80" s="48"/>
      <c r="BC80" s="48"/>
      <c r="BD80" s="48"/>
      <c r="BE80" s="48"/>
      <c r="BF80" s="48" t="s">
        <v>567</v>
      </c>
      <c r="BG80" s="48" t="s">
        <v>567</v>
      </c>
      <c r="BH80" s="122" t="s">
        <v>3117</v>
      </c>
      <c r="BI80" s="122" t="s">
        <v>3189</v>
      </c>
      <c r="BJ80" s="122" t="s">
        <v>3232</v>
      </c>
      <c r="BK80" s="122" t="s">
        <v>3232</v>
      </c>
      <c r="BL80" s="122">
        <v>4</v>
      </c>
      <c r="BM80" s="125">
        <v>9.090909090909092</v>
      </c>
      <c r="BN80" s="122">
        <v>0</v>
      </c>
      <c r="BO80" s="125">
        <v>0</v>
      </c>
      <c r="BP80" s="122">
        <v>0</v>
      </c>
      <c r="BQ80" s="125">
        <v>0</v>
      </c>
      <c r="BR80" s="122">
        <v>40</v>
      </c>
      <c r="BS80" s="125">
        <v>90.9090909090909</v>
      </c>
      <c r="BT80" s="122">
        <v>44</v>
      </c>
      <c r="BU80" s="2"/>
      <c r="BV80" s="3"/>
      <c r="BW80" s="3"/>
      <c r="BX80" s="3"/>
      <c r="BY80" s="3"/>
    </row>
    <row r="81" spans="1:77" ht="41.45" customHeight="1">
      <c r="A81" s="64" t="s">
        <v>394</v>
      </c>
      <c r="C81" s="65"/>
      <c r="D81" s="65" t="s">
        <v>64</v>
      </c>
      <c r="E81" s="66">
        <v>162.00653551160613</v>
      </c>
      <c r="F81" s="68">
        <v>99.99999103895857</v>
      </c>
      <c r="G81" s="101" t="s">
        <v>763</v>
      </c>
      <c r="H81" s="65"/>
      <c r="I81" s="69" t="s">
        <v>394</v>
      </c>
      <c r="J81" s="70"/>
      <c r="K81" s="70"/>
      <c r="L81" s="69" t="s">
        <v>2522</v>
      </c>
      <c r="M81" s="73">
        <v>1.0029864164053568</v>
      </c>
      <c r="N81" s="74">
        <v>2712.3779296875</v>
      </c>
      <c r="O81" s="74">
        <v>7314.51611328125</v>
      </c>
      <c r="P81" s="75"/>
      <c r="Q81" s="76"/>
      <c r="R81" s="76"/>
      <c r="S81" s="87"/>
      <c r="T81" s="48">
        <v>9</v>
      </c>
      <c r="U81" s="48">
        <v>1</v>
      </c>
      <c r="V81" s="49">
        <v>385.592857</v>
      </c>
      <c r="W81" s="49">
        <v>0.002049</v>
      </c>
      <c r="X81" s="49">
        <v>0.014123</v>
      </c>
      <c r="Y81" s="49">
        <v>2.428494</v>
      </c>
      <c r="Z81" s="49">
        <v>0.1</v>
      </c>
      <c r="AA81" s="49">
        <v>0</v>
      </c>
      <c r="AB81" s="71">
        <v>81</v>
      </c>
      <c r="AC81" s="71"/>
      <c r="AD81" s="72"/>
      <c r="AE81" s="78" t="s">
        <v>1401</v>
      </c>
      <c r="AF81" s="78">
        <v>79</v>
      </c>
      <c r="AG81" s="78">
        <v>18</v>
      </c>
      <c r="AH81" s="78">
        <v>5</v>
      </c>
      <c r="AI81" s="78">
        <v>61</v>
      </c>
      <c r="AJ81" s="78"/>
      <c r="AK81" s="78" t="s">
        <v>1605</v>
      </c>
      <c r="AL81" s="78"/>
      <c r="AM81" s="78"/>
      <c r="AN81" s="78"/>
      <c r="AO81" s="80">
        <v>43141.57859953704</v>
      </c>
      <c r="AP81" s="84" t="s">
        <v>1994</v>
      </c>
      <c r="AQ81" s="78" t="b">
        <v>1</v>
      </c>
      <c r="AR81" s="78" t="b">
        <v>0</v>
      </c>
      <c r="AS81" s="78" t="b">
        <v>0</v>
      </c>
      <c r="AT81" s="78" t="s">
        <v>1272</v>
      </c>
      <c r="AU81" s="78">
        <v>0</v>
      </c>
      <c r="AV81" s="78"/>
      <c r="AW81" s="78" t="b">
        <v>0</v>
      </c>
      <c r="AX81" s="78" t="s">
        <v>2232</v>
      </c>
      <c r="AY81" s="84" t="s">
        <v>2311</v>
      </c>
      <c r="AZ81" s="78" t="s">
        <v>66</v>
      </c>
      <c r="BA81" s="78" t="str">
        <f>REPLACE(INDEX(GroupVertices[Group],MATCH(Vertices[[#This Row],[Vertex]],GroupVertices[Vertex],0)),1,1,"")</f>
        <v>1</v>
      </c>
      <c r="BB81" s="48" t="s">
        <v>554</v>
      </c>
      <c r="BC81" s="48" t="s">
        <v>554</v>
      </c>
      <c r="BD81" s="48" t="s">
        <v>559</v>
      </c>
      <c r="BE81" s="48" t="s">
        <v>559</v>
      </c>
      <c r="BF81" s="48" t="s">
        <v>609</v>
      </c>
      <c r="BG81" s="48" t="s">
        <v>609</v>
      </c>
      <c r="BH81" s="122" t="s">
        <v>3118</v>
      </c>
      <c r="BI81" s="122" t="s">
        <v>3118</v>
      </c>
      <c r="BJ81" s="122" t="s">
        <v>3233</v>
      </c>
      <c r="BK81" s="122" t="s">
        <v>3233</v>
      </c>
      <c r="BL81" s="122">
        <v>2</v>
      </c>
      <c r="BM81" s="125">
        <v>10</v>
      </c>
      <c r="BN81" s="122">
        <v>0</v>
      </c>
      <c r="BO81" s="125">
        <v>0</v>
      </c>
      <c r="BP81" s="122">
        <v>0</v>
      </c>
      <c r="BQ81" s="125">
        <v>0</v>
      </c>
      <c r="BR81" s="122">
        <v>18</v>
      </c>
      <c r="BS81" s="125">
        <v>90</v>
      </c>
      <c r="BT81" s="122">
        <v>20</v>
      </c>
      <c r="BU81" s="2"/>
      <c r="BV81" s="3"/>
      <c r="BW81" s="3"/>
      <c r="BX81" s="3"/>
      <c r="BY81" s="3"/>
    </row>
    <row r="82" spans="1:77" ht="41.45" customHeight="1">
      <c r="A82" s="64" t="s">
        <v>267</v>
      </c>
      <c r="C82" s="65"/>
      <c r="D82" s="65" t="s">
        <v>64</v>
      </c>
      <c r="E82" s="66">
        <v>162.24798635705454</v>
      </c>
      <c r="F82" s="68">
        <v>99.9996599782615</v>
      </c>
      <c r="G82" s="101" t="s">
        <v>2177</v>
      </c>
      <c r="H82" s="65"/>
      <c r="I82" s="69" t="s">
        <v>267</v>
      </c>
      <c r="J82" s="70"/>
      <c r="K82" s="70"/>
      <c r="L82" s="69" t="s">
        <v>2523</v>
      </c>
      <c r="M82" s="73">
        <v>1.113317911381042</v>
      </c>
      <c r="N82" s="74">
        <v>1309.763427734375</v>
      </c>
      <c r="O82" s="74">
        <v>4408.4169921875</v>
      </c>
      <c r="P82" s="75"/>
      <c r="Q82" s="76"/>
      <c r="R82" s="76"/>
      <c r="S82" s="87"/>
      <c r="T82" s="48">
        <v>0</v>
      </c>
      <c r="U82" s="48">
        <v>1</v>
      </c>
      <c r="V82" s="49">
        <v>0</v>
      </c>
      <c r="W82" s="49">
        <v>0.001508</v>
      </c>
      <c r="X82" s="49">
        <v>0.000732</v>
      </c>
      <c r="Y82" s="49">
        <v>0.490612</v>
      </c>
      <c r="Z82" s="49">
        <v>0</v>
      </c>
      <c r="AA82" s="49">
        <v>0</v>
      </c>
      <c r="AB82" s="71">
        <v>82</v>
      </c>
      <c r="AC82" s="71"/>
      <c r="AD82" s="72"/>
      <c r="AE82" s="78" t="s">
        <v>1402</v>
      </c>
      <c r="AF82" s="78">
        <v>3703</v>
      </c>
      <c r="AG82" s="78">
        <v>683</v>
      </c>
      <c r="AH82" s="78">
        <v>12443</v>
      </c>
      <c r="AI82" s="78">
        <v>9391</v>
      </c>
      <c r="AJ82" s="78"/>
      <c r="AK82" s="78" t="s">
        <v>1606</v>
      </c>
      <c r="AL82" s="78" t="s">
        <v>1764</v>
      </c>
      <c r="AM82" s="84" t="s">
        <v>1879</v>
      </c>
      <c r="AN82" s="78"/>
      <c r="AO82" s="80">
        <v>43197.940358796295</v>
      </c>
      <c r="AP82" s="84" t="s">
        <v>1995</v>
      </c>
      <c r="AQ82" s="78" t="b">
        <v>0</v>
      </c>
      <c r="AR82" s="78" t="b">
        <v>0</v>
      </c>
      <c r="AS82" s="78" t="b">
        <v>0</v>
      </c>
      <c r="AT82" s="78" t="s">
        <v>1272</v>
      </c>
      <c r="AU82" s="78">
        <v>8</v>
      </c>
      <c r="AV82" s="84" t="s">
        <v>2111</v>
      </c>
      <c r="AW82" s="78" t="b">
        <v>0</v>
      </c>
      <c r="AX82" s="78" t="s">
        <v>2232</v>
      </c>
      <c r="AY82" s="84" t="s">
        <v>2312</v>
      </c>
      <c r="AZ82" s="78" t="s">
        <v>66</v>
      </c>
      <c r="BA82" s="78" t="str">
        <f>REPLACE(INDEX(GroupVertices[Group],MATCH(Vertices[[#This Row],[Vertex]],GroupVertices[Vertex],0)),1,1,"")</f>
        <v>2</v>
      </c>
      <c r="BB82" s="48"/>
      <c r="BC82" s="48"/>
      <c r="BD82" s="48"/>
      <c r="BE82" s="48"/>
      <c r="BF82" s="48" t="s">
        <v>561</v>
      </c>
      <c r="BG82" s="48" t="s">
        <v>561</v>
      </c>
      <c r="BH82" s="122" t="s">
        <v>3089</v>
      </c>
      <c r="BI82" s="122" t="s">
        <v>3089</v>
      </c>
      <c r="BJ82" s="122" t="s">
        <v>3204</v>
      </c>
      <c r="BK82" s="122" t="s">
        <v>3204</v>
      </c>
      <c r="BL82" s="122">
        <v>1</v>
      </c>
      <c r="BM82" s="125">
        <v>11.11111111111111</v>
      </c>
      <c r="BN82" s="122">
        <v>0</v>
      </c>
      <c r="BO82" s="125">
        <v>0</v>
      </c>
      <c r="BP82" s="122">
        <v>0</v>
      </c>
      <c r="BQ82" s="125">
        <v>0</v>
      </c>
      <c r="BR82" s="122">
        <v>8</v>
      </c>
      <c r="BS82" s="125">
        <v>88.88888888888889</v>
      </c>
      <c r="BT82" s="122">
        <v>9</v>
      </c>
      <c r="BU82" s="2"/>
      <c r="BV82" s="3"/>
      <c r="BW82" s="3"/>
      <c r="BX82" s="3"/>
      <c r="BY82" s="3"/>
    </row>
    <row r="83" spans="1:77" ht="41.45" customHeight="1">
      <c r="A83" s="64" t="s">
        <v>268</v>
      </c>
      <c r="C83" s="65"/>
      <c r="D83" s="65" t="s">
        <v>64</v>
      </c>
      <c r="E83" s="66">
        <v>162.07769997131723</v>
      </c>
      <c r="F83" s="68">
        <v>99.99989346317417</v>
      </c>
      <c r="G83" s="101" t="s">
        <v>2178</v>
      </c>
      <c r="H83" s="65"/>
      <c r="I83" s="69" t="s">
        <v>268</v>
      </c>
      <c r="J83" s="70"/>
      <c r="K83" s="70"/>
      <c r="L83" s="69" t="s">
        <v>2524</v>
      </c>
      <c r="M83" s="73">
        <v>1.035505172819243</v>
      </c>
      <c r="N83" s="74">
        <v>2522.754638671875</v>
      </c>
      <c r="O83" s="74">
        <v>4003.115478515625</v>
      </c>
      <c r="P83" s="75"/>
      <c r="Q83" s="76"/>
      <c r="R83" s="76"/>
      <c r="S83" s="87"/>
      <c r="T83" s="48">
        <v>0</v>
      </c>
      <c r="U83" s="48">
        <v>1</v>
      </c>
      <c r="V83" s="49">
        <v>0</v>
      </c>
      <c r="W83" s="49">
        <v>0.001508</v>
      </c>
      <c r="X83" s="49">
        <v>0.000732</v>
      </c>
      <c r="Y83" s="49">
        <v>0.490612</v>
      </c>
      <c r="Z83" s="49">
        <v>0</v>
      </c>
      <c r="AA83" s="49">
        <v>0</v>
      </c>
      <c r="AB83" s="71">
        <v>83</v>
      </c>
      <c r="AC83" s="71"/>
      <c r="AD83" s="72"/>
      <c r="AE83" s="78" t="s">
        <v>1403</v>
      </c>
      <c r="AF83" s="78">
        <v>885</v>
      </c>
      <c r="AG83" s="78">
        <v>214</v>
      </c>
      <c r="AH83" s="78">
        <v>11665</v>
      </c>
      <c r="AI83" s="78">
        <v>15877</v>
      </c>
      <c r="AJ83" s="78"/>
      <c r="AK83" s="78"/>
      <c r="AL83" s="78" t="s">
        <v>1765</v>
      </c>
      <c r="AM83" s="78"/>
      <c r="AN83" s="78"/>
      <c r="AO83" s="80">
        <v>40756.15728009259</v>
      </c>
      <c r="AP83" s="84" t="s">
        <v>1996</v>
      </c>
      <c r="AQ83" s="78" t="b">
        <v>1</v>
      </c>
      <c r="AR83" s="78" t="b">
        <v>0</v>
      </c>
      <c r="AS83" s="78" t="b">
        <v>1</v>
      </c>
      <c r="AT83" s="78" t="s">
        <v>1272</v>
      </c>
      <c r="AU83" s="78">
        <v>1</v>
      </c>
      <c r="AV83" s="84" t="s">
        <v>2111</v>
      </c>
      <c r="AW83" s="78" t="b">
        <v>0</v>
      </c>
      <c r="AX83" s="78" t="s">
        <v>2232</v>
      </c>
      <c r="AY83" s="84" t="s">
        <v>2313</v>
      </c>
      <c r="AZ83" s="78" t="s">
        <v>66</v>
      </c>
      <c r="BA83" s="78" t="str">
        <f>REPLACE(INDEX(GroupVertices[Group],MATCH(Vertices[[#This Row],[Vertex]],GroupVertices[Vertex],0)),1,1,"")</f>
        <v>2</v>
      </c>
      <c r="BB83" s="48"/>
      <c r="BC83" s="48"/>
      <c r="BD83" s="48"/>
      <c r="BE83" s="48"/>
      <c r="BF83" s="48" t="s">
        <v>561</v>
      </c>
      <c r="BG83" s="48" t="s">
        <v>561</v>
      </c>
      <c r="BH83" s="122" t="s">
        <v>3089</v>
      </c>
      <c r="BI83" s="122" t="s">
        <v>3089</v>
      </c>
      <c r="BJ83" s="122" t="s">
        <v>3204</v>
      </c>
      <c r="BK83" s="122" t="s">
        <v>3204</v>
      </c>
      <c r="BL83" s="122">
        <v>1</v>
      </c>
      <c r="BM83" s="125">
        <v>11.11111111111111</v>
      </c>
      <c r="BN83" s="122">
        <v>0</v>
      </c>
      <c r="BO83" s="125">
        <v>0</v>
      </c>
      <c r="BP83" s="122">
        <v>0</v>
      </c>
      <c r="BQ83" s="125">
        <v>0</v>
      </c>
      <c r="BR83" s="122">
        <v>8</v>
      </c>
      <c r="BS83" s="125">
        <v>88.88888888888889</v>
      </c>
      <c r="BT83" s="122">
        <v>9</v>
      </c>
      <c r="BU83" s="2"/>
      <c r="BV83" s="3"/>
      <c r="BW83" s="3"/>
      <c r="BX83" s="3"/>
      <c r="BY83" s="3"/>
    </row>
    <row r="84" spans="1:77" ht="41.45" customHeight="1">
      <c r="A84" s="64" t="s">
        <v>269</v>
      </c>
      <c r="C84" s="65"/>
      <c r="D84" s="65" t="s">
        <v>64</v>
      </c>
      <c r="E84" s="66">
        <v>162.91606087679148</v>
      </c>
      <c r="F84" s="68">
        <v>99.99874396069369</v>
      </c>
      <c r="G84" s="101" t="s">
        <v>686</v>
      </c>
      <c r="H84" s="65"/>
      <c r="I84" s="69" t="s">
        <v>269</v>
      </c>
      <c r="J84" s="70"/>
      <c r="K84" s="70"/>
      <c r="L84" s="69" t="s">
        <v>2525</v>
      </c>
      <c r="M84" s="73">
        <v>1.4185960328175242</v>
      </c>
      <c r="N84" s="74">
        <v>5689.85302734375</v>
      </c>
      <c r="O84" s="74">
        <v>5699.669921875</v>
      </c>
      <c r="P84" s="75"/>
      <c r="Q84" s="76"/>
      <c r="R84" s="76"/>
      <c r="S84" s="87"/>
      <c r="T84" s="48">
        <v>0</v>
      </c>
      <c r="U84" s="48">
        <v>1</v>
      </c>
      <c r="V84" s="49">
        <v>0</v>
      </c>
      <c r="W84" s="49">
        <v>0.00157</v>
      </c>
      <c r="X84" s="49">
        <v>0.001683</v>
      </c>
      <c r="Y84" s="49">
        <v>0.453777</v>
      </c>
      <c r="Z84" s="49">
        <v>0</v>
      </c>
      <c r="AA84" s="49">
        <v>0</v>
      </c>
      <c r="AB84" s="71">
        <v>84</v>
      </c>
      <c r="AC84" s="71"/>
      <c r="AD84" s="72"/>
      <c r="AE84" s="78" t="s">
        <v>1404</v>
      </c>
      <c r="AF84" s="78">
        <v>4988</v>
      </c>
      <c r="AG84" s="78">
        <v>2523</v>
      </c>
      <c r="AH84" s="78">
        <v>18593</v>
      </c>
      <c r="AI84" s="78">
        <v>37974</v>
      </c>
      <c r="AJ84" s="78"/>
      <c r="AK84" s="78" t="s">
        <v>1607</v>
      </c>
      <c r="AL84" s="78" t="s">
        <v>1766</v>
      </c>
      <c r="AM84" s="84" t="s">
        <v>1880</v>
      </c>
      <c r="AN84" s="78"/>
      <c r="AO84" s="80">
        <v>40393.54809027778</v>
      </c>
      <c r="AP84" s="84" t="s">
        <v>1997</v>
      </c>
      <c r="AQ84" s="78" t="b">
        <v>0</v>
      </c>
      <c r="AR84" s="78" t="b">
        <v>0</v>
      </c>
      <c r="AS84" s="78" t="b">
        <v>0</v>
      </c>
      <c r="AT84" s="78" t="s">
        <v>1272</v>
      </c>
      <c r="AU84" s="78">
        <v>58</v>
      </c>
      <c r="AV84" s="84" t="s">
        <v>2111</v>
      </c>
      <c r="AW84" s="78" t="b">
        <v>0</v>
      </c>
      <c r="AX84" s="78" t="s">
        <v>2232</v>
      </c>
      <c r="AY84" s="84" t="s">
        <v>2314</v>
      </c>
      <c r="AZ84" s="78" t="s">
        <v>66</v>
      </c>
      <c r="BA84" s="78" t="str">
        <f>REPLACE(INDEX(GroupVertices[Group],MATCH(Vertices[[#This Row],[Vertex]],GroupVertices[Vertex],0)),1,1,"")</f>
        <v>3</v>
      </c>
      <c r="BB84" s="48"/>
      <c r="BC84" s="48"/>
      <c r="BD84" s="48"/>
      <c r="BE84" s="48"/>
      <c r="BF84" s="48"/>
      <c r="BG84" s="48"/>
      <c r="BH84" s="122" t="s">
        <v>3091</v>
      </c>
      <c r="BI84" s="122" t="s">
        <v>3091</v>
      </c>
      <c r="BJ84" s="122" t="s">
        <v>3206</v>
      </c>
      <c r="BK84" s="122" t="s">
        <v>3206</v>
      </c>
      <c r="BL84" s="122">
        <v>2</v>
      </c>
      <c r="BM84" s="125">
        <v>8.695652173913043</v>
      </c>
      <c r="BN84" s="122">
        <v>0</v>
      </c>
      <c r="BO84" s="125">
        <v>0</v>
      </c>
      <c r="BP84" s="122">
        <v>0</v>
      </c>
      <c r="BQ84" s="125">
        <v>0</v>
      </c>
      <c r="BR84" s="122">
        <v>21</v>
      </c>
      <c r="BS84" s="125">
        <v>91.30434782608695</v>
      </c>
      <c r="BT84" s="122">
        <v>23</v>
      </c>
      <c r="BU84" s="2"/>
      <c r="BV84" s="3"/>
      <c r="BW84" s="3"/>
      <c r="BX84" s="3"/>
      <c r="BY84" s="3"/>
    </row>
    <row r="85" spans="1:77" ht="41.45" customHeight="1">
      <c r="A85" s="64" t="s">
        <v>270</v>
      </c>
      <c r="C85" s="65"/>
      <c r="D85" s="65" t="s">
        <v>64</v>
      </c>
      <c r="E85" s="66">
        <v>164.50491636503546</v>
      </c>
      <c r="F85" s="68">
        <v>99.9965654319563</v>
      </c>
      <c r="G85" s="101" t="s">
        <v>687</v>
      </c>
      <c r="H85" s="65"/>
      <c r="I85" s="69" t="s">
        <v>270</v>
      </c>
      <c r="J85" s="70"/>
      <c r="K85" s="70"/>
      <c r="L85" s="69" t="s">
        <v>2526</v>
      </c>
      <c r="M85" s="73">
        <v>2.144627043364288</v>
      </c>
      <c r="N85" s="74">
        <v>5222.2080078125</v>
      </c>
      <c r="O85" s="74">
        <v>9474.8095703125</v>
      </c>
      <c r="P85" s="75"/>
      <c r="Q85" s="76"/>
      <c r="R85" s="76"/>
      <c r="S85" s="87"/>
      <c r="T85" s="48">
        <v>0</v>
      </c>
      <c r="U85" s="48">
        <v>1</v>
      </c>
      <c r="V85" s="49">
        <v>0</v>
      </c>
      <c r="W85" s="49">
        <v>0.00157</v>
      </c>
      <c r="X85" s="49">
        <v>0.001683</v>
      </c>
      <c r="Y85" s="49">
        <v>0.453777</v>
      </c>
      <c r="Z85" s="49">
        <v>0</v>
      </c>
      <c r="AA85" s="49">
        <v>0</v>
      </c>
      <c r="AB85" s="71">
        <v>85</v>
      </c>
      <c r="AC85" s="71"/>
      <c r="AD85" s="72"/>
      <c r="AE85" s="78" t="s">
        <v>1405</v>
      </c>
      <c r="AF85" s="78">
        <v>7379</v>
      </c>
      <c r="AG85" s="78">
        <v>6899</v>
      </c>
      <c r="AH85" s="78">
        <v>7342</v>
      </c>
      <c r="AI85" s="78">
        <v>1606</v>
      </c>
      <c r="AJ85" s="78"/>
      <c r="AK85" s="78" t="s">
        <v>1608</v>
      </c>
      <c r="AL85" s="78" t="s">
        <v>1767</v>
      </c>
      <c r="AM85" s="84" t="s">
        <v>1881</v>
      </c>
      <c r="AN85" s="78"/>
      <c r="AO85" s="80">
        <v>39928.05298611111</v>
      </c>
      <c r="AP85" s="84" t="s">
        <v>1998</v>
      </c>
      <c r="AQ85" s="78" t="b">
        <v>0</v>
      </c>
      <c r="AR85" s="78" t="b">
        <v>0</v>
      </c>
      <c r="AS85" s="78" t="b">
        <v>0</v>
      </c>
      <c r="AT85" s="78" t="s">
        <v>1272</v>
      </c>
      <c r="AU85" s="78">
        <v>4</v>
      </c>
      <c r="AV85" s="84" t="s">
        <v>2111</v>
      </c>
      <c r="AW85" s="78" t="b">
        <v>0</v>
      </c>
      <c r="AX85" s="78" t="s">
        <v>2232</v>
      </c>
      <c r="AY85" s="84" t="s">
        <v>2315</v>
      </c>
      <c r="AZ85" s="78" t="s">
        <v>66</v>
      </c>
      <c r="BA85" s="78" t="str">
        <f>REPLACE(INDEX(GroupVertices[Group],MATCH(Vertices[[#This Row],[Vertex]],GroupVertices[Vertex],0)),1,1,"")</f>
        <v>3</v>
      </c>
      <c r="BB85" s="48"/>
      <c r="BC85" s="48"/>
      <c r="BD85" s="48"/>
      <c r="BE85" s="48"/>
      <c r="BF85" s="48"/>
      <c r="BG85" s="48"/>
      <c r="BH85" s="122" t="s">
        <v>3091</v>
      </c>
      <c r="BI85" s="122" t="s">
        <v>3091</v>
      </c>
      <c r="BJ85" s="122" t="s">
        <v>3206</v>
      </c>
      <c r="BK85" s="122" t="s">
        <v>3206</v>
      </c>
      <c r="BL85" s="122">
        <v>2</v>
      </c>
      <c r="BM85" s="125">
        <v>8.695652173913043</v>
      </c>
      <c r="BN85" s="122">
        <v>0</v>
      </c>
      <c r="BO85" s="125">
        <v>0</v>
      </c>
      <c r="BP85" s="122">
        <v>0</v>
      </c>
      <c r="BQ85" s="125">
        <v>0</v>
      </c>
      <c r="BR85" s="122">
        <v>21</v>
      </c>
      <c r="BS85" s="125">
        <v>91.30434782608695</v>
      </c>
      <c r="BT85" s="122">
        <v>23</v>
      </c>
      <c r="BU85" s="2"/>
      <c r="BV85" s="3"/>
      <c r="BW85" s="3"/>
      <c r="BX85" s="3"/>
      <c r="BY85" s="3"/>
    </row>
    <row r="86" spans="1:77" ht="41.45" customHeight="1">
      <c r="A86" s="64" t="s">
        <v>271</v>
      </c>
      <c r="C86" s="65"/>
      <c r="D86" s="65" t="s">
        <v>64</v>
      </c>
      <c r="E86" s="66">
        <v>162.13143640007868</v>
      </c>
      <c r="F86" s="68">
        <v>99.99981978350024</v>
      </c>
      <c r="G86" s="101" t="s">
        <v>2179</v>
      </c>
      <c r="H86" s="65"/>
      <c r="I86" s="69" t="s">
        <v>271</v>
      </c>
      <c r="J86" s="70"/>
      <c r="K86" s="70"/>
      <c r="L86" s="69" t="s">
        <v>2527</v>
      </c>
      <c r="M86" s="73">
        <v>1.0600601521521775</v>
      </c>
      <c r="N86" s="74">
        <v>3685.20361328125</v>
      </c>
      <c r="O86" s="74">
        <v>7876.0341796875</v>
      </c>
      <c r="P86" s="75"/>
      <c r="Q86" s="76"/>
      <c r="R86" s="76"/>
      <c r="S86" s="87"/>
      <c r="T86" s="48">
        <v>0</v>
      </c>
      <c r="U86" s="48">
        <v>2</v>
      </c>
      <c r="V86" s="49">
        <v>0</v>
      </c>
      <c r="W86" s="49">
        <v>0.001718</v>
      </c>
      <c r="X86" s="49">
        <v>0.007112</v>
      </c>
      <c r="Y86" s="49">
        <v>0.555048</v>
      </c>
      <c r="Z86" s="49">
        <v>0.5</v>
      </c>
      <c r="AA86" s="49">
        <v>0</v>
      </c>
      <c r="AB86" s="71">
        <v>86</v>
      </c>
      <c r="AC86" s="71"/>
      <c r="AD86" s="72"/>
      <c r="AE86" s="78" t="s">
        <v>1406</v>
      </c>
      <c r="AF86" s="78">
        <v>826</v>
      </c>
      <c r="AG86" s="78">
        <v>362</v>
      </c>
      <c r="AH86" s="78">
        <v>912</v>
      </c>
      <c r="AI86" s="78">
        <v>2034</v>
      </c>
      <c r="AJ86" s="78"/>
      <c r="AK86" s="78" t="s">
        <v>1609</v>
      </c>
      <c r="AL86" s="78" t="s">
        <v>1768</v>
      </c>
      <c r="AM86" s="78"/>
      <c r="AN86" s="78"/>
      <c r="AO86" s="80">
        <v>40435.72975694444</v>
      </c>
      <c r="AP86" s="84" t="s">
        <v>1999</v>
      </c>
      <c r="AQ86" s="78" t="b">
        <v>1</v>
      </c>
      <c r="AR86" s="78" t="b">
        <v>0</v>
      </c>
      <c r="AS86" s="78" t="b">
        <v>1</v>
      </c>
      <c r="AT86" s="78" t="s">
        <v>1272</v>
      </c>
      <c r="AU86" s="78">
        <v>1</v>
      </c>
      <c r="AV86" s="84" t="s">
        <v>2111</v>
      </c>
      <c r="AW86" s="78" t="b">
        <v>0</v>
      </c>
      <c r="AX86" s="78" t="s">
        <v>2232</v>
      </c>
      <c r="AY86" s="84" t="s">
        <v>2316</v>
      </c>
      <c r="AZ86" s="78" t="s">
        <v>66</v>
      </c>
      <c r="BA86" s="78" t="str">
        <f>REPLACE(INDEX(GroupVertices[Group],MATCH(Vertices[[#This Row],[Vertex]],GroupVertices[Vertex],0)),1,1,"")</f>
        <v>1</v>
      </c>
      <c r="BB86" s="48"/>
      <c r="BC86" s="48"/>
      <c r="BD86" s="48"/>
      <c r="BE86" s="48"/>
      <c r="BF86" s="48" t="s">
        <v>564</v>
      </c>
      <c r="BG86" s="48" t="s">
        <v>564</v>
      </c>
      <c r="BH86" s="122" t="s">
        <v>3119</v>
      </c>
      <c r="BI86" s="122" t="s">
        <v>3119</v>
      </c>
      <c r="BJ86" s="122" t="s">
        <v>3234</v>
      </c>
      <c r="BK86" s="122" t="s">
        <v>3234</v>
      </c>
      <c r="BL86" s="122">
        <v>1</v>
      </c>
      <c r="BM86" s="125">
        <v>10</v>
      </c>
      <c r="BN86" s="122">
        <v>0</v>
      </c>
      <c r="BO86" s="125">
        <v>0</v>
      </c>
      <c r="BP86" s="122">
        <v>0</v>
      </c>
      <c r="BQ86" s="125">
        <v>0</v>
      </c>
      <c r="BR86" s="122">
        <v>9</v>
      </c>
      <c r="BS86" s="125">
        <v>90</v>
      </c>
      <c r="BT86" s="122">
        <v>10</v>
      </c>
      <c r="BU86" s="2"/>
      <c r="BV86" s="3"/>
      <c r="BW86" s="3"/>
      <c r="BX86" s="3"/>
      <c r="BY86" s="3"/>
    </row>
    <row r="87" spans="1:77" ht="41.45" customHeight="1">
      <c r="A87" s="64" t="s">
        <v>318</v>
      </c>
      <c r="C87" s="65"/>
      <c r="D87" s="65" t="s">
        <v>64</v>
      </c>
      <c r="E87" s="66">
        <v>162.29264568636304</v>
      </c>
      <c r="F87" s="68">
        <v>99.99959874447845</v>
      </c>
      <c r="G87" s="101" t="s">
        <v>2180</v>
      </c>
      <c r="H87" s="65"/>
      <c r="I87" s="69" t="s">
        <v>318</v>
      </c>
      <c r="J87" s="70"/>
      <c r="K87" s="70"/>
      <c r="L87" s="69" t="s">
        <v>2528</v>
      </c>
      <c r="M87" s="73">
        <v>1.1337250901509808</v>
      </c>
      <c r="N87" s="74">
        <v>3081.133544921875</v>
      </c>
      <c r="O87" s="74">
        <v>8319.9453125</v>
      </c>
      <c r="P87" s="75"/>
      <c r="Q87" s="76"/>
      <c r="R87" s="76"/>
      <c r="S87" s="87"/>
      <c r="T87" s="48">
        <v>3</v>
      </c>
      <c r="U87" s="48">
        <v>1</v>
      </c>
      <c r="V87" s="49">
        <v>4.466667</v>
      </c>
      <c r="W87" s="49">
        <v>0.00173</v>
      </c>
      <c r="X87" s="49">
        <v>0.008488</v>
      </c>
      <c r="Y87" s="49">
        <v>1.001749</v>
      </c>
      <c r="Z87" s="49">
        <v>0.25</v>
      </c>
      <c r="AA87" s="49">
        <v>0</v>
      </c>
      <c r="AB87" s="71">
        <v>87</v>
      </c>
      <c r="AC87" s="71"/>
      <c r="AD87" s="72"/>
      <c r="AE87" s="78" t="s">
        <v>1407</v>
      </c>
      <c r="AF87" s="78">
        <v>230</v>
      </c>
      <c r="AG87" s="78">
        <v>806</v>
      </c>
      <c r="AH87" s="78">
        <v>1263</v>
      </c>
      <c r="AI87" s="78">
        <v>608</v>
      </c>
      <c r="AJ87" s="78"/>
      <c r="AK87" s="78" t="s">
        <v>1610</v>
      </c>
      <c r="AL87" s="78" t="s">
        <v>1769</v>
      </c>
      <c r="AM87" s="78"/>
      <c r="AN87" s="78"/>
      <c r="AO87" s="80">
        <v>43227.713692129626</v>
      </c>
      <c r="AP87" s="84" t="s">
        <v>2000</v>
      </c>
      <c r="AQ87" s="78" t="b">
        <v>1</v>
      </c>
      <c r="AR87" s="78" t="b">
        <v>0</v>
      </c>
      <c r="AS87" s="78" t="b">
        <v>0</v>
      </c>
      <c r="AT87" s="78" t="s">
        <v>1272</v>
      </c>
      <c r="AU87" s="78">
        <v>3</v>
      </c>
      <c r="AV87" s="78"/>
      <c r="AW87" s="78" t="b">
        <v>0</v>
      </c>
      <c r="AX87" s="78" t="s">
        <v>2232</v>
      </c>
      <c r="AY87" s="84" t="s">
        <v>2317</v>
      </c>
      <c r="AZ87" s="78" t="s">
        <v>66</v>
      </c>
      <c r="BA87" s="78" t="str">
        <f>REPLACE(INDEX(GroupVertices[Group],MATCH(Vertices[[#This Row],[Vertex]],GroupVertices[Vertex],0)),1,1,"")</f>
        <v>1</v>
      </c>
      <c r="BB87" s="48"/>
      <c r="BC87" s="48"/>
      <c r="BD87" s="48"/>
      <c r="BE87" s="48"/>
      <c r="BF87" s="48" t="s">
        <v>564</v>
      </c>
      <c r="BG87" s="48" t="s">
        <v>564</v>
      </c>
      <c r="BH87" s="122" t="s">
        <v>3120</v>
      </c>
      <c r="BI87" s="122" t="s">
        <v>3120</v>
      </c>
      <c r="BJ87" s="122" t="s">
        <v>3235</v>
      </c>
      <c r="BK87" s="122" t="s">
        <v>3235</v>
      </c>
      <c r="BL87" s="122">
        <v>1</v>
      </c>
      <c r="BM87" s="125">
        <v>12.5</v>
      </c>
      <c r="BN87" s="122">
        <v>0</v>
      </c>
      <c r="BO87" s="125">
        <v>0</v>
      </c>
      <c r="BP87" s="122">
        <v>0</v>
      </c>
      <c r="BQ87" s="125">
        <v>0</v>
      </c>
      <c r="BR87" s="122">
        <v>7</v>
      </c>
      <c r="BS87" s="125">
        <v>87.5</v>
      </c>
      <c r="BT87" s="122">
        <v>8</v>
      </c>
      <c r="BU87" s="2"/>
      <c r="BV87" s="3"/>
      <c r="BW87" s="3"/>
      <c r="BX87" s="3"/>
      <c r="BY87" s="3"/>
    </row>
    <row r="88" spans="1:77" ht="41.45" customHeight="1">
      <c r="A88" s="64" t="s">
        <v>272</v>
      </c>
      <c r="C88" s="65"/>
      <c r="D88" s="65" t="s">
        <v>64</v>
      </c>
      <c r="E88" s="66">
        <v>162.39794004001723</v>
      </c>
      <c r="F88" s="68">
        <v>99.99945437214438</v>
      </c>
      <c r="G88" s="101" t="s">
        <v>688</v>
      </c>
      <c r="H88" s="65"/>
      <c r="I88" s="69" t="s">
        <v>272</v>
      </c>
      <c r="J88" s="70"/>
      <c r="K88" s="70"/>
      <c r="L88" s="69" t="s">
        <v>2529</v>
      </c>
      <c r="M88" s="73">
        <v>1.1818395766817307</v>
      </c>
      <c r="N88" s="74">
        <v>6459.54052734375</v>
      </c>
      <c r="O88" s="74">
        <v>2084.255615234375</v>
      </c>
      <c r="P88" s="75"/>
      <c r="Q88" s="76"/>
      <c r="R88" s="76"/>
      <c r="S88" s="87"/>
      <c r="T88" s="48">
        <v>0</v>
      </c>
      <c r="U88" s="48">
        <v>3</v>
      </c>
      <c r="V88" s="49">
        <v>0.995238</v>
      </c>
      <c r="W88" s="49">
        <v>0.001684</v>
      </c>
      <c r="X88" s="49">
        <v>0.005097</v>
      </c>
      <c r="Y88" s="49">
        <v>0.665487</v>
      </c>
      <c r="Z88" s="49">
        <v>0.3333333333333333</v>
      </c>
      <c r="AA88" s="49">
        <v>0</v>
      </c>
      <c r="AB88" s="71">
        <v>88</v>
      </c>
      <c r="AC88" s="71"/>
      <c r="AD88" s="72"/>
      <c r="AE88" s="78" t="s">
        <v>1408</v>
      </c>
      <c r="AF88" s="78">
        <v>691</v>
      </c>
      <c r="AG88" s="78">
        <v>1096</v>
      </c>
      <c r="AH88" s="78">
        <v>17317</v>
      </c>
      <c r="AI88" s="78">
        <v>18248</v>
      </c>
      <c r="AJ88" s="78"/>
      <c r="AK88" s="78" t="s">
        <v>1611</v>
      </c>
      <c r="AL88" s="78"/>
      <c r="AM88" s="84" t="s">
        <v>1882</v>
      </c>
      <c r="AN88" s="78"/>
      <c r="AO88" s="80">
        <v>39994.67732638889</v>
      </c>
      <c r="AP88" s="78"/>
      <c r="AQ88" s="78" t="b">
        <v>1</v>
      </c>
      <c r="AR88" s="78" t="b">
        <v>0</v>
      </c>
      <c r="AS88" s="78" t="b">
        <v>1</v>
      </c>
      <c r="AT88" s="78" t="s">
        <v>1272</v>
      </c>
      <c r="AU88" s="78">
        <v>72</v>
      </c>
      <c r="AV88" s="84" t="s">
        <v>2111</v>
      </c>
      <c r="AW88" s="78" t="b">
        <v>0</v>
      </c>
      <c r="AX88" s="78" t="s">
        <v>2232</v>
      </c>
      <c r="AY88" s="84" t="s">
        <v>2318</v>
      </c>
      <c r="AZ88" s="78" t="s">
        <v>66</v>
      </c>
      <c r="BA88" s="78" t="str">
        <f>REPLACE(INDEX(GroupVertices[Group],MATCH(Vertices[[#This Row],[Vertex]],GroupVertices[Vertex],0)),1,1,"")</f>
        <v>4</v>
      </c>
      <c r="BB88" s="48"/>
      <c r="BC88" s="48"/>
      <c r="BD88" s="48"/>
      <c r="BE88" s="48"/>
      <c r="BF88" s="48" t="s">
        <v>564</v>
      </c>
      <c r="BG88" s="48" t="s">
        <v>564</v>
      </c>
      <c r="BH88" s="122" t="s">
        <v>3097</v>
      </c>
      <c r="BI88" s="122" t="s">
        <v>3097</v>
      </c>
      <c r="BJ88" s="122" t="s">
        <v>3211</v>
      </c>
      <c r="BK88" s="122" t="s">
        <v>3211</v>
      </c>
      <c r="BL88" s="122">
        <v>2</v>
      </c>
      <c r="BM88" s="125">
        <v>10.526315789473685</v>
      </c>
      <c r="BN88" s="122">
        <v>0</v>
      </c>
      <c r="BO88" s="125">
        <v>0</v>
      </c>
      <c r="BP88" s="122">
        <v>0</v>
      </c>
      <c r="BQ88" s="125">
        <v>0</v>
      </c>
      <c r="BR88" s="122">
        <v>17</v>
      </c>
      <c r="BS88" s="125">
        <v>89.47368421052632</v>
      </c>
      <c r="BT88" s="122">
        <v>19</v>
      </c>
      <c r="BU88" s="2"/>
      <c r="BV88" s="3"/>
      <c r="BW88" s="3"/>
      <c r="BX88" s="3"/>
      <c r="BY88" s="3"/>
    </row>
    <row r="89" spans="1:77" ht="41.45" customHeight="1">
      <c r="A89" s="64" t="s">
        <v>273</v>
      </c>
      <c r="C89" s="65"/>
      <c r="D89" s="65" t="s">
        <v>64</v>
      </c>
      <c r="E89" s="66">
        <v>162.32604941234987</v>
      </c>
      <c r="F89" s="68">
        <v>99.99955294360005</v>
      </c>
      <c r="G89" s="101" t="s">
        <v>2181</v>
      </c>
      <c r="H89" s="65"/>
      <c r="I89" s="69" t="s">
        <v>273</v>
      </c>
      <c r="J89" s="70"/>
      <c r="K89" s="70"/>
      <c r="L89" s="69" t="s">
        <v>2530</v>
      </c>
      <c r="M89" s="73">
        <v>1.1489889962228048</v>
      </c>
      <c r="N89" s="74">
        <v>2215.647705078125</v>
      </c>
      <c r="O89" s="74">
        <v>1877.6981201171875</v>
      </c>
      <c r="P89" s="75"/>
      <c r="Q89" s="76"/>
      <c r="R89" s="76"/>
      <c r="S89" s="87"/>
      <c r="T89" s="48">
        <v>0</v>
      </c>
      <c r="U89" s="48">
        <v>1</v>
      </c>
      <c r="V89" s="49">
        <v>0</v>
      </c>
      <c r="W89" s="49">
        <v>0.001508</v>
      </c>
      <c r="X89" s="49">
        <v>0.000732</v>
      </c>
      <c r="Y89" s="49">
        <v>0.490612</v>
      </c>
      <c r="Z89" s="49">
        <v>0</v>
      </c>
      <c r="AA89" s="49">
        <v>0</v>
      </c>
      <c r="AB89" s="71">
        <v>89</v>
      </c>
      <c r="AC89" s="71"/>
      <c r="AD89" s="72"/>
      <c r="AE89" s="78" t="s">
        <v>1409</v>
      </c>
      <c r="AF89" s="78">
        <v>828</v>
      </c>
      <c r="AG89" s="78">
        <v>898</v>
      </c>
      <c r="AH89" s="78">
        <v>24841</v>
      </c>
      <c r="AI89" s="78">
        <v>10807</v>
      </c>
      <c r="AJ89" s="78"/>
      <c r="AK89" s="78" t="s">
        <v>1612</v>
      </c>
      <c r="AL89" s="78" t="s">
        <v>1770</v>
      </c>
      <c r="AM89" s="84" t="s">
        <v>1883</v>
      </c>
      <c r="AN89" s="78"/>
      <c r="AO89" s="80">
        <v>39672.78689814815</v>
      </c>
      <c r="AP89" s="84" t="s">
        <v>2001</v>
      </c>
      <c r="AQ89" s="78" t="b">
        <v>0</v>
      </c>
      <c r="AR89" s="78" t="b">
        <v>0</v>
      </c>
      <c r="AS89" s="78" t="b">
        <v>1</v>
      </c>
      <c r="AT89" s="78" t="s">
        <v>1272</v>
      </c>
      <c r="AU89" s="78">
        <v>45</v>
      </c>
      <c r="AV89" s="84" t="s">
        <v>2115</v>
      </c>
      <c r="AW89" s="78" t="b">
        <v>0</v>
      </c>
      <c r="AX89" s="78" t="s">
        <v>2232</v>
      </c>
      <c r="AY89" s="84" t="s">
        <v>2319</v>
      </c>
      <c r="AZ89" s="78" t="s">
        <v>66</v>
      </c>
      <c r="BA89" s="78" t="str">
        <f>REPLACE(INDEX(GroupVertices[Group],MATCH(Vertices[[#This Row],[Vertex]],GroupVertices[Vertex],0)),1,1,"")</f>
        <v>2</v>
      </c>
      <c r="BB89" s="48"/>
      <c r="BC89" s="48"/>
      <c r="BD89" s="48"/>
      <c r="BE89" s="48"/>
      <c r="BF89" s="48" t="s">
        <v>561</v>
      </c>
      <c r="BG89" s="48" t="s">
        <v>561</v>
      </c>
      <c r="BH89" s="122" t="s">
        <v>3089</v>
      </c>
      <c r="BI89" s="122" t="s">
        <v>3089</v>
      </c>
      <c r="BJ89" s="122" t="s">
        <v>3204</v>
      </c>
      <c r="BK89" s="122" t="s">
        <v>3204</v>
      </c>
      <c r="BL89" s="122">
        <v>1</v>
      </c>
      <c r="BM89" s="125">
        <v>11.11111111111111</v>
      </c>
      <c r="BN89" s="122">
        <v>0</v>
      </c>
      <c r="BO89" s="125">
        <v>0</v>
      </c>
      <c r="BP89" s="122">
        <v>0</v>
      </c>
      <c r="BQ89" s="125">
        <v>0</v>
      </c>
      <c r="BR89" s="122">
        <v>8</v>
      </c>
      <c r="BS89" s="125">
        <v>88.88888888888889</v>
      </c>
      <c r="BT89" s="122">
        <v>9</v>
      </c>
      <c r="BU89" s="2"/>
      <c r="BV89" s="3"/>
      <c r="BW89" s="3"/>
      <c r="BX89" s="3"/>
      <c r="BY89" s="3"/>
    </row>
    <row r="90" spans="1:77" ht="41.45" customHeight="1">
      <c r="A90" s="64" t="s">
        <v>274</v>
      </c>
      <c r="C90" s="65"/>
      <c r="D90" s="65" t="s">
        <v>64</v>
      </c>
      <c r="E90" s="66">
        <v>163.305649985312</v>
      </c>
      <c r="F90" s="68">
        <v>99.99820978305766</v>
      </c>
      <c r="G90" s="101" t="s">
        <v>2182</v>
      </c>
      <c r="H90" s="65"/>
      <c r="I90" s="69" t="s">
        <v>274</v>
      </c>
      <c r="J90" s="70"/>
      <c r="K90" s="70"/>
      <c r="L90" s="69" t="s">
        <v>2531</v>
      </c>
      <c r="M90" s="73">
        <v>1.596619632981299</v>
      </c>
      <c r="N90" s="74">
        <v>310.4353942871094</v>
      </c>
      <c r="O90" s="74">
        <v>1657.6968994140625</v>
      </c>
      <c r="P90" s="75"/>
      <c r="Q90" s="76"/>
      <c r="R90" s="76"/>
      <c r="S90" s="87"/>
      <c r="T90" s="48">
        <v>0</v>
      </c>
      <c r="U90" s="48">
        <v>1</v>
      </c>
      <c r="V90" s="49">
        <v>0</v>
      </c>
      <c r="W90" s="49">
        <v>0.001508</v>
      </c>
      <c r="X90" s="49">
        <v>0.000732</v>
      </c>
      <c r="Y90" s="49">
        <v>0.490612</v>
      </c>
      <c r="Z90" s="49">
        <v>0</v>
      </c>
      <c r="AA90" s="49">
        <v>0</v>
      </c>
      <c r="AB90" s="71">
        <v>90</v>
      </c>
      <c r="AC90" s="71"/>
      <c r="AD90" s="72"/>
      <c r="AE90" s="78" t="s">
        <v>1410</v>
      </c>
      <c r="AF90" s="78">
        <v>4999</v>
      </c>
      <c r="AG90" s="78">
        <v>3596</v>
      </c>
      <c r="AH90" s="78">
        <v>45629</v>
      </c>
      <c r="AI90" s="78">
        <v>1566</v>
      </c>
      <c r="AJ90" s="78"/>
      <c r="AK90" s="78" t="s">
        <v>1613</v>
      </c>
      <c r="AL90" s="78" t="s">
        <v>1771</v>
      </c>
      <c r="AM90" s="78"/>
      <c r="AN90" s="78"/>
      <c r="AO90" s="80">
        <v>40889.97351851852</v>
      </c>
      <c r="AP90" s="84" t="s">
        <v>2002</v>
      </c>
      <c r="AQ90" s="78" t="b">
        <v>0</v>
      </c>
      <c r="AR90" s="78" t="b">
        <v>0</v>
      </c>
      <c r="AS90" s="78" t="b">
        <v>1</v>
      </c>
      <c r="AT90" s="78" t="s">
        <v>1272</v>
      </c>
      <c r="AU90" s="78">
        <v>35</v>
      </c>
      <c r="AV90" s="84" t="s">
        <v>2114</v>
      </c>
      <c r="AW90" s="78" t="b">
        <v>0</v>
      </c>
      <c r="AX90" s="78" t="s">
        <v>2232</v>
      </c>
      <c r="AY90" s="84" t="s">
        <v>2320</v>
      </c>
      <c r="AZ90" s="78" t="s">
        <v>66</v>
      </c>
      <c r="BA90" s="78" t="str">
        <f>REPLACE(INDEX(GroupVertices[Group],MATCH(Vertices[[#This Row],[Vertex]],GroupVertices[Vertex],0)),1,1,"")</f>
        <v>2</v>
      </c>
      <c r="BB90" s="48"/>
      <c r="BC90" s="48"/>
      <c r="BD90" s="48"/>
      <c r="BE90" s="48"/>
      <c r="BF90" s="48" t="s">
        <v>561</v>
      </c>
      <c r="BG90" s="48" t="s">
        <v>561</v>
      </c>
      <c r="BH90" s="122" t="s">
        <v>3089</v>
      </c>
      <c r="BI90" s="122" t="s">
        <v>3089</v>
      </c>
      <c r="BJ90" s="122" t="s">
        <v>3204</v>
      </c>
      <c r="BK90" s="122" t="s">
        <v>3204</v>
      </c>
      <c r="BL90" s="122">
        <v>1</v>
      </c>
      <c r="BM90" s="125">
        <v>11.11111111111111</v>
      </c>
      <c r="BN90" s="122">
        <v>0</v>
      </c>
      <c r="BO90" s="125">
        <v>0</v>
      </c>
      <c r="BP90" s="122">
        <v>0</v>
      </c>
      <c r="BQ90" s="125">
        <v>0</v>
      </c>
      <c r="BR90" s="122">
        <v>8</v>
      </c>
      <c r="BS90" s="125">
        <v>88.88888888888889</v>
      </c>
      <c r="BT90" s="122">
        <v>9</v>
      </c>
      <c r="BU90" s="2"/>
      <c r="BV90" s="3"/>
      <c r="BW90" s="3"/>
      <c r="BX90" s="3"/>
      <c r="BY90" s="3"/>
    </row>
    <row r="91" spans="1:77" ht="41.45" customHeight="1">
      <c r="A91" s="64" t="s">
        <v>275</v>
      </c>
      <c r="C91" s="65"/>
      <c r="D91" s="65" t="s">
        <v>64</v>
      </c>
      <c r="E91" s="66">
        <v>162.11001444536973</v>
      </c>
      <c r="F91" s="68">
        <v>99.99984915580269</v>
      </c>
      <c r="G91" s="101" t="s">
        <v>689</v>
      </c>
      <c r="H91" s="65"/>
      <c r="I91" s="69" t="s">
        <v>275</v>
      </c>
      <c r="J91" s="70"/>
      <c r="K91" s="70"/>
      <c r="L91" s="69" t="s">
        <v>2532</v>
      </c>
      <c r="M91" s="73">
        <v>1.0502713428235078</v>
      </c>
      <c r="N91" s="74">
        <v>5859.85302734375</v>
      </c>
      <c r="O91" s="74">
        <v>352.9058837890625</v>
      </c>
      <c r="P91" s="75"/>
      <c r="Q91" s="76"/>
      <c r="R91" s="76"/>
      <c r="S91" s="87"/>
      <c r="T91" s="48">
        <v>0</v>
      </c>
      <c r="U91" s="48">
        <v>4</v>
      </c>
      <c r="V91" s="49">
        <v>147.971131</v>
      </c>
      <c r="W91" s="49">
        <v>0.001745</v>
      </c>
      <c r="X91" s="49">
        <v>0.008412</v>
      </c>
      <c r="Y91" s="49">
        <v>0.962703</v>
      </c>
      <c r="Z91" s="49">
        <v>0.25</v>
      </c>
      <c r="AA91" s="49">
        <v>0</v>
      </c>
      <c r="AB91" s="71">
        <v>91</v>
      </c>
      <c r="AC91" s="71"/>
      <c r="AD91" s="72"/>
      <c r="AE91" s="78" t="s">
        <v>1411</v>
      </c>
      <c r="AF91" s="78">
        <v>254</v>
      </c>
      <c r="AG91" s="78">
        <v>303</v>
      </c>
      <c r="AH91" s="78">
        <v>370</v>
      </c>
      <c r="AI91" s="78">
        <v>807</v>
      </c>
      <c r="AJ91" s="78"/>
      <c r="AK91" s="78" t="s">
        <v>1614</v>
      </c>
      <c r="AL91" s="78" t="s">
        <v>1772</v>
      </c>
      <c r="AM91" s="78"/>
      <c r="AN91" s="78"/>
      <c r="AO91" s="80">
        <v>43147.75158564815</v>
      </c>
      <c r="AP91" s="84" t="s">
        <v>2003</v>
      </c>
      <c r="AQ91" s="78" t="b">
        <v>1</v>
      </c>
      <c r="AR91" s="78" t="b">
        <v>0</v>
      </c>
      <c r="AS91" s="78" t="b">
        <v>1</v>
      </c>
      <c r="AT91" s="78" t="s">
        <v>2108</v>
      </c>
      <c r="AU91" s="78">
        <v>3</v>
      </c>
      <c r="AV91" s="78"/>
      <c r="AW91" s="78" t="b">
        <v>0</v>
      </c>
      <c r="AX91" s="78" t="s">
        <v>2232</v>
      </c>
      <c r="AY91" s="84" t="s">
        <v>2321</v>
      </c>
      <c r="AZ91" s="78" t="s">
        <v>66</v>
      </c>
      <c r="BA91" s="78" t="str">
        <f>REPLACE(INDEX(GroupVertices[Group],MATCH(Vertices[[#This Row],[Vertex]],GroupVertices[Vertex],0)),1,1,"")</f>
        <v>4</v>
      </c>
      <c r="BB91" s="48"/>
      <c r="BC91" s="48"/>
      <c r="BD91" s="48"/>
      <c r="BE91" s="48"/>
      <c r="BF91" s="48"/>
      <c r="BG91" s="48"/>
      <c r="BH91" s="122" t="s">
        <v>3121</v>
      </c>
      <c r="BI91" s="122" t="s">
        <v>3121</v>
      </c>
      <c r="BJ91" s="122" t="s">
        <v>3236</v>
      </c>
      <c r="BK91" s="122" t="s">
        <v>3236</v>
      </c>
      <c r="BL91" s="122">
        <v>0</v>
      </c>
      <c r="BM91" s="125">
        <v>0</v>
      </c>
      <c r="BN91" s="122">
        <v>0</v>
      </c>
      <c r="BO91" s="125">
        <v>0</v>
      </c>
      <c r="BP91" s="122">
        <v>0</v>
      </c>
      <c r="BQ91" s="125">
        <v>0</v>
      </c>
      <c r="BR91" s="122">
        <v>20</v>
      </c>
      <c r="BS91" s="125">
        <v>100</v>
      </c>
      <c r="BT91" s="122">
        <v>20</v>
      </c>
      <c r="BU91" s="2"/>
      <c r="BV91" s="3"/>
      <c r="BW91" s="3"/>
      <c r="BX91" s="3"/>
      <c r="BY91" s="3"/>
    </row>
    <row r="92" spans="1:77" ht="41.45" customHeight="1">
      <c r="A92" s="64" t="s">
        <v>408</v>
      </c>
      <c r="C92" s="65"/>
      <c r="D92" s="65" t="s">
        <v>64</v>
      </c>
      <c r="E92" s="66">
        <v>162.05119484091463</v>
      </c>
      <c r="F92" s="68">
        <v>99.99992980517551</v>
      </c>
      <c r="G92" s="101" t="s">
        <v>2183</v>
      </c>
      <c r="H92" s="65"/>
      <c r="I92" s="69" t="s">
        <v>408</v>
      </c>
      <c r="J92" s="70"/>
      <c r="K92" s="70"/>
      <c r="L92" s="69" t="s">
        <v>2533</v>
      </c>
      <c r="M92" s="73">
        <v>1.0233935951752957</v>
      </c>
      <c r="N92" s="74">
        <v>6113.623046875</v>
      </c>
      <c r="O92" s="74">
        <v>420.7716064453125</v>
      </c>
      <c r="P92" s="75"/>
      <c r="Q92" s="76"/>
      <c r="R92" s="76"/>
      <c r="S92" s="87"/>
      <c r="T92" s="48">
        <v>2</v>
      </c>
      <c r="U92" s="48">
        <v>0</v>
      </c>
      <c r="V92" s="49">
        <v>0</v>
      </c>
      <c r="W92" s="49">
        <v>0.001441</v>
      </c>
      <c r="X92" s="49">
        <v>0.002308</v>
      </c>
      <c r="Y92" s="49">
        <v>0.539597</v>
      </c>
      <c r="Z92" s="49">
        <v>0.5</v>
      </c>
      <c r="AA92" s="49">
        <v>0</v>
      </c>
      <c r="AB92" s="71">
        <v>92</v>
      </c>
      <c r="AC92" s="71"/>
      <c r="AD92" s="72"/>
      <c r="AE92" s="78" t="s">
        <v>1412</v>
      </c>
      <c r="AF92" s="78">
        <v>259</v>
      </c>
      <c r="AG92" s="78">
        <v>141</v>
      </c>
      <c r="AH92" s="78">
        <v>380</v>
      </c>
      <c r="AI92" s="78">
        <v>2074</v>
      </c>
      <c r="AJ92" s="78"/>
      <c r="AK92" s="78" t="s">
        <v>1615</v>
      </c>
      <c r="AL92" s="78" t="s">
        <v>1729</v>
      </c>
      <c r="AM92" s="78"/>
      <c r="AN92" s="78"/>
      <c r="AO92" s="80">
        <v>43012.51275462963</v>
      </c>
      <c r="AP92" s="78"/>
      <c r="AQ92" s="78" t="b">
        <v>1</v>
      </c>
      <c r="AR92" s="78" t="b">
        <v>0</v>
      </c>
      <c r="AS92" s="78" t="b">
        <v>0</v>
      </c>
      <c r="AT92" s="78" t="s">
        <v>2108</v>
      </c>
      <c r="AU92" s="78">
        <v>1</v>
      </c>
      <c r="AV92" s="78"/>
      <c r="AW92" s="78" t="b">
        <v>0</v>
      </c>
      <c r="AX92" s="78" t="s">
        <v>2232</v>
      </c>
      <c r="AY92" s="84" t="s">
        <v>2322</v>
      </c>
      <c r="AZ92" s="78" t="s">
        <v>65</v>
      </c>
      <c r="BA92" s="78" t="str">
        <f>REPLACE(INDEX(GroupVertices[Group],MATCH(Vertices[[#This Row],[Vertex]],GroupVertices[Vertex],0)),1,1,"")</f>
        <v>4</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276</v>
      </c>
      <c r="C93" s="65"/>
      <c r="D93" s="65" t="s">
        <v>64</v>
      </c>
      <c r="E93" s="66">
        <v>162.0018154198906</v>
      </c>
      <c r="F93" s="68">
        <v>99.99999751082183</v>
      </c>
      <c r="G93" s="101" t="s">
        <v>690</v>
      </c>
      <c r="H93" s="65"/>
      <c r="I93" s="69" t="s">
        <v>276</v>
      </c>
      <c r="J93" s="70"/>
      <c r="K93" s="70"/>
      <c r="L93" s="69" t="s">
        <v>2534</v>
      </c>
      <c r="M93" s="73">
        <v>1.0008295601125992</v>
      </c>
      <c r="N93" s="74">
        <v>1063.05810546875</v>
      </c>
      <c r="O93" s="74">
        <v>7793.2412109375</v>
      </c>
      <c r="P93" s="75"/>
      <c r="Q93" s="76"/>
      <c r="R93" s="76"/>
      <c r="S93" s="87"/>
      <c r="T93" s="48">
        <v>0</v>
      </c>
      <c r="U93" s="48">
        <v>2</v>
      </c>
      <c r="V93" s="49">
        <v>0</v>
      </c>
      <c r="W93" s="49">
        <v>0.001718</v>
      </c>
      <c r="X93" s="49">
        <v>0.006975</v>
      </c>
      <c r="Y93" s="49">
        <v>0.595089</v>
      </c>
      <c r="Z93" s="49">
        <v>0.5</v>
      </c>
      <c r="AA93" s="49">
        <v>0</v>
      </c>
      <c r="AB93" s="71">
        <v>93</v>
      </c>
      <c r="AC93" s="71"/>
      <c r="AD93" s="72"/>
      <c r="AE93" s="78" t="s">
        <v>1413</v>
      </c>
      <c r="AF93" s="78">
        <v>72</v>
      </c>
      <c r="AG93" s="78">
        <v>5</v>
      </c>
      <c r="AH93" s="78">
        <v>333</v>
      </c>
      <c r="AI93" s="78">
        <v>8</v>
      </c>
      <c r="AJ93" s="78"/>
      <c r="AK93" s="78"/>
      <c r="AL93" s="78" t="s">
        <v>1773</v>
      </c>
      <c r="AM93" s="78"/>
      <c r="AN93" s="78"/>
      <c r="AO93" s="80">
        <v>40447.49836805555</v>
      </c>
      <c r="AP93" s="78"/>
      <c r="AQ93" s="78" t="b">
        <v>1</v>
      </c>
      <c r="AR93" s="78" t="b">
        <v>0</v>
      </c>
      <c r="AS93" s="78" t="b">
        <v>0</v>
      </c>
      <c r="AT93" s="78" t="s">
        <v>1272</v>
      </c>
      <c r="AU93" s="78">
        <v>0</v>
      </c>
      <c r="AV93" s="84" t="s">
        <v>2111</v>
      </c>
      <c r="AW93" s="78" t="b">
        <v>0</v>
      </c>
      <c r="AX93" s="78" t="s">
        <v>2232</v>
      </c>
      <c r="AY93" s="84" t="s">
        <v>2323</v>
      </c>
      <c r="AZ93" s="78" t="s">
        <v>66</v>
      </c>
      <c r="BA93" s="78" t="str">
        <f>REPLACE(INDEX(GroupVertices[Group],MATCH(Vertices[[#This Row],[Vertex]],GroupVertices[Vertex],0)),1,1,"")</f>
        <v>1</v>
      </c>
      <c r="BB93" s="48"/>
      <c r="BC93" s="48"/>
      <c r="BD93" s="48"/>
      <c r="BE93" s="48"/>
      <c r="BF93" s="48" t="s">
        <v>564</v>
      </c>
      <c r="BG93" s="48" t="s">
        <v>564</v>
      </c>
      <c r="BH93" s="122" t="s">
        <v>3122</v>
      </c>
      <c r="BI93" s="122" t="s">
        <v>3122</v>
      </c>
      <c r="BJ93" s="122" t="s">
        <v>3237</v>
      </c>
      <c r="BK93" s="122" t="s">
        <v>3237</v>
      </c>
      <c r="BL93" s="122">
        <v>0</v>
      </c>
      <c r="BM93" s="125">
        <v>0</v>
      </c>
      <c r="BN93" s="122">
        <v>0</v>
      </c>
      <c r="BO93" s="125">
        <v>0</v>
      </c>
      <c r="BP93" s="122">
        <v>0</v>
      </c>
      <c r="BQ93" s="125">
        <v>0</v>
      </c>
      <c r="BR93" s="122">
        <v>22</v>
      </c>
      <c r="BS93" s="125">
        <v>100</v>
      </c>
      <c r="BT93" s="122">
        <v>22</v>
      </c>
      <c r="BU93" s="2"/>
      <c r="BV93" s="3"/>
      <c r="BW93" s="3"/>
      <c r="BX93" s="3"/>
      <c r="BY93" s="3"/>
    </row>
    <row r="94" spans="1:77" ht="41.45" customHeight="1">
      <c r="A94" s="64" t="s">
        <v>409</v>
      </c>
      <c r="C94" s="65"/>
      <c r="D94" s="65" t="s">
        <v>64</v>
      </c>
      <c r="E94" s="66">
        <v>163.92252966413432</v>
      </c>
      <c r="F94" s="68">
        <v>99.99736396031433</v>
      </c>
      <c r="G94" s="101" t="s">
        <v>2184</v>
      </c>
      <c r="H94" s="65"/>
      <c r="I94" s="69" t="s">
        <v>409</v>
      </c>
      <c r="J94" s="70"/>
      <c r="K94" s="70"/>
      <c r="L94" s="69" t="s">
        <v>2535</v>
      </c>
      <c r="M94" s="73">
        <v>1.8785041592424854</v>
      </c>
      <c r="N94" s="74">
        <v>976.7681274414062</v>
      </c>
      <c r="O94" s="74">
        <v>7454.666015625</v>
      </c>
      <c r="P94" s="75"/>
      <c r="Q94" s="76"/>
      <c r="R94" s="76"/>
      <c r="S94" s="87"/>
      <c r="T94" s="48">
        <v>2</v>
      </c>
      <c r="U94" s="48">
        <v>0</v>
      </c>
      <c r="V94" s="49">
        <v>0</v>
      </c>
      <c r="W94" s="49">
        <v>0.001718</v>
      </c>
      <c r="X94" s="49">
        <v>0.006975</v>
      </c>
      <c r="Y94" s="49">
        <v>0.595089</v>
      </c>
      <c r="Z94" s="49">
        <v>0.5</v>
      </c>
      <c r="AA94" s="49">
        <v>0</v>
      </c>
      <c r="AB94" s="71">
        <v>94</v>
      </c>
      <c r="AC94" s="71"/>
      <c r="AD94" s="72"/>
      <c r="AE94" s="78" t="s">
        <v>1414</v>
      </c>
      <c r="AF94" s="78">
        <v>7883</v>
      </c>
      <c r="AG94" s="78">
        <v>5295</v>
      </c>
      <c r="AH94" s="78">
        <v>10307</v>
      </c>
      <c r="AI94" s="78">
        <v>20401</v>
      </c>
      <c r="AJ94" s="78"/>
      <c r="AK94" s="78" t="s">
        <v>1616</v>
      </c>
      <c r="AL94" s="78"/>
      <c r="AM94" s="84" t="s">
        <v>1884</v>
      </c>
      <c r="AN94" s="78"/>
      <c r="AO94" s="80">
        <v>40154.75885416667</v>
      </c>
      <c r="AP94" s="84" t="s">
        <v>2004</v>
      </c>
      <c r="AQ94" s="78" t="b">
        <v>0</v>
      </c>
      <c r="AR94" s="78" t="b">
        <v>0</v>
      </c>
      <c r="AS94" s="78" t="b">
        <v>1</v>
      </c>
      <c r="AT94" s="78" t="s">
        <v>1272</v>
      </c>
      <c r="AU94" s="78">
        <v>97</v>
      </c>
      <c r="AV94" s="84" t="s">
        <v>2120</v>
      </c>
      <c r="AW94" s="78" t="b">
        <v>1</v>
      </c>
      <c r="AX94" s="78" t="s">
        <v>2232</v>
      </c>
      <c r="AY94" s="84" t="s">
        <v>2324</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277</v>
      </c>
      <c r="C95" s="65"/>
      <c r="D95" s="65" t="s">
        <v>64</v>
      </c>
      <c r="E95" s="66">
        <v>162.12490088847255</v>
      </c>
      <c r="F95" s="68">
        <v>99.99982874454167</v>
      </c>
      <c r="G95" s="101" t="s">
        <v>691</v>
      </c>
      <c r="H95" s="65"/>
      <c r="I95" s="69" t="s">
        <v>277</v>
      </c>
      <c r="J95" s="70"/>
      <c r="K95" s="70"/>
      <c r="L95" s="69" t="s">
        <v>2536</v>
      </c>
      <c r="M95" s="73">
        <v>1.0570737357468205</v>
      </c>
      <c r="N95" s="74">
        <v>4212.70458984375</v>
      </c>
      <c r="O95" s="74">
        <v>7539.00048828125</v>
      </c>
      <c r="P95" s="75"/>
      <c r="Q95" s="76"/>
      <c r="R95" s="76"/>
      <c r="S95" s="87"/>
      <c r="T95" s="48">
        <v>0</v>
      </c>
      <c r="U95" s="48">
        <v>1</v>
      </c>
      <c r="V95" s="49">
        <v>0</v>
      </c>
      <c r="W95" s="49">
        <v>0.00157</v>
      </c>
      <c r="X95" s="49">
        <v>0.001683</v>
      </c>
      <c r="Y95" s="49">
        <v>0.453777</v>
      </c>
      <c r="Z95" s="49">
        <v>0</v>
      </c>
      <c r="AA95" s="49">
        <v>0</v>
      </c>
      <c r="AB95" s="71">
        <v>95</v>
      </c>
      <c r="AC95" s="71"/>
      <c r="AD95" s="72"/>
      <c r="AE95" s="78" t="s">
        <v>1415</v>
      </c>
      <c r="AF95" s="78">
        <v>998</v>
      </c>
      <c r="AG95" s="78">
        <v>344</v>
      </c>
      <c r="AH95" s="78">
        <v>12084</v>
      </c>
      <c r="AI95" s="78">
        <v>6670</v>
      </c>
      <c r="AJ95" s="78"/>
      <c r="AK95" s="78" t="s">
        <v>1617</v>
      </c>
      <c r="AL95" s="78" t="s">
        <v>1774</v>
      </c>
      <c r="AM95" s="78"/>
      <c r="AN95" s="78"/>
      <c r="AO95" s="80">
        <v>40184.3915162037</v>
      </c>
      <c r="AP95" s="84" t="s">
        <v>2005</v>
      </c>
      <c r="AQ95" s="78" t="b">
        <v>0</v>
      </c>
      <c r="AR95" s="78" t="b">
        <v>0</v>
      </c>
      <c r="AS95" s="78" t="b">
        <v>0</v>
      </c>
      <c r="AT95" s="78" t="s">
        <v>1272</v>
      </c>
      <c r="AU95" s="78">
        <v>0</v>
      </c>
      <c r="AV95" s="84" t="s">
        <v>2111</v>
      </c>
      <c r="AW95" s="78" t="b">
        <v>0</v>
      </c>
      <c r="AX95" s="78" t="s">
        <v>2232</v>
      </c>
      <c r="AY95" s="84" t="s">
        <v>2325</v>
      </c>
      <c r="AZ95" s="78" t="s">
        <v>66</v>
      </c>
      <c r="BA95" s="78" t="str">
        <f>REPLACE(INDEX(GroupVertices[Group],MATCH(Vertices[[#This Row],[Vertex]],GroupVertices[Vertex],0)),1,1,"")</f>
        <v>3</v>
      </c>
      <c r="BB95" s="48"/>
      <c r="BC95" s="48"/>
      <c r="BD95" s="48"/>
      <c r="BE95" s="48"/>
      <c r="BF95" s="48"/>
      <c r="BG95" s="48"/>
      <c r="BH95" s="122" t="s">
        <v>3091</v>
      </c>
      <c r="BI95" s="122" t="s">
        <v>3091</v>
      </c>
      <c r="BJ95" s="122" t="s">
        <v>3206</v>
      </c>
      <c r="BK95" s="122" t="s">
        <v>3206</v>
      </c>
      <c r="BL95" s="122">
        <v>2</v>
      </c>
      <c r="BM95" s="125">
        <v>8.695652173913043</v>
      </c>
      <c r="BN95" s="122">
        <v>0</v>
      </c>
      <c r="BO95" s="125">
        <v>0</v>
      </c>
      <c r="BP95" s="122">
        <v>0</v>
      </c>
      <c r="BQ95" s="125">
        <v>0</v>
      </c>
      <c r="BR95" s="122">
        <v>21</v>
      </c>
      <c r="BS95" s="125">
        <v>91.30434782608695</v>
      </c>
      <c r="BT95" s="122">
        <v>23</v>
      </c>
      <c r="BU95" s="2"/>
      <c r="BV95" s="3"/>
      <c r="BW95" s="3"/>
      <c r="BX95" s="3"/>
      <c r="BY95" s="3"/>
    </row>
    <row r="96" spans="1:77" ht="41.45" customHeight="1">
      <c r="A96" s="64" t="s">
        <v>278</v>
      </c>
      <c r="C96" s="65"/>
      <c r="D96" s="65" t="s">
        <v>64</v>
      </c>
      <c r="E96" s="66">
        <v>167.94949406544004</v>
      </c>
      <c r="F96" s="68">
        <v>99.99184246529003</v>
      </c>
      <c r="G96" s="101" t="s">
        <v>2185</v>
      </c>
      <c r="H96" s="65"/>
      <c r="I96" s="69" t="s">
        <v>278</v>
      </c>
      <c r="J96" s="70"/>
      <c r="K96" s="70"/>
      <c r="L96" s="69" t="s">
        <v>2537</v>
      </c>
      <c r="M96" s="73">
        <v>3.7186344010098895</v>
      </c>
      <c r="N96" s="74">
        <v>808.6168823242188</v>
      </c>
      <c r="O96" s="74">
        <v>6422.8125</v>
      </c>
      <c r="P96" s="75"/>
      <c r="Q96" s="76"/>
      <c r="R96" s="76"/>
      <c r="S96" s="87"/>
      <c r="T96" s="48">
        <v>1</v>
      </c>
      <c r="U96" s="48">
        <v>1</v>
      </c>
      <c r="V96" s="49">
        <v>0</v>
      </c>
      <c r="W96" s="49">
        <v>0.001718</v>
      </c>
      <c r="X96" s="49">
        <v>0.006975</v>
      </c>
      <c r="Y96" s="49">
        <v>0.595089</v>
      </c>
      <c r="Z96" s="49">
        <v>0.5</v>
      </c>
      <c r="AA96" s="49">
        <v>0</v>
      </c>
      <c r="AB96" s="71">
        <v>96</v>
      </c>
      <c r="AC96" s="71"/>
      <c r="AD96" s="72"/>
      <c r="AE96" s="78" t="s">
        <v>1416</v>
      </c>
      <c r="AF96" s="78">
        <v>7991</v>
      </c>
      <c r="AG96" s="78">
        <v>16386</v>
      </c>
      <c r="AH96" s="78">
        <v>48136</v>
      </c>
      <c r="AI96" s="78">
        <v>18425</v>
      </c>
      <c r="AJ96" s="78"/>
      <c r="AK96" s="78" t="s">
        <v>1618</v>
      </c>
      <c r="AL96" s="78" t="s">
        <v>1748</v>
      </c>
      <c r="AM96" s="84" t="s">
        <v>1885</v>
      </c>
      <c r="AN96" s="78"/>
      <c r="AO96" s="80">
        <v>41605.41444444445</v>
      </c>
      <c r="AP96" s="84" t="s">
        <v>2006</v>
      </c>
      <c r="AQ96" s="78" t="b">
        <v>0</v>
      </c>
      <c r="AR96" s="78" t="b">
        <v>0</v>
      </c>
      <c r="AS96" s="78" t="b">
        <v>1</v>
      </c>
      <c r="AT96" s="78" t="s">
        <v>1272</v>
      </c>
      <c r="AU96" s="78">
        <v>210</v>
      </c>
      <c r="AV96" s="84" t="s">
        <v>2121</v>
      </c>
      <c r="AW96" s="78" t="b">
        <v>0</v>
      </c>
      <c r="AX96" s="78" t="s">
        <v>2232</v>
      </c>
      <c r="AY96" s="84" t="s">
        <v>2326</v>
      </c>
      <c r="AZ96" s="78" t="s">
        <v>66</v>
      </c>
      <c r="BA96" s="78" t="str">
        <f>REPLACE(INDEX(GroupVertices[Group],MATCH(Vertices[[#This Row],[Vertex]],GroupVertices[Vertex],0)),1,1,"")</f>
        <v>1</v>
      </c>
      <c r="BB96" s="48" t="s">
        <v>547</v>
      </c>
      <c r="BC96" s="48" t="s">
        <v>547</v>
      </c>
      <c r="BD96" s="48" t="s">
        <v>555</v>
      </c>
      <c r="BE96" s="48" t="s">
        <v>555</v>
      </c>
      <c r="BF96" s="48" t="s">
        <v>573</v>
      </c>
      <c r="BG96" s="48" t="s">
        <v>573</v>
      </c>
      <c r="BH96" s="122" t="s">
        <v>3123</v>
      </c>
      <c r="BI96" s="122" t="s">
        <v>3123</v>
      </c>
      <c r="BJ96" s="122" t="s">
        <v>3238</v>
      </c>
      <c r="BK96" s="122" t="s">
        <v>3238</v>
      </c>
      <c r="BL96" s="122">
        <v>1</v>
      </c>
      <c r="BM96" s="125">
        <v>6.25</v>
      </c>
      <c r="BN96" s="122">
        <v>0</v>
      </c>
      <c r="BO96" s="125">
        <v>0</v>
      </c>
      <c r="BP96" s="122">
        <v>0</v>
      </c>
      <c r="BQ96" s="125">
        <v>0</v>
      </c>
      <c r="BR96" s="122">
        <v>15</v>
      </c>
      <c r="BS96" s="125">
        <v>93.75</v>
      </c>
      <c r="BT96" s="122">
        <v>16</v>
      </c>
      <c r="BU96" s="2"/>
      <c r="BV96" s="3"/>
      <c r="BW96" s="3"/>
      <c r="BX96" s="3"/>
      <c r="BY96" s="3"/>
    </row>
    <row r="97" spans="1:77" ht="41.45" customHeight="1">
      <c r="A97" s="64" t="s">
        <v>279</v>
      </c>
      <c r="C97" s="65"/>
      <c r="D97" s="65" t="s">
        <v>64</v>
      </c>
      <c r="E97" s="66">
        <v>162.82383754634952</v>
      </c>
      <c r="F97" s="68">
        <v>99.9988704109449</v>
      </c>
      <c r="G97" s="101" t="s">
        <v>692</v>
      </c>
      <c r="H97" s="65"/>
      <c r="I97" s="69" t="s">
        <v>279</v>
      </c>
      <c r="J97" s="70"/>
      <c r="K97" s="70"/>
      <c r="L97" s="69" t="s">
        <v>2538</v>
      </c>
      <c r="M97" s="73">
        <v>1.376454379097488</v>
      </c>
      <c r="N97" s="74">
        <v>1087.059326171875</v>
      </c>
      <c r="O97" s="74">
        <v>6708.12060546875</v>
      </c>
      <c r="P97" s="75"/>
      <c r="Q97" s="76"/>
      <c r="R97" s="76"/>
      <c r="S97" s="87"/>
      <c r="T97" s="48">
        <v>0</v>
      </c>
      <c r="U97" s="48">
        <v>2</v>
      </c>
      <c r="V97" s="49">
        <v>0</v>
      </c>
      <c r="W97" s="49">
        <v>0.001718</v>
      </c>
      <c r="X97" s="49">
        <v>0.006975</v>
      </c>
      <c r="Y97" s="49">
        <v>0.595089</v>
      </c>
      <c r="Z97" s="49">
        <v>0.5</v>
      </c>
      <c r="AA97" s="49">
        <v>0</v>
      </c>
      <c r="AB97" s="71">
        <v>97</v>
      </c>
      <c r="AC97" s="71"/>
      <c r="AD97" s="72"/>
      <c r="AE97" s="78" t="s">
        <v>1417</v>
      </c>
      <c r="AF97" s="78">
        <v>1877</v>
      </c>
      <c r="AG97" s="78">
        <v>2269</v>
      </c>
      <c r="AH97" s="78">
        <v>28617</v>
      </c>
      <c r="AI97" s="78">
        <v>25837</v>
      </c>
      <c r="AJ97" s="78"/>
      <c r="AK97" s="78" t="s">
        <v>1619</v>
      </c>
      <c r="AL97" s="78" t="s">
        <v>1775</v>
      </c>
      <c r="AM97" s="78"/>
      <c r="AN97" s="78"/>
      <c r="AO97" s="80">
        <v>41124.83232638889</v>
      </c>
      <c r="AP97" s="84" t="s">
        <v>2007</v>
      </c>
      <c r="AQ97" s="78" t="b">
        <v>1</v>
      </c>
      <c r="AR97" s="78" t="b">
        <v>0</v>
      </c>
      <c r="AS97" s="78" t="b">
        <v>0</v>
      </c>
      <c r="AT97" s="78" t="s">
        <v>1272</v>
      </c>
      <c r="AU97" s="78">
        <v>206</v>
      </c>
      <c r="AV97" s="84" t="s">
        <v>2111</v>
      </c>
      <c r="AW97" s="78" t="b">
        <v>0</v>
      </c>
      <c r="AX97" s="78" t="s">
        <v>2232</v>
      </c>
      <c r="AY97" s="84" t="s">
        <v>2327</v>
      </c>
      <c r="AZ97" s="78" t="s">
        <v>66</v>
      </c>
      <c r="BA97" s="78" t="str">
        <f>REPLACE(INDEX(GroupVertices[Group],MATCH(Vertices[[#This Row],[Vertex]],GroupVertices[Vertex],0)),1,1,"")</f>
        <v>1</v>
      </c>
      <c r="BB97" s="48"/>
      <c r="BC97" s="48"/>
      <c r="BD97" s="48"/>
      <c r="BE97" s="48"/>
      <c r="BF97" s="48" t="s">
        <v>574</v>
      </c>
      <c r="BG97" s="48" t="s">
        <v>574</v>
      </c>
      <c r="BH97" s="122" t="s">
        <v>3124</v>
      </c>
      <c r="BI97" s="122" t="s">
        <v>3124</v>
      </c>
      <c r="BJ97" s="122" t="s">
        <v>3239</v>
      </c>
      <c r="BK97" s="122" t="s">
        <v>3239</v>
      </c>
      <c r="BL97" s="122">
        <v>1</v>
      </c>
      <c r="BM97" s="125">
        <v>6.25</v>
      </c>
      <c r="BN97" s="122">
        <v>0</v>
      </c>
      <c r="BO97" s="125">
        <v>0</v>
      </c>
      <c r="BP97" s="122">
        <v>0</v>
      </c>
      <c r="BQ97" s="125">
        <v>0</v>
      </c>
      <c r="BR97" s="122">
        <v>15</v>
      </c>
      <c r="BS97" s="125">
        <v>93.75</v>
      </c>
      <c r="BT97" s="122">
        <v>16</v>
      </c>
      <c r="BU97" s="2"/>
      <c r="BV97" s="3"/>
      <c r="BW97" s="3"/>
      <c r="BX97" s="3"/>
      <c r="BY97" s="3"/>
    </row>
    <row r="98" spans="1:77" ht="41.45" customHeight="1">
      <c r="A98" s="64" t="s">
        <v>280</v>
      </c>
      <c r="C98" s="65"/>
      <c r="D98" s="65" t="s">
        <v>64</v>
      </c>
      <c r="E98" s="66">
        <v>162.8492534248178</v>
      </c>
      <c r="F98" s="68">
        <v>99.99883556245047</v>
      </c>
      <c r="G98" s="101" t="s">
        <v>693</v>
      </c>
      <c r="H98" s="65"/>
      <c r="I98" s="69" t="s">
        <v>280</v>
      </c>
      <c r="J98" s="70"/>
      <c r="K98" s="70"/>
      <c r="L98" s="69" t="s">
        <v>2539</v>
      </c>
      <c r="M98" s="73">
        <v>1.388068220673876</v>
      </c>
      <c r="N98" s="74">
        <v>4190.6142578125</v>
      </c>
      <c r="O98" s="74">
        <v>6972.767578125</v>
      </c>
      <c r="P98" s="75"/>
      <c r="Q98" s="76"/>
      <c r="R98" s="76"/>
      <c r="S98" s="87"/>
      <c r="T98" s="48">
        <v>0</v>
      </c>
      <c r="U98" s="48">
        <v>1</v>
      </c>
      <c r="V98" s="49">
        <v>0</v>
      </c>
      <c r="W98" s="49">
        <v>0.00157</v>
      </c>
      <c r="X98" s="49">
        <v>0.001683</v>
      </c>
      <c r="Y98" s="49">
        <v>0.453777</v>
      </c>
      <c r="Z98" s="49">
        <v>0</v>
      </c>
      <c r="AA98" s="49">
        <v>0</v>
      </c>
      <c r="AB98" s="71">
        <v>98</v>
      </c>
      <c r="AC98" s="71"/>
      <c r="AD98" s="72"/>
      <c r="AE98" s="78" t="s">
        <v>1418</v>
      </c>
      <c r="AF98" s="78">
        <v>4958</v>
      </c>
      <c r="AG98" s="78">
        <v>2339</v>
      </c>
      <c r="AH98" s="78">
        <v>25083</v>
      </c>
      <c r="AI98" s="78">
        <v>3384</v>
      </c>
      <c r="AJ98" s="78"/>
      <c r="AK98" s="78" t="s">
        <v>1620</v>
      </c>
      <c r="AL98" s="78"/>
      <c r="AM98" s="84" t="s">
        <v>1886</v>
      </c>
      <c r="AN98" s="78"/>
      <c r="AO98" s="80">
        <v>41358.588425925926</v>
      </c>
      <c r="AP98" s="84" t="s">
        <v>2008</v>
      </c>
      <c r="AQ98" s="78" t="b">
        <v>1</v>
      </c>
      <c r="AR98" s="78" t="b">
        <v>0</v>
      </c>
      <c r="AS98" s="78" t="b">
        <v>0</v>
      </c>
      <c r="AT98" s="78" t="s">
        <v>1272</v>
      </c>
      <c r="AU98" s="78">
        <v>42</v>
      </c>
      <c r="AV98" s="84" t="s">
        <v>2111</v>
      </c>
      <c r="AW98" s="78" t="b">
        <v>0</v>
      </c>
      <c r="AX98" s="78" t="s">
        <v>2232</v>
      </c>
      <c r="AY98" s="84" t="s">
        <v>2328</v>
      </c>
      <c r="AZ98" s="78" t="s">
        <v>66</v>
      </c>
      <c r="BA98" s="78" t="str">
        <f>REPLACE(INDEX(GroupVertices[Group],MATCH(Vertices[[#This Row],[Vertex]],GroupVertices[Vertex],0)),1,1,"")</f>
        <v>3</v>
      </c>
      <c r="BB98" s="48"/>
      <c r="BC98" s="48"/>
      <c r="BD98" s="48"/>
      <c r="BE98" s="48"/>
      <c r="BF98" s="48"/>
      <c r="BG98" s="48"/>
      <c r="BH98" s="122" t="s">
        <v>3091</v>
      </c>
      <c r="BI98" s="122" t="s">
        <v>3091</v>
      </c>
      <c r="BJ98" s="122" t="s">
        <v>3206</v>
      </c>
      <c r="BK98" s="122" t="s">
        <v>3206</v>
      </c>
      <c r="BL98" s="122">
        <v>2</v>
      </c>
      <c r="BM98" s="125">
        <v>8.695652173913043</v>
      </c>
      <c r="BN98" s="122">
        <v>0</v>
      </c>
      <c r="BO98" s="125">
        <v>0</v>
      </c>
      <c r="BP98" s="122">
        <v>0</v>
      </c>
      <c r="BQ98" s="125">
        <v>0</v>
      </c>
      <c r="BR98" s="122">
        <v>21</v>
      </c>
      <c r="BS98" s="125">
        <v>91.30434782608695</v>
      </c>
      <c r="BT98" s="122">
        <v>23</v>
      </c>
      <c r="BU98" s="2"/>
      <c r="BV98" s="3"/>
      <c r="BW98" s="3"/>
      <c r="BX98" s="3"/>
      <c r="BY98" s="3"/>
    </row>
    <row r="99" spans="1:77" ht="41.45" customHeight="1">
      <c r="A99" s="64" t="s">
        <v>281</v>
      </c>
      <c r="C99" s="65"/>
      <c r="D99" s="65" t="s">
        <v>64</v>
      </c>
      <c r="E99" s="66">
        <v>162.00290467182495</v>
      </c>
      <c r="F99" s="68">
        <v>99.99999601731493</v>
      </c>
      <c r="G99" s="101" t="s">
        <v>2186</v>
      </c>
      <c r="H99" s="65"/>
      <c r="I99" s="69" t="s">
        <v>281</v>
      </c>
      <c r="J99" s="70"/>
      <c r="K99" s="70"/>
      <c r="L99" s="69" t="s">
        <v>2540</v>
      </c>
      <c r="M99" s="73">
        <v>1.0013272961801587</v>
      </c>
      <c r="N99" s="74">
        <v>1469.296630859375</v>
      </c>
      <c r="O99" s="74">
        <v>3933.87890625</v>
      </c>
      <c r="P99" s="75"/>
      <c r="Q99" s="76"/>
      <c r="R99" s="76"/>
      <c r="S99" s="87"/>
      <c r="T99" s="48">
        <v>0</v>
      </c>
      <c r="U99" s="48">
        <v>1</v>
      </c>
      <c r="V99" s="49">
        <v>0</v>
      </c>
      <c r="W99" s="49">
        <v>0.001508</v>
      </c>
      <c r="X99" s="49">
        <v>0.000732</v>
      </c>
      <c r="Y99" s="49">
        <v>0.490612</v>
      </c>
      <c r="Z99" s="49">
        <v>0</v>
      </c>
      <c r="AA99" s="49">
        <v>0</v>
      </c>
      <c r="AB99" s="71">
        <v>99</v>
      </c>
      <c r="AC99" s="71"/>
      <c r="AD99" s="72"/>
      <c r="AE99" s="78" t="s">
        <v>1419</v>
      </c>
      <c r="AF99" s="78">
        <v>22</v>
      </c>
      <c r="AG99" s="78">
        <v>8</v>
      </c>
      <c r="AH99" s="78">
        <v>125</v>
      </c>
      <c r="AI99" s="78">
        <v>53</v>
      </c>
      <c r="AJ99" s="78"/>
      <c r="AK99" s="78" t="s">
        <v>1621</v>
      </c>
      <c r="AL99" s="78" t="s">
        <v>1776</v>
      </c>
      <c r="AM99" s="78"/>
      <c r="AN99" s="78"/>
      <c r="AO99" s="80">
        <v>43447.962743055556</v>
      </c>
      <c r="AP99" s="84" t="s">
        <v>2009</v>
      </c>
      <c r="AQ99" s="78" t="b">
        <v>1</v>
      </c>
      <c r="AR99" s="78" t="b">
        <v>0</v>
      </c>
      <c r="AS99" s="78" t="b">
        <v>0</v>
      </c>
      <c r="AT99" s="78" t="s">
        <v>1272</v>
      </c>
      <c r="AU99" s="78">
        <v>0</v>
      </c>
      <c r="AV99" s="78"/>
      <c r="AW99" s="78" t="b">
        <v>0</v>
      </c>
      <c r="AX99" s="78" t="s">
        <v>2232</v>
      </c>
      <c r="AY99" s="84" t="s">
        <v>2329</v>
      </c>
      <c r="AZ99" s="78" t="s">
        <v>66</v>
      </c>
      <c r="BA99" s="78" t="str">
        <f>REPLACE(INDEX(GroupVertices[Group],MATCH(Vertices[[#This Row],[Vertex]],GroupVertices[Vertex],0)),1,1,"")</f>
        <v>2</v>
      </c>
      <c r="BB99" s="48"/>
      <c r="BC99" s="48"/>
      <c r="BD99" s="48"/>
      <c r="BE99" s="48"/>
      <c r="BF99" s="48" t="s">
        <v>561</v>
      </c>
      <c r="BG99" s="48" t="s">
        <v>561</v>
      </c>
      <c r="BH99" s="122" t="s">
        <v>3089</v>
      </c>
      <c r="BI99" s="122" t="s">
        <v>3089</v>
      </c>
      <c r="BJ99" s="122" t="s">
        <v>3204</v>
      </c>
      <c r="BK99" s="122" t="s">
        <v>3204</v>
      </c>
      <c r="BL99" s="122">
        <v>1</v>
      </c>
      <c r="BM99" s="125">
        <v>11.11111111111111</v>
      </c>
      <c r="BN99" s="122">
        <v>0</v>
      </c>
      <c r="BO99" s="125">
        <v>0</v>
      </c>
      <c r="BP99" s="122">
        <v>0</v>
      </c>
      <c r="BQ99" s="125">
        <v>0</v>
      </c>
      <c r="BR99" s="122">
        <v>8</v>
      </c>
      <c r="BS99" s="125">
        <v>88.88888888888889</v>
      </c>
      <c r="BT99" s="122">
        <v>9</v>
      </c>
      <c r="BU99" s="2"/>
      <c r="BV99" s="3"/>
      <c r="BW99" s="3"/>
      <c r="BX99" s="3"/>
      <c r="BY99" s="3"/>
    </row>
    <row r="100" spans="1:77" ht="41.45" customHeight="1">
      <c r="A100" s="64" t="s">
        <v>282</v>
      </c>
      <c r="C100" s="65"/>
      <c r="D100" s="65" t="s">
        <v>64</v>
      </c>
      <c r="E100" s="66">
        <v>163.4051349953163</v>
      </c>
      <c r="F100" s="68">
        <v>99.99807337609376</v>
      </c>
      <c r="G100" s="101" t="s">
        <v>2187</v>
      </c>
      <c r="H100" s="65"/>
      <c r="I100" s="69" t="s">
        <v>282</v>
      </c>
      <c r="J100" s="70"/>
      <c r="K100" s="70"/>
      <c r="L100" s="69" t="s">
        <v>2541</v>
      </c>
      <c r="M100" s="73">
        <v>1.6420795271517314</v>
      </c>
      <c r="N100" s="74">
        <v>221.88027954101562</v>
      </c>
      <c r="O100" s="74">
        <v>2146.1728515625</v>
      </c>
      <c r="P100" s="75"/>
      <c r="Q100" s="76"/>
      <c r="R100" s="76"/>
      <c r="S100" s="87"/>
      <c r="T100" s="48">
        <v>0</v>
      </c>
      <c r="U100" s="48">
        <v>1</v>
      </c>
      <c r="V100" s="49">
        <v>0</v>
      </c>
      <c r="W100" s="49">
        <v>0.001508</v>
      </c>
      <c r="X100" s="49">
        <v>0.000732</v>
      </c>
      <c r="Y100" s="49">
        <v>0.490612</v>
      </c>
      <c r="Z100" s="49">
        <v>0</v>
      </c>
      <c r="AA100" s="49">
        <v>0</v>
      </c>
      <c r="AB100" s="71">
        <v>100</v>
      </c>
      <c r="AC100" s="71"/>
      <c r="AD100" s="72"/>
      <c r="AE100" s="78" t="s">
        <v>1420</v>
      </c>
      <c r="AF100" s="78">
        <v>4993</v>
      </c>
      <c r="AG100" s="78">
        <v>3870</v>
      </c>
      <c r="AH100" s="78">
        <v>154209</v>
      </c>
      <c r="AI100" s="78">
        <v>87713</v>
      </c>
      <c r="AJ100" s="78"/>
      <c r="AK100" s="78" t="s">
        <v>1622</v>
      </c>
      <c r="AL100" s="78" t="s">
        <v>1777</v>
      </c>
      <c r="AM100" s="78"/>
      <c r="AN100" s="78"/>
      <c r="AO100" s="80">
        <v>41716.86009259259</v>
      </c>
      <c r="AP100" s="84" t="s">
        <v>2010</v>
      </c>
      <c r="AQ100" s="78" t="b">
        <v>1</v>
      </c>
      <c r="AR100" s="78" t="b">
        <v>0</v>
      </c>
      <c r="AS100" s="78" t="b">
        <v>1</v>
      </c>
      <c r="AT100" s="78" t="s">
        <v>1272</v>
      </c>
      <c r="AU100" s="78">
        <v>71</v>
      </c>
      <c r="AV100" s="84" t="s">
        <v>2111</v>
      </c>
      <c r="AW100" s="78" t="b">
        <v>0</v>
      </c>
      <c r="AX100" s="78" t="s">
        <v>2232</v>
      </c>
      <c r="AY100" s="84" t="s">
        <v>2330</v>
      </c>
      <c r="AZ100" s="78" t="s">
        <v>66</v>
      </c>
      <c r="BA100" s="78" t="str">
        <f>REPLACE(INDEX(GroupVertices[Group],MATCH(Vertices[[#This Row],[Vertex]],GroupVertices[Vertex],0)),1,1,"")</f>
        <v>2</v>
      </c>
      <c r="BB100" s="48"/>
      <c r="BC100" s="48"/>
      <c r="BD100" s="48"/>
      <c r="BE100" s="48"/>
      <c r="BF100" s="48" t="s">
        <v>561</v>
      </c>
      <c r="BG100" s="48" t="s">
        <v>561</v>
      </c>
      <c r="BH100" s="122" t="s">
        <v>3089</v>
      </c>
      <c r="BI100" s="122" t="s">
        <v>3089</v>
      </c>
      <c r="BJ100" s="122" t="s">
        <v>3204</v>
      </c>
      <c r="BK100" s="122" t="s">
        <v>3204</v>
      </c>
      <c r="BL100" s="122">
        <v>1</v>
      </c>
      <c r="BM100" s="125">
        <v>11.11111111111111</v>
      </c>
      <c r="BN100" s="122">
        <v>0</v>
      </c>
      <c r="BO100" s="125">
        <v>0</v>
      </c>
      <c r="BP100" s="122">
        <v>0</v>
      </c>
      <c r="BQ100" s="125">
        <v>0</v>
      </c>
      <c r="BR100" s="122">
        <v>8</v>
      </c>
      <c r="BS100" s="125">
        <v>88.88888888888889</v>
      </c>
      <c r="BT100" s="122">
        <v>9</v>
      </c>
      <c r="BU100" s="2"/>
      <c r="BV100" s="3"/>
      <c r="BW100" s="3"/>
      <c r="BX100" s="3"/>
      <c r="BY100" s="3"/>
    </row>
    <row r="101" spans="1:77" ht="41.45" customHeight="1">
      <c r="A101" s="64" t="s">
        <v>283</v>
      </c>
      <c r="C101" s="65"/>
      <c r="D101" s="65" t="s">
        <v>64</v>
      </c>
      <c r="E101" s="66">
        <v>162.64628948104988</v>
      </c>
      <c r="F101" s="68">
        <v>99.99911385257026</v>
      </c>
      <c r="G101" s="101" t="s">
        <v>2188</v>
      </c>
      <c r="H101" s="65"/>
      <c r="I101" s="69" t="s">
        <v>283</v>
      </c>
      <c r="J101" s="70"/>
      <c r="K101" s="70"/>
      <c r="L101" s="69" t="s">
        <v>2542</v>
      </c>
      <c r="M101" s="73">
        <v>1.2953234000852925</v>
      </c>
      <c r="N101" s="74">
        <v>3755.879150390625</v>
      </c>
      <c r="O101" s="74">
        <v>6494.74951171875</v>
      </c>
      <c r="P101" s="75"/>
      <c r="Q101" s="76"/>
      <c r="R101" s="76"/>
      <c r="S101" s="87"/>
      <c r="T101" s="48">
        <v>0</v>
      </c>
      <c r="U101" s="48">
        <v>2</v>
      </c>
      <c r="V101" s="49">
        <v>0</v>
      </c>
      <c r="W101" s="49">
        <v>0.001718</v>
      </c>
      <c r="X101" s="49">
        <v>0.006975</v>
      </c>
      <c r="Y101" s="49">
        <v>0.595089</v>
      </c>
      <c r="Z101" s="49">
        <v>1</v>
      </c>
      <c r="AA101" s="49">
        <v>0</v>
      </c>
      <c r="AB101" s="71">
        <v>101</v>
      </c>
      <c r="AC101" s="71"/>
      <c r="AD101" s="72"/>
      <c r="AE101" s="78" t="s">
        <v>1421</v>
      </c>
      <c r="AF101" s="78">
        <v>5001</v>
      </c>
      <c r="AG101" s="78">
        <v>1780</v>
      </c>
      <c r="AH101" s="78">
        <v>66297</v>
      </c>
      <c r="AI101" s="78">
        <v>25166</v>
      </c>
      <c r="AJ101" s="78"/>
      <c r="AK101" s="78"/>
      <c r="AL101" s="78"/>
      <c r="AM101" s="78"/>
      <c r="AN101" s="78"/>
      <c r="AO101" s="80">
        <v>41229.56726851852</v>
      </c>
      <c r="AP101" s="84" t="s">
        <v>2011</v>
      </c>
      <c r="AQ101" s="78" t="b">
        <v>0</v>
      </c>
      <c r="AR101" s="78" t="b">
        <v>0</v>
      </c>
      <c r="AS101" s="78" t="b">
        <v>0</v>
      </c>
      <c r="AT101" s="78" t="s">
        <v>1272</v>
      </c>
      <c r="AU101" s="78">
        <v>75</v>
      </c>
      <c r="AV101" s="84" t="s">
        <v>2119</v>
      </c>
      <c r="AW101" s="78" t="b">
        <v>0</v>
      </c>
      <c r="AX101" s="78" t="s">
        <v>2232</v>
      </c>
      <c r="AY101" s="84" t="s">
        <v>2331</v>
      </c>
      <c r="AZ101" s="78" t="s">
        <v>66</v>
      </c>
      <c r="BA101" s="78" t="str">
        <f>REPLACE(INDEX(GroupVertices[Group],MATCH(Vertices[[#This Row],[Vertex]],GroupVertices[Vertex],0)),1,1,"")</f>
        <v>1</v>
      </c>
      <c r="BB101" s="48"/>
      <c r="BC101" s="48"/>
      <c r="BD101" s="48"/>
      <c r="BE101" s="48"/>
      <c r="BF101" s="48" t="s">
        <v>575</v>
      </c>
      <c r="BG101" s="48" t="s">
        <v>575</v>
      </c>
      <c r="BH101" s="122" t="s">
        <v>3125</v>
      </c>
      <c r="BI101" s="122" t="s">
        <v>3125</v>
      </c>
      <c r="BJ101" s="122" t="s">
        <v>3240</v>
      </c>
      <c r="BK101" s="122" t="s">
        <v>3240</v>
      </c>
      <c r="BL101" s="122">
        <v>0</v>
      </c>
      <c r="BM101" s="125">
        <v>0</v>
      </c>
      <c r="BN101" s="122">
        <v>0</v>
      </c>
      <c r="BO101" s="125">
        <v>0</v>
      </c>
      <c r="BP101" s="122">
        <v>0</v>
      </c>
      <c r="BQ101" s="125">
        <v>0</v>
      </c>
      <c r="BR101" s="122">
        <v>8</v>
      </c>
      <c r="BS101" s="125">
        <v>100</v>
      </c>
      <c r="BT101" s="122">
        <v>8</v>
      </c>
      <c r="BU101" s="2"/>
      <c r="BV101" s="3"/>
      <c r="BW101" s="3"/>
      <c r="BX101" s="3"/>
      <c r="BY101" s="3"/>
    </row>
    <row r="102" spans="1:77" ht="41.45" customHeight="1">
      <c r="A102" s="64" t="s">
        <v>326</v>
      </c>
      <c r="C102" s="65"/>
      <c r="D102" s="65" t="s">
        <v>64</v>
      </c>
      <c r="E102" s="66">
        <v>162.00108925193436</v>
      </c>
      <c r="F102" s="68">
        <v>99.9999985064931</v>
      </c>
      <c r="G102" s="101" t="s">
        <v>2189</v>
      </c>
      <c r="H102" s="65"/>
      <c r="I102" s="69" t="s">
        <v>326</v>
      </c>
      <c r="J102" s="70"/>
      <c r="K102" s="70"/>
      <c r="L102" s="69" t="s">
        <v>2543</v>
      </c>
      <c r="M102" s="73">
        <v>1.0004977360675595</v>
      </c>
      <c r="N102" s="74">
        <v>3314.3681640625</v>
      </c>
      <c r="O102" s="74">
        <v>6082.67626953125</v>
      </c>
      <c r="P102" s="75"/>
      <c r="Q102" s="76"/>
      <c r="R102" s="76"/>
      <c r="S102" s="87"/>
      <c r="T102" s="48">
        <v>2</v>
      </c>
      <c r="U102" s="48">
        <v>1</v>
      </c>
      <c r="V102" s="49">
        <v>0</v>
      </c>
      <c r="W102" s="49">
        <v>0.001718</v>
      </c>
      <c r="X102" s="49">
        <v>0.006975</v>
      </c>
      <c r="Y102" s="49">
        <v>0.595089</v>
      </c>
      <c r="Z102" s="49">
        <v>0.5</v>
      </c>
      <c r="AA102" s="49">
        <v>0.5</v>
      </c>
      <c r="AB102" s="71">
        <v>102</v>
      </c>
      <c r="AC102" s="71"/>
      <c r="AD102" s="72"/>
      <c r="AE102" s="78" t="s">
        <v>1422</v>
      </c>
      <c r="AF102" s="78">
        <v>5</v>
      </c>
      <c r="AG102" s="78">
        <v>3</v>
      </c>
      <c r="AH102" s="78">
        <v>5</v>
      </c>
      <c r="AI102" s="78">
        <v>3</v>
      </c>
      <c r="AJ102" s="78"/>
      <c r="AK102" s="78" t="s">
        <v>1623</v>
      </c>
      <c r="AL102" s="78"/>
      <c r="AM102" s="78"/>
      <c r="AN102" s="78"/>
      <c r="AO102" s="80">
        <v>43436.64983796296</v>
      </c>
      <c r="AP102" s="84" t="s">
        <v>2012</v>
      </c>
      <c r="AQ102" s="78" t="b">
        <v>0</v>
      </c>
      <c r="AR102" s="78" t="b">
        <v>0</v>
      </c>
      <c r="AS102" s="78" t="b">
        <v>0</v>
      </c>
      <c r="AT102" s="78" t="s">
        <v>1272</v>
      </c>
      <c r="AU102" s="78">
        <v>0</v>
      </c>
      <c r="AV102" s="84" t="s">
        <v>2111</v>
      </c>
      <c r="AW102" s="78" t="b">
        <v>0</v>
      </c>
      <c r="AX102" s="78" t="s">
        <v>2232</v>
      </c>
      <c r="AY102" s="84" t="s">
        <v>2332</v>
      </c>
      <c r="AZ102" s="78" t="s">
        <v>66</v>
      </c>
      <c r="BA102" s="78" t="str">
        <f>REPLACE(INDEX(GroupVertices[Group],MATCH(Vertices[[#This Row],[Vertex]],GroupVertices[Vertex],0)),1,1,"")</f>
        <v>1</v>
      </c>
      <c r="BB102" s="48"/>
      <c r="BC102" s="48"/>
      <c r="BD102" s="48"/>
      <c r="BE102" s="48"/>
      <c r="BF102" s="48" t="s">
        <v>575</v>
      </c>
      <c r="BG102" s="48" t="s">
        <v>575</v>
      </c>
      <c r="BH102" s="122" t="s">
        <v>3126</v>
      </c>
      <c r="BI102" s="122" t="s">
        <v>3126</v>
      </c>
      <c r="BJ102" s="122" t="s">
        <v>3241</v>
      </c>
      <c r="BK102" s="122" t="s">
        <v>3241</v>
      </c>
      <c r="BL102" s="122">
        <v>0</v>
      </c>
      <c r="BM102" s="125">
        <v>0</v>
      </c>
      <c r="BN102" s="122">
        <v>0</v>
      </c>
      <c r="BO102" s="125">
        <v>0</v>
      </c>
      <c r="BP102" s="122">
        <v>0</v>
      </c>
      <c r="BQ102" s="125">
        <v>0</v>
      </c>
      <c r="BR102" s="122">
        <v>6</v>
      </c>
      <c r="BS102" s="125">
        <v>100</v>
      </c>
      <c r="BT102" s="122">
        <v>6</v>
      </c>
      <c r="BU102" s="2"/>
      <c r="BV102" s="3"/>
      <c r="BW102" s="3"/>
      <c r="BX102" s="3"/>
      <c r="BY102" s="3"/>
    </row>
    <row r="103" spans="1:77" ht="41.45" customHeight="1">
      <c r="A103" s="64" t="s">
        <v>284</v>
      </c>
      <c r="C103" s="65"/>
      <c r="D103" s="65" t="s">
        <v>64</v>
      </c>
      <c r="E103" s="66">
        <v>162.09222333044195</v>
      </c>
      <c r="F103" s="68">
        <v>99.99987354974878</v>
      </c>
      <c r="G103" s="101" t="s">
        <v>694</v>
      </c>
      <c r="H103" s="65"/>
      <c r="I103" s="69" t="s">
        <v>284</v>
      </c>
      <c r="J103" s="70"/>
      <c r="K103" s="70"/>
      <c r="L103" s="69" t="s">
        <v>2544</v>
      </c>
      <c r="M103" s="73">
        <v>1.042141653720036</v>
      </c>
      <c r="N103" s="74">
        <v>6424.1552734375</v>
      </c>
      <c r="O103" s="74">
        <v>6374.9990234375</v>
      </c>
      <c r="P103" s="75"/>
      <c r="Q103" s="76"/>
      <c r="R103" s="76"/>
      <c r="S103" s="87"/>
      <c r="T103" s="48">
        <v>0</v>
      </c>
      <c r="U103" s="48">
        <v>1</v>
      </c>
      <c r="V103" s="49">
        <v>0</v>
      </c>
      <c r="W103" s="49">
        <v>0.00157</v>
      </c>
      <c r="X103" s="49">
        <v>0.001683</v>
      </c>
      <c r="Y103" s="49">
        <v>0.453777</v>
      </c>
      <c r="Z103" s="49">
        <v>0</v>
      </c>
      <c r="AA103" s="49">
        <v>0</v>
      </c>
      <c r="AB103" s="71">
        <v>103</v>
      </c>
      <c r="AC103" s="71"/>
      <c r="AD103" s="72"/>
      <c r="AE103" s="78" t="s">
        <v>1423</v>
      </c>
      <c r="AF103" s="78">
        <v>757</v>
      </c>
      <c r="AG103" s="78">
        <v>254</v>
      </c>
      <c r="AH103" s="78">
        <v>5141</v>
      </c>
      <c r="AI103" s="78">
        <v>7685</v>
      </c>
      <c r="AJ103" s="78"/>
      <c r="AK103" s="78" t="s">
        <v>1624</v>
      </c>
      <c r="AL103" s="78" t="s">
        <v>1778</v>
      </c>
      <c r="AM103" s="84" t="s">
        <v>1887</v>
      </c>
      <c r="AN103" s="78"/>
      <c r="AO103" s="80">
        <v>39903.31050925926</v>
      </c>
      <c r="AP103" s="84" t="s">
        <v>2013</v>
      </c>
      <c r="AQ103" s="78" t="b">
        <v>0</v>
      </c>
      <c r="AR103" s="78" t="b">
        <v>0</v>
      </c>
      <c r="AS103" s="78" t="b">
        <v>0</v>
      </c>
      <c r="AT103" s="78" t="s">
        <v>1272</v>
      </c>
      <c r="AU103" s="78">
        <v>0</v>
      </c>
      <c r="AV103" s="84" t="s">
        <v>2112</v>
      </c>
      <c r="AW103" s="78" t="b">
        <v>0</v>
      </c>
      <c r="AX103" s="78" t="s">
        <v>2232</v>
      </c>
      <c r="AY103" s="84" t="s">
        <v>2333</v>
      </c>
      <c r="AZ103" s="78" t="s">
        <v>66</v>
      </c>
      <c r="BA103" s="78" t="str">
        <f>REPLACE(INDEX(GroupVertices[Group],MATCH(Vertices[[#This Row],[Vertex]],GroupVertices[Vertex],0)),1,1,"")</f>
        <v>3</v>
      </c>
      <c r="BB103" s="48"/>
      <c r="BC103" s="48"/>
      <c r="BD103" s="48"/>
      <c r="BE103" s="48"/>
      <c r="BF103" s="48"/>
      <c r="BG103" s="48"/>
      <c r="BH103" s="122" t="s">
        <v>3091</v>
      </c>
      <c r="BI103" s="122" t="s">
        <v>3091</v>
      </c>
      <c r="BJ103" s="122" t="s">
        <v>3206</v>
      </c>
      <c r="BK103" s="122" t="s">
        <v>3206</v>
      </c>
      <c r="BL103" s="122">
        <v>2</v>
      </c>
      <c r="BM103" s="125">
        <v>8.695652173913043</v>
      </c>
      <c r="BN103" s="122">
        <v>0</v>
      </c>
      <c r="BO103" s="125">
        <v>0</v>
      </c>
      <c r="BP103" s="122">
        <v>0</v>
      </c>
      <c r="BQ103" s="125">
        <v>0</v>
      </c>
      <c r="BR103" s="122">
        <v>21</v>
      </c>
      <c r="BS103" s="125">
        <v>91.30434782608695</v>
      </c>
      <c r="BT103" s="122">
        <v>23</v>
      </c>
      <c r="BU103" s="2"/>
      <c r="BV103" s="3"/>
      <c r="BW103" s="3"/>
      <c r="BX103" s="3"/>
      <c r="BY103" s="3"/>
    </row>
    <row r="104" spans="1:77" ht="41.45" customHeight="1">
      <c r="A104" s="64" t="s">
        <v>285</v>
      </c>
      <c r="C104" s="65"/>
      <c r="D104" s="65" t="s">
        <v>64</v>
      </c>
      <c r="E104" s="66">
        <v>162.0566411005864</v>
      </c>
      <c r="F104" s="68">
        <v>99.999922337641</v>
      </c>
      <c r="G104" s="101" t="s">
        <v>695</v>
      </c>
      <c r="H104" s="65"/>
      <c r="I104" s="69" t="s">
        <v>285</v>
      </c>
      <c r="J104" s="70"/>
      <c r="K104" s="70"/>
      <c r="L104" s="69" t="s">
        <v>2545</v>
      </c>
      <c r="M104" s="73">
        <v>1.025882275513093</v>
      </c>
      <c r="N104" s="74">
        <v>4307.66064453125</v>
      </c>
      <c r="O104" s="74">
        <v>6416.9365234375</v>
      </c>
      <c r="P104" s="75"/>
      <c r="Q104" s="76"/>
      <c r="R104" s="76"/>
      <c r="S104" s="87"/>
      <c r="T104" s="48">
        <v>0</v>
      </c>
      <c r="U104" s="48">
        <v>1</v>
      </c>
      <c r="V104" s="49">
        <v>0</v>
      </c>
      <c r="W104" s="49">
        <v>0.00157</v>
      </c>
      <c r="X104" s="49">
        <v>0.001683</v>
      </c>
      <c r="Y104" s="49">
        <v>0.453777</v>
      </c>
      <c r="Z104" s="49">
        <v>0</v>
      </c>
      <c r="AA104" s="49">
        <v>0</v>
      </c>
      <c r="AB104" s="71">
        <v>104</v>
      </c>
      <c r="AC104" s="71"/>
      <c r="AD104" s="72"/>
      <c r="AE104" s="78" t="s">
        <v>1424</v>
      </c>
      <c r="AF104" s="78">
        <v>350</v>
      </c>
      <c r="AG104" s="78">
        <v>156</v>
      </c>
      <c r="AH104" s="78">
        <v>525</v>
      </c>
      <c r="AI104" s="78">
        <v>958</v>
      </c>
      <c r="AJ104" s="78"/>
      <c r="AK104" s="78" t="s">
        <v>1625</v>
      </c>
      <c r="AL104" s="78" t="s">
        <v>1291</v>
      </c>
      <c r="AM104" s="84" t="s">
        <v>1888</v>
      </c>
      <c r="AN104" s="78"/>
      <c r="AO104" s="80">
        <v>43348.4165625</v>
      </c>
      <c r="AP104" s="84" t="s">
        <v>2014</v>
      </c>
      <c r="AQ104" s="78" t="b">
        <v>0</v>
      </c>
      <c r="AR104" s="78" t="b">
        <v>0</v>
      </c>
      <c r="AS104" s="78" t="b">
        <v>1</v>
      </c>
      <c r="AT104" s="78" t="s">
        <v>1272</v>
      </c>
      <c r="AU104" s="78">
        <v>0</v>
      </c>
      <c r="AV104" s="84" t="s">
        <v>2111</v>
      </c>
      <c r="AW104" s="78" t="b">
        <v>0</v>
      </c>
      <c r="AX104" s="78" t="s">
        <v>2232</v>
      </c>
      <c r="AY104" s="84" t="s">
        <v>2334</v>
      </c>
      <c r="AZ104" s="78" t="s">
        <v>66</v>
      </c>
      <c r="BA104" s="78" t="str">
        <f>REPLACE(INDEX(GroupVertices[Group],MATCH(Vertices[[#This Row],[Vertex]],GroupVertices[Vertex],0)),1,1,"")</f>
        <v>3</v>
      </c>
      <c r="BB104" s="48"/>
      <c r="BC104" s="48"/>
      <c r="BD104" s="48"/>
      <c r="BE104" s="48"/>
      <c r="BF104" s="48"/>
      <c r="BG104" s="48"/>
      <c r="BH104" s="122" t="s">
        <v>3091</v>
      </c>
      <c r="BI104" s="122" t="s">
        <v>3091</v>
      </c>
      <c r="BJ104" s="122" t="s">
        <v>3206</v>
      </c>
      <c r="BK104" s="122" t="s">
        <v>3206</v>
      </c>
      <c r="BL104" s="122">
        <v>2</v>
      </c>
      <c r="BM104" s="125">
        <v>8.695652173913043</v>
      </c>
      <c r="BN104" s="122">
        <v>0</v>
      </c>
      <c r="BO104" s="125">
        <v>0</v>
      </c>
      <c r="BP104" s="122">
        <v>0</v>
      </c>
      <c r="BQ104" s="125">
        <v>0</v>
      </c>
      <c r="BR104" s="122">
        <v>21</v>
      </c>
      <c r="BS104" s="125">
        <v>91.30434782608695</v>
      </c>
      <c r="BT104" s="122">
        <v>23</v>
      </c>
      <c r="BU104" s="2"/>
      <c r="BV104" s="3"/>
      <c r="BW104" s="3"/>
      <c r="BX104" s="3"/>
      <c r="BY104" s="3"/>
    </row>
    <row r="105" spans="1:77" ht="41.45" customHeight="1">
      <c r="A105" s="64" t="s">
        <v>286</v>
      </c>
      <c r="C105" s="65"/>
      <c r="D105" s="65" t="s">
        <v>64</v>
      </c>
      <c r="E105" s="66">
        <v>163.1538808824587</v>
      </c>
      <c r="F105" s="68">
        <v>99.99841787835297</v>
      </c>
      <c r="G105" s="101" t="s">
        <v>696</v>
      </c>
      <c r="H105" s="65"/>
      <c r="I105" s="69" t="s">
        <v>286</v>
      </c>
      <c r="J105" s="70"/>
      <c r="K105" s="70"/>
      <c r="L105" s="69" t="s">
        <v>2546</v>
      </c>
      <c r="M105" s="73">
        <v>1.5272684075680112</v>
      </c>
      <c r="N105" s="74">
        <v>7364.69970703125</v>
      </c>
      <c r="O105" s="74">
        <v>6199.23779296875</v>
      </c>
      <c r="P105" s="75"/>
      <c r="Q105" s="76"/>
      <c r="R105" s="76"/>
      <c r="S105" s="87"/>
      <c r="T105" s="48">
        <v>0</v>
      </c>
      <c r="U105" s="48">
        <v>1</v>
      </c>
      <c r="V105" s="49">
        <v>0</v>
      </c>
      <c r="W105" s="49">
        <v>0.00157</v>
      </c>
      <c r="X105" s="49">
        <v>0.001683</v>
      </c>
      <c r="Y105" s="49">
        <v>0.453777</v>
      </c>
      <c r="Z105" s="49">
        <v>0</v>
      </c>
      <c r="AA105" s="49">
        <v>0</v>
      </c>
      <c r="AB105" s="71">
        <v>105</v>
      </c>
      <c r="AC105" s="71"/>
      <c r="AD105" s="72"/>
      <c r="AE105" s="78" t="s">
        <v>1425</v>
      </c>
      <c r="AF105" s="78">
        <v>3899</v>
      </c>
      <c r="AG105" s="78">
        <v>3178</v>
      </c>
      <c r="AH105" s="78">
        <v>252817</v>
      </c>
      <c r="AI105" s="78">
        <v>221787</v>
      </c>
      <c r="AJ105" s="78"/>
      <c r="AK105" s="78" t="s">
        <v>1626</v>
      </c>
      <c r="AL105" s="78"/>
      <c r="AM105" s="78"/>
      <c r="AN105" s="78"/>
      <c r="AO105" s="80">
        <v>42516.21533564815</v>
      </c>
      <c r="AP105" s="84" t="s">
        <v>2015</v>
      </c>
      <c r="AQ105" s="78" t="b">
        <v>1</v>
      </c>
      <c r="AR105" s="78" t="b">
        <v>0</v>
      </c>
      <c r="AS105" s="78" t="b">
        <v>0</v>
      </c>
      <c r="AT105" s="78" t="s">
        <v>1272</v>
      </c>
      <c r="AU105" s="78">
        <v>34</v>
      </c>
      <c r="AV105" s="78"/>
      <c r="AW105" s="78" t="b">
        <v>0</v>
      </c>
      <c r="AX105" s="78" t="s">
        <v>2232</v>
      </c>
      <c r="AY105" s="84" t="s">
        <v>2335</v>
      </c>
      <c r="AZ105" s="78" t="s">
        <v>66</v>
      </c>
      <c r="BA105" s="78" t="str">
        <f>REPLACE(INDEX(GroupVertices[Group],MATCH(Vertices[[#This Row],[Vertex]],GroupVertices[Vertex],0)),1,1,"")</f>
        <v>3</v>
      </c>
      <c r="BB105" s="48"/>
      <c r="BC105" s="48"/>
      <c r="BD105" s="48"/>
      <c r="BE105" s="48"/>
      <c r="BF105" s="48"/>
      <c r="BG105" s="48"/>
      <c r="BH105" s="122" t="s">
        <v>3091</v>
      </c>
      <c r="BI105" s="122" t="s">
        <v>3091</v>
      </c>
      <c r="BJ105" s="122" t="s">
        <v>3206</v>
      </c>
      <c r="BK105" s="122" t="s">
        <v>3206</v>
      </c>
      <c r="BL105" s="122">
        <v>2</v>
      </c>
      <c r="BM105" s="125">
        <v>8.695652173913043</v>
      </c>
      <c r="BN105" s="122">
        <v>0</v>
      </c>
      <c r="BO105" s="125">
        <v>0</v>
      </c>
      <c r="BP105" s="122">
        <v>0</v>
      </c>
      <c r="BQ105" s="125">
        <v>0</v>
      </c>
      <c r="BR105" s="122">
        <v>21</v>
      </c>
      <c r="BS105" s="125">
        <v>91.30434782608695</v>
      </c>
      <c r="BT105" s="122">
        <v>23</v>
      </c>
      <c r="BU105" s="2"/>
      <c r="BV105" s="3"/>
      <c r="BW105" s="3"/>
      <c r="BX105" s="3"/>
      <c r="BY105" s="3"/>
    </row>
    <row r="106" spans="1:77" ht="41.45" customHeight="1">
      <c r="A106" s="64" t="s">
        <v>287</v>
      </c>
      <c r="C106" s="65"/>
      <c r="D106" s="65" t="s">
        <v>64</v>
      </c>
      <c r="E106" s="66">
        <v>162.13252565201304</v>
      </c>
      <c r="F106" s="68">
        <v>99.99981828999334</v>
      </c>
      <c r="G106" s="101" t="s">
        <v>2190</v>
      </c>
      <c r="H106" s="65"/>
      <c r="I106" s="69" t="s">
        <v>287</v>
      </c>
      <c r="J106" s="70"/>
      <c r="K106" s="70"/>
      <c r="L106" s="69" t="s">
        <v>2547</v>
      </c>
      <c r="M106" s="73">
        <v>1.0605578882197368</v>
      </c>
      <c r="N106" s="74">
        <v>3923.93408203125</v>
      </c>
      <c r="O106" s="74">
        <v>7468.3857421875</v>
      </c>
      <c r="P106" s="75"/>
      <c r="Q106" s="76"/>
      <c r="R106" s="76"/>
      <c r="S106" s="87"/>
      <c r="T106" s="48">
        <v>1</v>
      </c>
      <c r="U106" s="48">
        <v>1</v>
      </c>
      <c r="V106" s="49">
        <v>0</v>
      </c>
      <c r="W106" s="49">
        <v>0.001718</v>
      </c>
      <c r="X106" s="49">
        <v>0.006975</v>
      </c>
      <c r="Y106" s="49">
        <v>0.595089</v>
      </c>
      <c r="Z106" s="49">
        <v>0.5</v>
      </c>
      <c r="AA106" s="49">
        <v>0</v>
      </c>
      <c r="AB106" s="71">
        <v>106</v>
      </c>
      <c r="AC106" s="71"/>
      <c r="AD106" s="72"/>
      <c r="AE106" s="78" t="s">
        <v>1426</v>
      </c>
      <c r="AF106" s="78">
        <v>633</v>
      </c>
      <c r="AG106" s="78">
        <v>365</v>
      </c>
      <c r="AH106" s="78">
        <v>3185</v>
      </c>
      <c r="AI106" s="78">
        <v>4578</v>
      </c>
      <c r="AJ106" s="78"/>
      <c r="AK106" s="78" t="s">
        <v>1627</v>
      </c>
      <c r="AL106" s="78" t="s">
        <v>1291</v>
      </c>
      <c r="AM106" s="78"/>
      <c r="AN106" s="78"/>
      <c r="AO106" s="80">
        <v>43230.86460648148</v>
      </c>
      <c r="AP106" s="84" t="s">
        <v>2016</v>
      </c>
      <c r="AQ106" s="78" t="b">
        <v>0</v>
      </c>
      <c r="AR106" s="78" t="b">
        <v>0</v>
      </c>
      <c r="AS106" s="78" t="b">
        <v>1</v>
      </c>
      <c r="AT106" s="78" t="s">
        <v>1272</v>
      </c>
      <c r="AU106" s="78">
        <v>1</v>
      </c>
      <c r="AV106" s="84" t="s">
        <v>2111</v>
      </c>
      <c r="AW106" s="78" t="b">
        <v>0</v>
      </c>
      <c r="AX106" s="78" t="s">
        <v>2232</v>
      </c>
      <c r="AY106" s="84" t="s">
        <v>2336</v>
      </c>
      <c r="AZ106" s="78" t="s">
        <v>66</v>
      </c>
      <c r="BA106" s="78" t="str">
        <f>REPLACE(INDEX(GroupVertices[Group],MATCH(Vertices[[#This Row],[Vertex]],GroupVertices[Vertex],0)),1,1,"")</f>
        <v>1</v>
      </c>
      <c r="BB106" s="48"/>
      <c r="BC106" s="48"/>
      <c r="BD106" s="48"/>
      <c r="BE106" s="48"/>
      <c r="BF106" s="48" t="s">
        <v>576</v>
      </c>
      <c r="BG106" s="48" t="s">
        <v>576</v>
      </c>
      <c r="BH106" s="122" t="s">
        <v>3127</v>
      </c>
      <c r="BI106" s="122" t="s">
        <v>3127</v>
      </c>
      <c r="BJ106" s="122" t="s">
        <v>3242</v>
      </c>
      <c r="BK106" s="122" t="s">
        <v>3242</v>
      </c>
      <c r="BL106" s="122">
        <v>0</v>
      </c>
      <c r="BM106" s="125">
        <v>0</v>
      </c>
      <c r="BN106" s="122">
        <v>1</v>
      </c>
      <c r="BO106" s="125">
        <v>8.333333333333334</v>
      </c>
      <c r="BP106" s="122">
        <v>0</v>
      </c>
      <c r="BQ106" s="125">
        <v>0</v>
      </c>
      <c r="BR106" s="122">
        <v>11</v>
      </c>
      <c r="BS106" s="125">
        <v>91.66666666666667</v>
      </c>
      <c r="BT106" s="122">
        <v>12</v>
      </c>
      <c r="BU106" s="2"/>
      <c r="BV106" s="3"/>
      <c r="BW106" s="3"/>
      <c r="BX106" s="3"/>
      <c r="BY106" s="3"/>
    </row>
    <row r="107" spans="1:77" ht="41.45" customHeight="1">
      <c r="A107" s="64" t="s">
        <v>288</v>
      </c>
      <c r="C107" s="65"/>
      <c r="D107" s="65" t="s">
        <v>64</v>
      </c>
      <c r="E107" s="66">
        <v>162.018517282884</v>
      </c>
      <c r="F107" s="68">
        <v>99.99997461038264</v>
      </c>
      <c r="G107" s="101" t="s">
        <v>697</v>
      </c>
      <c r="H107" s="65"/>
      <c r="I107" s="69" t="s">
        <v>288</v>
      </c>
      <c r="J107" s="70"/>
      <c r="K107" s="70"/>
      <c r="L107" s="69" t="s">
        <v>2548</v>
      </c>
      <c r="M107" s="73">
        <v>1.0084615131485113</v>
      </c>
      <c r="N107" s="74">
        <v>3995.70166015625</v>
      </c>
      <c r="O107" s="74">
        <v>7156.33349609375</v>
      </c>
      <c r="P107" s="75"/>
      <c r="Q107" s="76"/>
      <c r="R107" s="76"/>
      <c r="S107" s="87"/>
      <c r="T107" s="48">
        <v>0</v>
      </c>
      <c r="U107" s="48">
        <v>2</v>
      </c>
      <c r="V107" s="49">
        <v>0</v>
      </c>
      <c r="W107" s="49">
        <v>0.001718</v>
      </c>
      <c r="X107" s="49">
        <v>0.006975</v>
      </c>
      <c r="Y107" s="49">
        <v>0.595089</v>
      </c>
      <c r="Z107" s="49">
        <v>0.5</v>
      </c>
      <c r="AA107" s="49">
        <v>0</v>
      </c>
      <c r="AB107" s="71">
        <v>107</v>
      </c>
      <c r="AC107" s="71"/>
      <c r="AD107" s="72"/>
      <c r="AE107" s="78" t="s">
        <v>1427</v>
      </c>
      <c r="AF107" s="78">
        <v>364</v>
      </c>
      <c r="AG107" s="78">
        <v>51</v>
      </c>
      <c r="AH107" s="78">
        <v>1062</v>
      </c>
      <c r="AI107" s="78">
        <v>1652</v>
      </c>
      <c r="AJ107" s="78"/>
      <c r="AK107" s="78"/>
      <c r="AL107" s="78" t="s">
        <v>1779</v>
      </c>
      <c r="AM107" s="78"/>
      <c r="AN107" s="78"/>
      <c r="AO107" s="80">
        <v>39834.75267361111</v>
      </c>
      <c r="AP107" s="84" t="s">
        <v>2017</v>
      </c>
      <c r="AQ107" s="78" t="b">
        <v>0</v>
      </c>
      <c r="AR107" s="78" t="b">
        <v>0</v>
      </c>
      <c r="AS107" s="78" t="b">
        <v>0</v>
      </c>
      <c r="AT107" s="78" t="s">
        <v>1272</v>
      </c>
      <c r="AU107" s="78">
        <v>0</v>
      </c>
      <c r="AV107" s="84" t="s">
        <v>2113</v>
      </c>
      <c r="AW107" s="78" t="b">
        <v>0</v>
      </c>
      <c r="AX107" s="78" t="s">
        <v>2232</v>
      </c>
      <c r="AY107" s="84" t="s">
        <v>2337</v>
      </c>
      <c r="AZ107" s="78" t="s">
        <v>66</v>
      </c>
      <c r="BA107" s="78" t="str">
        <f>REPLACE(INDEX(GroupVertices[Group],MATCH(Vertices[[#This Row],[Vertex]],GroupVertices[Vertex],0)),1,1,"")</f>
        <v>1</v>
      </c>
      <c r="BB107" s="48"/>
      <c r="BC107" s="48"/>
      <c r="BD107" s="48"/>
      <c r="BE107" s="48"/>
      <c r="BF107" s="48" t="s">
        <v>576</v>
      </c>
      <c r="BG107" s="48" t="s">
        <v>576</v>
      </c>
      <c r="BH107" s="122" t="s">
        <v>3128</v>
      </c>
      <c r="BI107" s="122" t="s">
        <v>3128</v>
      </c>
      <c r="BJ107" s="122" t="s">
        <v>3243</v>
      </c>
      <c r="BK107" s="122" t="s">
        <v>3243</v>
      </c>
      <c r="BL107" s="122">
        <v>0</v>
      </c>
      <c r="BM107" s="125">
        <v>0</v>
      </c>
      <c r="BN107" s="122">
        <v>1</v>
      </c>
      <c r="BO107" s="125">
        <v>7.142857142857143</v>
      </c>
      <c r="BP107" s="122">
        <v>0</v>
      </c>
      <c r="BQ107" s="125">
        <v>0</v>
      </c>
      <c r="BR107" s="122">
        <v>13</v>
      </c>
      <c r="BS107" s="125">
        <v>92.85714285714286</v>
      </c>
      <c r="BT107" s="122">
        <v>14</v>
      </c>
      <c r="BU107" s="2"/>
      <c r="BV107" s="3"/>
      <c r="BW107" s="3"/>
      <c r="BX107" s="3"/>
      <c r="BY107" s="3"/>
    </row>
    <row r="108" spans="1:77" ht="41.45" customHeight="1">
      <c r="A108" s="64" t="s">
        <v>289</v>
      </c>
      <c r="C108" s="65"/>
      <c r="D108" s="65" t="s">
        <v>64</v>
      </c>
      <c r="E108" s="66">
        <v>162.00944018343105</v>
      </c>
      <c r="F108" s="68">
        <v>99.9999870562735</v>
      </c>
      <c r="G108" s="101" t="s">
        <v>698</v>
      </c>
      <c r="H108" s="65"/>
      <c r="I108" s="69" t="s">
        <v>289</v>
      </c>
      <c r="J108" s="70"/>
      <c r="K108" s="70"/>
      <c r="L108" s="69" t="s">
        <v>2549</v>
      </c>
      <c r="M108" s="73">
        <v>1.0043137125855155</v>
      </c>
      <c r="N108" s="74">
        <v>8516.828125</v>
      </c>
      <c r="O108" s="74">
        <v>7281.62451171875</v>
      </c>
      <c r="P108" s="75"/>
      <c r="Q108" s="76"/>
      <c r="R108" s="76"/>
      <c r="S108" s="87"/>
      <c r="T108" s="48">
        <v>0</v>
      </c>
      <c r="U108" s="48">
        <v>2</v>
      </c>
      <c r="V108" s="49">
        <v>0</v>
      </c>
      <c r="W108" s="49">
        <v>0.001727</v>
      </c>
      <c r="X108" s="49">
        <v>0.007633</v>
      </c>
      <c r="Y108" s="49">
        <v>0.535278</v>
      </c>
      <c r="Z108" s="49">
        <v>1</v>
      </c>
      <c r="AA108" s="49">
        <v>0</v>
      </c>
      <c r="AB108" s="71">
        <v>108</v>
      </c>
      <c r="AC108" s="71"/>
      <c r="AD108" s="72"/>
      <c r="AE108" s="78" t="s">
        <v>1428</v>
      </c>
      <c r="AF108" s="78">
        <v>107</v>
      </c>
      <c r="AG108" s="78">
        <v>26</v>
      </c>
      <c r="AH108" s="78">
        <v>482</v>
      </c>
      <c r="AI108" s="78">
        <v>374</v>
      </c>
      <c r="AJ108" s="78"/>
      <c r="AK108" s="78"/>
      <c r="AL108" s="78" t="s">
        <v>1728</v>
      </c>
      <c r="AM108" s="78"/>
      <c r="AN108" s="78"/>
      <c r="AO108" s="80">
        <v>42136.793171296296</v>
      </c>
      <c r="AP108" s="84" t="s">
        <v>2018</v>
      </c>
      <c r="AQ108" s="78" t="b">
        <v>1</v>
      </c>
      <c r="AR108" s="78" t="b">
        <v>0</v>
      </c>
      <c r="AS108" s="78" t="b">
        <v>0</v>
      </c>
      <c r="AT108" s="78" t="s">
        <v>1272</v>
      </c>
      <c r="AU108" s="78">
        <v>0</v>
      </c>
      <c r="AV108" s="84" t="s">
        <v>2111</v>
      </c>
      <c r="AW108" s="78" t="b">
        <v>0</v>
      </c>
      <c r="AX108" s="78" t="s">
        <v>2232</v>
      </c>
      <c r="AY108" s="84" t="s">
        <v>2338</v>
      </c>
      <c r="AZ108" s="78" t="s">
        <v>66</v>
      </c>
      <c r="BA108" s="78" t="str">
        <f>REPLACE(INDEX(GroupVertices[Group],MATCH(Vertices[[#This Row],[Vertex]],GroupVertices[Vertex],0)),1,1,"")</f>
        <v>6</v>
      </c>
      <c r="BB108" s="48"/>
      <c r="BC108" s="48"/>
      <c r="BD108" s="48"/>
      <c r="BE108" s="48"/>
      <c r="BF108" s="48" t="s">
        <v>564</v>
      </c>
      <c r="BG108" s="48" t="s">
        <v>564</v>
      </c>
      <c r="BH108" s="122" t="s">
        <v>3129</v>
      </c>
      <c r="BI108" s="122" t="s">
        <v>3129</v>
      </c>
      <c r="BJ108" s="122" t="s">
        <v>3244</v>
      </c>
      <c r="BK108" s="122" t="s">
        <v>3244</v>
      </c>
      <c r="BL108" s="122">
        <v>2</v>
      </c>
      <c r="BM108" s="125">
        <v>11.764705882352942</v>
      </c>
      <c r="BN108" s="122">
        <v>0</v>
      </c>
      <c r="BO108" s="125">
        <v>0</v>
      </c>
      <c r="BP108" s="122">
        <v>0</v>
      </c>
      <c r="BQ108" s="125">
        <v>0</v>
      </c>
      <c r="BR108" s="122">
        <v>15</v>
      </c>
      <c r="BS108" s="125">
        <v>88.23529411764706</v>
      </c>
      <c r="BT108" s="122">
        <v>17</v>
      </c>
      <c r="BU108" s="2"/>
      <c r="BV108" s="3"/>
      <c r="BW108" s="3"/>
      <c r="BX108" s="3"/>
      <c r="BY108" s="3"/>
    </row>
    <row r="109" spans="1:77" ht="41.45" customHeight="1">
      <c r="A109" s="64" t="s">
        <v>290</v>
      </c>
      <c r="C109" s="65"/>
      <c r="D109" s="65" t="s">
        <v>64</v>
      </c>
      <c r="E109" s="66">
        <v>163.88222734256323</v>
      </c>
      <c r="F109" s="68">
        <v>99.99741922006979</v>
      </c>
      <c r="G109" s="101" t="s">
        <v>699</v>
      </c>
      <c r="H109" s="65"/>
      <c r="I109" s="69" t="s">
        <v>290</v>
      </c>
      <c r="J109" s="70"/>
      <c r="K109" s="70"/>
      <c r="L109" s="69" t="s">
        <v>2550</v>
      </c>
      <c r="M109" s="73">
        <v>1.8600879247427846</v>
      </c>
      <c r="N109" s="74">
        <v>5624.88427734375</v>
      </c>
      <c r="O109" s="74">
        <v>9560.6796875</v>
      </c>
      <c r="P109" s="75"/>
      <c r="Q109" s="76"/>
      <c r="R109" s="76"/>
      <c r="S109" s="87"/>
      <c r="T109" s="48">
        <v>0</v>
      </c>
      <c r="U109" s="48">
        <v>1</v>
      </c>
      <c r="V109" s="49">
        <v>0</v>
      </c>
      <c r="W109" s="49">
        <v>0.00157</v>
      </c>
      <c r="X109" s="49">
        <v>0.001683</v>
      </c>
      <c r="Y109" s="49">
        <v>0.453777</v>
      </c>
      <c r="Z109" s="49">
        <v>0</v>
      </c>
      <c r="AA109" s="49">
        <v>0</v>
      </c>
      <c r="AB109" s="71">
        <v>109</v>
      </c>
      <c r="AC109" s="71"/>
      <c r="AD109" s="72"/>
      <c r="AE109" s="78" t="s">
        <v>1429</v>
      </c>
      <c r="AF109" s="78">
        <v>5698</v>
      </c>
      <c r="AG109" s="78">
        <v>5184</v>
      </c>
      <c r="AH109" s="78">
        <v>27592</v>
      </c>
      <c r="AI109" s="78">
        <v>8493</v>
      </c>
      <c r="AJ109" s="78"/>
      <c r="AK109" s="78" t="s">
        <v>1628</v>
      </c>
      <c r="AL109" s="78" t="s">
        <v>1780</v>
      </c>
      <c r="AM109" s="84" t="s">
        <v>1889</v>
      </c>
      <c r="AN109" s="78"/>
      <c r="AO109" s="80">
        <v>40325.71674768518</v>
      </c>
      <c r="AP109" s="84" t="s">
        <v>2019</v>
      </c>
      <c r="AQ109" s="78" t="b">
        <v>0</v>
      </c>
      <c r="AR109" s="78" t="b">
        <v>0</v>
      </c>
      <c r="AS109" s="78" t="b">
        <v>0</v>
      </c>
      <c r="AT109" s="78" t="s">
        <v>1272</v>
      </c>
      <c r="AU109" s="78">
        <v>34</v>
      </c>
      <c r="AV109" s="84" t="s">
        <v>2117</v>
      </c>
      <c r="AW109" s="78" t="b">
        <v>0</v>
      </c>
      <c r="AX109" s="78" t="s">
        <v>2232</v>
      </c>
      <c r="AY109" s="84" t="s">
        <v>2339</v>
      </c>
      <c r="AZ109" s="78" t="s">
        <v>66</v>
      </c>
      <c r="BA109" s="78" t="str">
        <f>REPLACE(INDEX(GroupVertices[Group],MATCH(Vertices[[#This Row],[Vertex]],GroupVertices[Vertex],0)),1,1,"")</f>
        <v>3</v>
      </c>
      <c r="BB109" s="48"/>
      <c r="BC109" s="48"/>
      <c r="BD109" s="48"/>
      <c r="BE109" s="48"/>
      <c r="BF109" s="48"/>
      <c r="BG109" s="48"/>
      <c r="BH109" s="122" t="s">
        <v>3091</v>
      </c>
      <c r="BI109" s="122" t="s">
        <v>3091</v>
      </c>
      <c r="BJ109" s="122" t="s">
        <v>3206</v>
      </c>
      <c r="BK109" s="122" t="s">
        <v>3206</v>
      </c>
      <c r="BL109" s="122">
        <v>2</v>
      </c>
      <c r="BM109" s="125">
        <v>8.695652173913043</v>
      </c>
      <c r="BN109" s="122">
        <v>0</v>
      </c>
      <c r="BO109" s="125">
        <v>0</v>
      </c>
      <c r="BP109" s="122">
        <v>0</v>
      </c>
      <c r="BQ109" s="125">
        <v>0</v>
      </c>
      <c r="BR109" s="122">
        <v>21</v>
      </c>
      <c r="BS109" s="125">
        <v>91.30434782608695</v>
      </c>
      <c r="BT109" s="122">
        <v>23</v>
      </c>
      <c r="BU109" s="2"/>
      <c r="BV109" s="3"/>
      <c r="BW109" s="3"/>
      <c r="BX109" s="3"/>
      <c r="BY109" s="3"/>
    </row>
    <row r="110" spans="1:77" ht="41.45" customHeight="1">
      <c r="A110" s="64" t="s">
        <v>291</v>
      </c>
      <c r="C110" s="65"/>
      <c r="D110" s="65" t="s">
        <v>64</v>
      </c>
      <c r="E110" s="66">
        <v>162.3714349096146</v>
      </c>
      <c r="F110" s="68">
        <v>99.99949071414572</v>
      </c>
      <c r="G110" s="101" t="s">
        <v>2191</v>
      </c>
      <c r="H110" s="65"/>
      <c r="I110" s="69" t="s">
        <v>291</v>
      </c>
      <c r="J110" s="70"/>
      <c r="K110" s="70"/>
      <c r="L110" s="69" t="s">
        <v>2551</v>
      </c>
      <c r="M110" s="73">
        <v>1.1697279990377834</v>
      </c>
      <c r="N110" s="74">
        <v>2832.833740234375</v>
      </c>
      <c r="O110" s="74">
        <v>5854.78125</v>
      </c>
      <c r="P110" s="75"/>
      <c r="Q110" s="76"/>
      <c r="R110" s="76"/>
      <c r="S110" s="87"/>
      <c r="T110" s="48">
        <v>2</v>
      </c>
      <c r="U110" s="48">
        <v>3</v>
      </c>
      <c r="V110" s="49">
        <v>96.449206</v>
      </c>
      <c r="W110" s="49">
        <v>0.002045</v>
      </c>
      <c r="X110" s="49">
        <v>0.010575</v>
      </c>
      <c r="Y110" s="49">
        <v>0.95364</v>
      </c>
      <c r="Z110" s="49">
        <v>0.25</v>
      </c>
      <c r="AA110" s="49">
        <v>0.25</v>
      </c>
      <c r="AB110" s="71">
        <v>110</v>
      </c>
      <c r="AC110" s="71"/>
      <c r="AD110" s="72"/>
      <c r="AE110" s="78" t="s">
        <v>1430</v>
      </c>
      <c r="AF110" s="78">
        <v>2138</v>
      </c>
      <c r="AG110" s="78">
        <v>1023</v>
      </c>
      <c r="AH110" s="78">
        <v>1435</v>
      </c>
      <c r="AI110" s="78">
        <v>4755</v>
      </c>
      <c r="AJ110" s="78"/>
      <c r="AK110" s="78" t="s">
        <v>1629</v>
      </c>
      <c r="AL110" s="78"/>
      <c r="AM110" s="78"/>
      <c r="AN110" s="78"/>
      <c r="AO110" s="80">
        <v>40769.80701388889</v>
      </c>
      <c r="AP110" s="84" t="s">
        <v>2020</v>
      </c>
      <c r="AQ110" s="78" t="b">
        <v>1</v>
      </c>
      <c r="AR110" s="78" t="b">
        <v>0</v>
      </c>
      <c r="AS110" s="78" t="b">
        <v>1</v>
      </c>
      <c r="AT110" s="78" t="s">
        <v>1272</v>
      </c>
      <c r="AU110" s="78">
        <v>9</v>
      </c>
      <c r="AV110" s="84" t="s">
        <v>2111</v>
      </c>
      <c r="AW110" s="78" t="b">
        <v>0</v>
      </c>
      <c r="AX110" s="78" t="s">
        <v>2232</v>
      </c>
      <c r="AY110" s="84" t="s">
        <v>2340</v>
      </c>
      <c r="AZ110" s="78" t="s">
        <v>66</v>
      </c>
      <c r="BA110" s="78" t="str">
        <f>REPLACE(INDEX(GroupVertices[Group],MATCH(Vertices[[#This Row],[Vertex]],GroupVertices[Vertex],0)),1,1,"")</f>
        <v>1</v>
      </c>
      <c r="BB110" s="48"/>
      <c r="BC110" s="48"/>
      <c r="BD110" s="48"/>
      <c r="BE110" s="48"/>
      <c r="BF110" s="48" t="s">
        <v>3068</v>
      </c>
      <c r="BG110" s="48" t="s">
        <v>3078</v>
      </c>
      <c r="BH110" s="122" t="s">
        <v>3130</v>
      </c>
      <c r="BI110" s="122" t="s">
        <v>3190</v>
      </c>
      <c r="BJ110" s="122" t="s">
        <v>3245</v>
      </c>
      <c r="BK110" s="122" t="s">
        <v>3245</v>
      </c>
      <c r="BL110" s="122">
        <v>2</v>
      </c>
      <c r="BM110" s="125">
        <v>4.761904761904762</v>
      </c>
      <c r="BN110" s="122">
        <v>0</v>
      </c>
      <c r="BO110" s="125">
        <v>0</v>
      </c>
      <c r="BP110" s="122">
        <v>0</v>
      </c>
      <c r="BQ110" s="125">
        <v>0</v>
      </c>
      <c r="BR110" s="122">
        <v>40</v>
      </c>
      <c r="BS110" s="125">
        <v>95.23809523809524</v>
      </c>
      <c r="BT110" s="122">
        <v>42</v>
      </c>
      <c r="BU110" s="2"/>
      <c r="BV110" s="3"/>
      <c r="BW110" s="3"/>
      <c r="BX110" s="3"/>
      <c r="BY110" s="3"/>
    </row>
    <row r="111" spans="1:77" ht="41.45" customHeight="1">
      <c r="A111" s="64" t="s">
        <v>292</v>
      </c>
      <c r="C111" s="65"/>
      <c r="D111" s="65" t="s">
        <v>64</v>
      </c>
      <c r="E111" s="66">
        <v>163.02970616194239</v>
      </c>
      <c r="F111" s="68">
        <v>99.99858813814004</v>
      </c>
      <c r="G111" s="101" t="s">
        <v>700</v>
      </c>
      <c r="H111" s="65"/>
      <c r="I111" s="69" t="s">
        <v>292</v>
      </c>
      <c r="J111" s="70"/>
      <c r="K111" s="70"/>
      <c r="L111" s="69" t="s">
        <v>2552</v>
      </c>
      <c r="M111" s="73">
        <v>1.47052649586623</v>
      </c>
      <c r="N111" s="74">
        <v>2470.332763671875</v>
      </c>
      <c r="O111" s="74">
        <v>5787.37451171875</v>
      </c>
      <c r="P111" s="75"/>
      <c r="Q111" s="76"/>
      <c r="R111" s="76"/>
      <c r="S111" s="87"/>
      <c r="T111" s="48">
        <v>1</v>
      </c>
      <c r="U111" s="48">
        <v>2</v>
      </c>
      <c r="V111" s="49">
        <v>0</v>
      </c>
      <c r="W111" s="49">
        <v>0.001724</v>
      </c>
      <c r="X111" s="49">
        <v>0.007302</v>
      </c>
      <c r="Y111" s="49">
        <v>0.544825</v>
      </c>
      <c r="Z111" s="49">
        <v>0.5</v>
      </c>
      <c r="AA111" s="49">
        <v>0.5</v>
      </c>
      <c r="AB111" s="71">
        <v>111</v>
      </c>
      <c r="AC111" s="71"/>
      <c r="AD111" s="72"/>
      <c r="AE111" s="78" t="s">
        <v>1431</v>
      </c>
      <c r="AF111" s="78">
        <v>715</v>
      </c>
      <c r="AG111" s="78">
        <v>2836</v>
      </c>
      <c r="AH111" s="78">
        <v>1242</v>
      </c>
      <c r="AI111" s="78">
        <v>5226</v>
      </c>
      <c r="AJ111" s="78"/>
      <c r="AK111" s="78" t="s">
        <v>1630</v>
      </c>
      <c r="AL111" s="78"/>
      <c r="AM111" s="84" t="s">
        <v>1890</v>
      </c>
      <c r="AN111" s="78"/>
      <c r="AO111" s="80">
        <v>42262.56842592593</v>
      </c>
      <c r="AP111" s="84" t="s">
        <v>2021</v>
      </c>
      <c r="AQ111" s="78" t="b">
        <v>1</v>
      </c>
      <c r="AR111" s="78" t="b">
        <v>0</v>
      </c>
      <c r="AS111" s="78" t="b">
        <v>1</v>
      </c>
      <c r="AT111" s="78" t="s">
        <v>2108</v>
      </c>
      <c r="AU111" s="78">
        <v>31</v>
      </c>
      <c r="AV111" s="84" t="s">
        <v>2111</v>
      </c>
      <c r="AW111" s="78" t="b">
        <v>0</v>
      </c>
      <c r="AX111" s="78" t="s">
        <v>2232</v>
      </c>
      <c r="AY111" s="84" t="s">
        <v>2341</v>
      </c>
      <c r="AZ111" s="78" t="s">
        <v>66</v>
      </c>
      <c r="BA111" s="78" t="str">
        <f>REPLACE(INDEX(GroupVertices[Group],MATCH(Vertices[[#This Row],[Vertex]],GroupVertices[Vertex],0)),1,1,"")</f>
        <v>1</v>
      </c>
      <c r="BB111" s="48"/>
      <c r="BC111" s="48"/>
      <c r="BD111" s="48"/>
      <c r="BE111" s="48"/>
      <c r="BF111" s="48" t="s">
        <v>578</v>
      </c>
      <c r="BG111" s="48" t="s">
        <v>578</v>
      </c>
      <c r="BH111" s="122" t="s">
        <v>3131</v>
      </c>
      <c r="BI111" s="122" t="s">
        <v>3131</v>
      </c>
      <c r="BJ111" s="122" t="s">
        <v>3246</v>
      </c>
      <c r="BK111" s="122" t="s">
        <v>3246</v>
      </c>
      <c r="BL111" s="122">
        <v>0</v>
      </c>
      <c r="BM111" s="125">
        <v>0</v>
      </c>
      <c r="BN111" s="122">
        <v>0</v>
      </c>
      <c r="BO111" s="125">
        <v>0</v>
      </c>
      <c r="BP111" s="122">
        <v>0</v>
      </c>
      <c r="BQ111" s="125">
        <v>0</v>
      </c>
      <c r="BR111" s="122">
        <v>19</v>
      </c>
      <c r="BS111" s="125">
        <v>100</v>
      </c>
      <c r="BT111" s="122">
        <v>19</v>
      </c>
      <c r="BU111" s="2"/>
      <c r="BV111" s="3"/>
      <c r="BW111" s="3"/>
      <c r="BX111" s="3"/>
      <c r="BY111" s="3"/>
    </row>
    <row r="112" spans="1:77" ht="41.45" customHeight="1">
      <c r="A112" s="64" t="s">
        <v>293</v>
      </c>
      <c r="C112" s="65"/>
      <c r="D112" s="65" t="s">
        <v>64</v>
      </c>
      <c r="E112" s="66">
        <v>168.7943904825204</v>
      </c>
      <c r="F112" s="68">
        <v>99.99068400176812</v>
      </c>
      <c r="G112" s="101" t="s">
        <v>701</v>
      </c>
      <c r="H112" s="65"/>
      <c r="I112" s="69" t="s">
        <v>293</v>
      </c>
      <c r="J112" s="70"/>
      <c r="K112" s="70"/>
      <c r="L112" s="69" t="s">
        <v>2553</v>
      </c>
      <c r="M112" s="73">
        <v>4.104711677413528</v>
      </c>
      <c r="N112" s="74">
        <v>2841.05810546875</v>
      </c>
      <c r="O112" s="74">
        <v>6284.43896484375</v>
      </c>
      <c r="P112" s="75"/>
      <c r="Q112" s="76"/>
      <c r="R112" s="76"/>
      <c r="S112" s="87"/>
      <c r="T112" s="48">
        <v>1</v>
      </c>
      <c r="U112" s="48">
        <v>1</v>
      </c>
      <c r="V112" s="49">
        <v>0</v>
      </c>
      <c r="W112" s="49">
        <v>0.001718</v>
      </c>
      <c r="X112" s="49">
        <v>0.006975</v>
      </c>
      <c r="Y112" s="49">
        <v>0.595089</v>
      </c>
      <c r="Z112" s="49">
        <v>0.5</v>
      </c>
      <c r="AA112" s="49">
        <v>0</v>
      </c>
      <c r="AB112" s="71">
        <v>112</v>
      </c>
      <c r="AC112" s="71"/>
      <c r="AD112" s="72"/>
      <c r="AE112" s="78" t="s">
        <v>1432</v>
      </c>
      <c r="AF112" s="78">
        <v>3191</v>
      </c>
      <c r="AG112" s="78">
        <v>18713</v>
      </c>
      <c r="AH112" s="78">
        <v>14446</v>
      </c>
      <c r="AI112" s="78">
        <v>7326</v>
      </c>
      <c r="AJ112" s="78"/>
      <c r="AK112" s="78" t="s">
        <v>1631</v>
      </c>
      <c r="AL112" s="78" t="s">
        <v>1781</v>
      </c>
      <c r="AM112" s="84" t="s">
        <v>1891</v>
      </c>
      <c r="AN112" s="78"/>
      <c r="AO112" s="80">
        <v>39860.41988425926</v>
      </c>
      <c r="AP112" s="84" t="s">
        <v>2022</v>
      </c>
      <c r="AQ112" s="78" t="b">
        <v>0</v>
      </c>
      <c r="AR112" s="78" t="b">
        <v>0</v>
      </c>
      <c r="AS112" s="78" t="b">
        <v>1</v>
      </c>
      <c r="AT112" s="78" t="s">
        <v>1272</v>
      </c>
      <c r="AU112" s="78">
        <v>487</v>
      </c>
      <c r="AV112" s="84" t="s">
        <v>2111</v>
      </c>
      <c r="AW112" s="78" t="b">
        <v>0</v>
      </c>
      <c r="AX112" s="78" t="s">
        <v>2232</v>
      </c>
      <c r="AY112" s="84" t="s">
        <v>2342</v>
      </c>
      <c r="AZ112" s="78" t="s">
        <v>66</v>
      </c>
      <c r="BA112" s="78" t="str">
        <f>REPLACE(INDEX(GroupVertices[Group],MATCH(Vertices[[#This Row],[Vertex]],GroupVertices[Vertex],0)),1,1,"")</f>
        <v>1</v>
      </c>
      <c r="BB112" s="48" t="s">
        <v>548</v>
      </c>
      <c r="BC112" s="48" t="s">
        <v>548</v>
      </c>
      <c r="BD112" s="48" t="s">
        <v>556</v>
      </c>
      <c r="BE112" s="48" t="s">
        <v>556</v>
      </c>
      <c r="BF112" s="48" t="s">
        <v>579</v>
      </c>
      <c r="BG112" s="48" t="s">
        <v>579</v>
      </c>
      <c r="BH112" s="122" t="s">
        <v>3132</v>
      </c>
      <c r="BI112" s="122" t="s">
        <v>3132</v>
      </c>
      <c r="BJ112" s="122" t="s">
        <v>3247</v>
      </c>
      <c r="BK112" s="122" t="s">
        <v>3247</v>
      </c>
      <c r="BL112" s="122">
        <v>3</v>
      </c>
      <c r="BM112" s="125">
        <v>7.5</v>
      </c>
      <c r="BN112" s="122">
        <v>0</v>
      </c>
      <c r="BO112" s="125">
        <v>0</v>
      </c>
      <c r="BP112" s="122">
        <v>0</v>
      </c>
      <c r="BQ112" s="125">
        <v>0</v>
      </c>
      <c r="BR112" s="122">
        <v>37</v>
      </c>
      <c r="BS112" s="125">
        <v>92.5</v>
      </c>
      <c r="BT112" s="122">
        <v>40</v>
      </c>
      <c r="BU112" s="2"/>
      <c r="BV112" s="3"/>
      <c r="BW112" s="3"/>
      <c r="BX112" s="3"/>
      <c r="BY112" s="3"/>
    </row>
    <row r="113" spans="1:77" ht="41.45" customHeight="1">
      <c r="A113" s="64" t="s">
        <v>294</v>
      </c>
      <c r="C113" s="65"/>
      <c r="D113" s="65" t="s">
        <v>64</v>
      </c>
      <c r="E113" s="66">
        <v>162.12272238460386</v>
      </c>
      <c r="F113" s="68">
        <v>99.99983173155547</v>
      </c>
      <c r="G113" s="101" t="s">
        <v>702</v>
      </c>
      <c r="H113" s="65"/>
      <c r="I113" s="69" t="s">
        <v>294</v>
      </c>
      <c r="J113" s="70"/>
      <c r="K113" s="70"/>
      <c r="L113" s="69" t="s">
        <v>2554</v>
      </c>
      <c r="M113" s="73">
        <v>1.0560782636117017</v>
      </c>
      <c r="N113" s="74">
        <v>2393.251708984375</v>
      </c>
      <c r="O113" s="74">
        <v>6424.9833984375</v>
      </c>
      <c r="P113" s="75"/>
      <c r="Q113" s="76"/>
      <c r="R113" s="76"/>
      <c r="S113" s="87"/>
      <c r="T113" s="48">
        <v>0</v>
      </c>
      <c r="U113" s="48">
        <v>2</v>
      </c>
      <c r="V113" s="49">
        <v>0</v>
      </c>
      <c r="W113" s="49">
        <v>0.001718</v>
      </c>
      <c r="X113" s="49">
        <v>0.006975</v>
      </c>
      <c r="Y113" s="49">
        <v>0.595089</v>
      </c>
      <c r="Z113" s="49">
        <v>0.5</v>
      </c>
      <c r="AA113" s="49">
        <v>0</v>
      </c>
      <c r="AB113" s="71">
        <v>113</v>
      </c>
      <c r="AC113" s="71"/>
      <c r="AD113" s="72"/>
      <c r="AE113" s="78" t="s">
        <v>1433</v>
      </c>
      <c r="AF113" s="78">
        <v>616</v>
      </c>
      <c r="AG113" s="78">
        <v>338</v>
      </c>
      <c r="AH113" s="78">
        <v>639</v>
      </c>
      <c r="AI113" s="78">
        <v>2050</v>
      </c>
      <c r="AJ113" s="78"/>
      <c r="AK113" s="78" t="s">
        <v>1632</v>
      </c>
      <c r="AL113" s="78"/>
      <c r="AM113" s="78"/>
      <c r="AN113" s="78"/>
      <c r="AO113" s="80">
        <v>40012.88391203704</v>
      </c>
      <c r="AP113" s="84" t="s">
        <v>2023</v>
      </c>
      <c r="AQ113" s="78" t="b">
        <v>1</v>
      </c>
      <c r="AR113" s="78" t="b">
        <v>0</v>
      </c>
      <c r="AS113" s="78" t="b">
        <v>0</v>
      </c>
      <c r="AT113" s="78" t="s">
        <v>1272</v>
      </c>
      <c r="AU113" s="78">
        <v>4</v>
      </c>
      <c r="AV113" s="84" t="s">
        <v>2111</v>
      </c>
      <c r="AW113" s="78" t="b">
        <v>0</v>
      </c>
      <c r="AX113" s="78" t="s">
        <v>2232</v>
      </c>
      <c r="AY113" s="84" t="s">
        <v>2343</v>
      </c>
      <c r="AZ113" s="78" t="s">
        <v>66</v>
      </c>
      <c r="BA113" s="78" t="str">
        <f>REPLACE(INDEX(GroupVertices[Group],MATCH(Vertices[[#This Row],[Vertex]],GroupVertices[Vertex],0)),1,1,"")</f>
        <v>1</v>
      </c>
      <c r="BB113" s="48"/>
      <c r="BC113" s="48"/>
      <c r="BD113" s="48"/>
      <c r="BE113" s="48"/>
      <c r="BF113" s="48" t="s">
        <v>564</v>
      </c>
      <c r="BG113" s="48" t="s">
        <v>564</v>
      </c>
      <c r="BH113" s="122" t="s">
        <v>3133</v>
      </c>
      <c r="BI113" s="122" t="s">
        <v>3133</v>
      </c>
      <c r="BJ113" s="122" t="s">
        <v>3248</v>
      </c>
      <c r="BK113" s="122" t="s">
        <v>3248</v>
      </c>
      <c r="BL113" s="122">
        <v>1</v>
      </c>
      <c r="BM113" s="125">
        <v>4.761904761904762</v>
      </c>
      <c r="BN113" s="122">
        <v>0</v>
      </c>
      <c r="BO113" s="125">
        <v>0</v>
      </c>
      <c r="BP113" s="122">
        <v>0</v>
      </c>
      <c r="BQ113" s="125">
        <v>0</v>
      </c>
      <c r="BR113" s="122">
        <v>20</v>
      </c>
      <c r="BS113" s="125">
        <v>95.23809523809524</v>
      </c>
      <c r="BT113" s="122">
        <v>21</v>
      </c>
      <c r="BU113" s="2"/>
      <c r="BV113" s="3"/>
      <c r="BW113" s="3"/>
      <c r="BX113" s="3"/>
      <c r="BY113" s="3"/>
    </row>
    <row r="114" spans="1:77" ht="41.45" customHeight="1">
      <c r="A114" s="64" t="s">
        <v>295</v>
      </c>
      <c r="C114" s="65"/>
      <c r="D114" s="65" t="s">
        <v>64</v>
      </c>
      <c r="E114" s="66">
        <v>162.29736577807856</v>
      </c>
      <c r="F114" s="68">
        <v>99.99959227261519</v>
      </c>
      <c r="G114" s="101" t="s">
        <v>703</v>
      </c>
      <c r="H114" s="65"/>
      <c r="I114" s="69" t="s">
        <v>295</v>
      </c>
      <c r="J114" s="70"/>
      <c r="K114" s="70"/>
      <c r="L114" s="69" t="s">
        <v>2555</v>
      </c>
      <c r="M114" s="73">
        <v>1.1358819464437384</v>
      </c>
      <c r="N114" s="74">
        <v>4796.7578125</v>
      </c>
      <c r="O114" s="74">
        <v>5380.4541015625</v>
      </c>
      <c r="P114" s="75"/>
      <c r="Q114" s="76"/>
      <c r="R114" s="76"/>
      <c r="S114" s="87"/>
      <c r="T114" s="48">
        <v>0</v>
      </c>
      <c r="U114" s="48">
        <v>1</v>
      </c>
      <c r="V114" s="49">
        <v>0</v>
      </c>
      <c r="W114" s="49">
        <v>0.00157</v>
      </c>
      <c r="X114" s="49">
        <v>0.001683</v>
      </c>
      <c r="Y114" s="49">
        <v>0.453777</v>
      </c>
      <c r="Z114" s="49">
        <v>0</v>
      </c>
      <c r="AA114" s="49">
        <v>0</v>
      </c>
      <c r="AB114" s="71">
        <v>114</v>
      </c>
      <c r="AC114" s="71"/>
      <c r="AD114" s="72"/>
      <c r="AE114" s="78" t="s">
        <v>1434</v>
      </c>
      <c r="AF114" s="78">
        <v>490</v>
      </c>
      <c r="AG114" s="78">
        <v>819</v>
      </c>
      <c r="AH114" s="78">
        <v>26598</v>
      </c>
      <c r="AI114" s="78">
        <v>51702</v>
      </c>
      <c r="AJ114" s="78"/>
      <c r="AK114" s="78" t="s">
        <v>1633</v>
      </c>
      <c r="AL114" s="78"/>
      <c r="AM114" s="78"/>
      <c r="AN114" s="78"/>
      <c r="AO114" s="80">
        <v>41592.337488425925</v>
      </c>
      <c r="AP114" s="84" t="s">
        <v>2024</v>
      </c>
      <c r="AQ114" s="78" t="b">
        <v>1</v>
      </c>
      <c r="AR114" s="78" t="b">
        <v>0</v>
      </c>
      <c r="AS114" s="78" t="b">
        <v>1</v>
      </c>
      <c r="AT114" s="78" t="s">
        <v>1272</v>
      </c>
      <c r="AU114" s="78">
        <v>40</v>
      </c>
      <c r="AV114" s="84" t="s">
        <v>2111</v>
      </c>
      <c r="AW114" s="78" t="b">
        <v>0</v>
      </c>
      <c r="AX114" s="78" t="s">
        <v>2232</v>
      </c>
      <c r="AY114" s="84" t="s">
        <v>2344</v>
      </c>
      <c r="AZ114" s="78" t="s">
        <v>66</v>
      </c>
      <c r="BA114" s="78" t="str">
        <f>REPLACE(INDEX(GroupVertices[Group],MATCH(Vertices[[#This Row],[Vertex]],GroupVertices[Vertex],0)),1,1,"")</f>
        <v>3</v>
      </c>
      <c r="BB114" s="48"/>
      <c r="BC114" s="48"/>
      <c r="BD114" s="48"/>
      <c r="BE114" s="48"/>
      <c r="BF114" s="48"/>
      <c r="BG114" s="48"/>
      <c r="BH114" s="122" t="s">
        <v>3091</v>
      </c>
      <c r="BI114" s="122" t="s">
        <v>3091</v>
      </c>
      <c r="BJ114" s="122" t="s">
        <v>3206</v>
      </c>
      <c r="BK114" s="122" t="s">
        <v>3206</v>
      </c>
      <c r="BL114" s="122">
        <v>2</v>
      </c>
      <c r="BM114" s="125">
        <v>8.695652173913043</v>
      </c>
      <c r="BN114" s="122">
        <v>0</v>
      </c>
      <c r="BO114" s="125">
        <v>0</v>
      </c>
      <c r="BP114" s="122">
        <v>0</v>
      </c>
      <c r="BQ114" s="125">
        <v>0</v>
      </c>
      <c r="BR114" s="122">
        <v>21</v>
      </c>
      <c r="BS114" s="125">
        <v>91.30434782608695</v>
      </c>
      <c r="BT114" s="122">
        <v>23</v>
      </c>
      <c r="BU114" s="2"/>
      <c r="BV114" s="3"/>
      <c r="BW114" s="3"/>
      <c r="BX114" s="3"/>
      <c r="BY114" s="3"/>
    </row>
    <row r="115" spans="1:77" ht="41.45" customHeight="1">
      <c r="A115" s="64" t="s">
        <v>296</v>
      </c>
      <c r="C115" s="65"/>
      <c r="D115" s="65" t="s">
        <v>64</v>
      </c>
      <c r="E115" s="66">
        <v>163.59103399211267</v>
      </c>
      <c r="F115" s="68">
        <v>99.99781848424881</v>
      </c>
      <c r="G115" s="101" t="s">
        <v>704</v>
      </c>
      <c r="H115" s="65"/>
      <c r="I115" s="69" t="s">
        <v>296</v>
      </c>
      <c r="J115" s="70"/>
      <c r="K115" s="70"/>
      <c r="L115" s="69" t="s">
        <v>2556</v>
      </c>
      <c r="M115" s="73">
        <v>1.727026482681883</v>
      </c>
      <c r="N115" s="74">
        <v>6819.890625</v>
      </c>
      <c r="O115" s="74">
        <v>8521.205078125</v>
      </c>
      <c r="P115" s="75"/>
      <c r="Q115" s="76"/>
      <c r="R115" s="76"/>
      <c r="S115" s="87"/>
      <c r="T115" s="48">
        <v>0</v>
      </c>
      <c r="U115" s="48">
        <v>1</v>
      </c>
      <c r="V115" s="49">
        <v>0</v>
      </c>
      <c r="W115" s="49">
        <v>0.00157</v>
      </c>
      <c r="X115" s="49">
        <v>0.001683</v>
      </c>
      <c r="Y115" s="49">
        <v>0.453777</v>
      </c>
      <c r="Z115" s="49">
        <v>0</v>
      </c>
      <c r="AA115" s="49">
        <v>0</v>
      </c>
      <c r="AB115" s="71">
        <v>115</v>
      </c>
      <c r="AC115" s="71"/>
      <c r="AD115" s="72"/>
      <c r="AE115" s="78" t="s">
        <v>1435</v>
      </c>
      <c r="AF115" s="78">
        <v>3946</v>
      </c>
      <c r="AG115" s="78">
        <v>4382</v>
      </c>
      <c r="AH115" s="78">
        <v>101522</v>
      </c>
      <c r="AI115" s="78">
        <v>3062</v>
      </c>
      <c r="AJ115" s="78"/>
      <c r="AK115" s="78" t="s">
        <v>1634</v>
      </c>
      <c r="AL115" s="78" t="s">
        <v>1782</v>
      </c>
      <c r="AM115" s="84" t="s">
        <v>1892</v>
      </c>
      <c r="AN115" s="78"/>
      <c r="AO115" s="80">
        <v>39918.74297453704</v>
      </c>
      <c r="AP115" s="84" t="s">
        <v>2025</v>
      </c>
      <c r="AQ115" s="78" t="b">
        <v>0</v>
      </c>
      <c r="AR115" s="78" t="b">
        <v>0</v>
      </c>
      <c r="AS115" s="78" t="b">
        <v>0</v>
      </c>
      <c r="AT115" s="78" t="s">
        <v>1272</v>
      </c>
      <c r="AU115" s="78">
        <v>209</v>
      </c>
      <c r="AV115" s="84" t="s">
        <v>2112</v>
      </c>
      <c r="AW115" s="78" t="b">
        <v>0</v>
      </c>
      <c r="AX115" s="78" t="s">
        <v>2232</v>
      </c>
      <c r="AY115" s="84" t="s">
        <v>2345</v>
      </c>
      <c r="AZ115" s="78" t="s">
        <v>66</v>
      </c>
      <c r="BA115" s="78" t="str">
        <f>REPLACE(INDEX(GroupVertices[Group],MATCH(Vertices[[#This Row],[Vertex]],GroupVertices[Vertex],0)),1,1,"")</f>
        <v>3</v>
      </c>
      <c r="BB115" s="48"/>
      <c r="BC115" s="48"/>
      <c r="BD115" s="48"/>
      <c r="BE115" s="48"/>
      <c r="BF115" s="48"/>
      <c r="BG115" s="48"/>
      <c r="BH115" s="122" t="s">
        <v>3091</v>
      </c>
      <c r="BI115" s="122" t="s">
        <v>3091</v>
      </c>
      <c r="BJ115" s="122" t="s">
        <v>3206</v>
      </c>
      <c r="BK115" s="122" t="s">
        <v>3206</v>
      </c>
      <c r="BL115" s="122">
        <v>2</v>
      </c>
      <c r="BM115" s="125">
        <v>8.695652173913043</v>
      </c>
      <c r="BN115" s="122">
        <v>0</v>
      </c>
      <c r="BO115" s="125">
        <v>0</v>
      </c>
      <c r="BP115" s="122">
        <v>0</v>
      </c>
      <c r="BQ115" s="125">
        <v>0</v>
      </c>
      <c r="BR115" s="122">
        <v>21</v>
      </c>
      <c r="BS115" s="125">
        <v>91.30434782608695</v>
      </c>
      <c r="BT115" s="122">
        <v>23</v>
      </c>
      <c r="BU115" s="2"/>
      <c r="BV115" s="3"/>
      <c r="BW115" s="3"/>
      <c r="BX115" s="3"/>
      <c r="BY115" s="3"/>
    </row>
    <row r="116" spans="1:77" ht="41.45" customHeight="1">
      <c r="A116" s="64" t="s">
        <v>297</v>
      </c>
      <c r="C116" s="65"/>
      <c r="D116" s="65" t="s">
        <v>64</v>
      </c>
      <c r="E116" s="66">
        <v>162.69022264240215</v>
      </c>
      <c r="F116" s="68">
        <v>99.99905361445846</v>
      </c>
      <c r="G116" s="101" t="s">
        <v>705</v>
      </c>
      <c r="H116" s="65"/>
      <c r="I116" s="69" t="s">
        <v>297</v>
      </c>
      <c r="J116" s="70"/>
      <c r="K116" s="70"/>
      <c r="L116" s="69" t="s">
        <v>2557</v>
      </c>
      <c r="M116" s="73">
        <v>1.3153987548101918</v>
      </c>
      <c r="N116" s="74">
        <v>1747.2166748046875</v>
      </c>
      <c r="O116" s="74">
        <v>8527.8193359375</v>
      </c>
      <c r="P116" s="75"/>
      <c r="Q116" s="76"/>
      <c r="R116" s="76"/>
      <c r="S116" s="87"/>
      <c r="T116" s="48">
        <v>0</v>
      </c>
      <c r="U116" s="48">
        <v>4</v>
      </c>
      <c r="V116" s="49">
        <v>49.425207</v>
      </c>
      <c r="W116" s="49">
        <v>0.00173</v>
      </c>
      <c r="X116" s="49">
        <v>0.008614</v>
      </c>
      <c r="Y116" s="49">
        <v>0.891728</v>
      </c>
      <c r="Z116" s="49">
        <v>0.25</v>
      </c>
      <c r="AA116" s="49">
        <v>0</v>
      </c>
      <c r="AB116" s="71">
        <v>116</v>
      </c>
      <c r="AC116" s="71"/>
      <c r="AD116" s="72"/>
      <c r="AE116" s="78" t="s">
        <v>1436</v>
      </c>
      <c r="AF116" s="78">
        <v>2213</v>
      </c>
      <c r="AG116" s="78">
        <v>1901</v>
      </c>
      <c r="AH116" s="78">
        <v>19168</v>
      </c>
      <c r="AI116" s="78">
        <v>12923</v>
      </c>
      <c r="AJ116" s="78"/>
      <c r="AK116" s="78" t="s">
        <v>1635</v>
      </c>
      <c r="AL116" s="78" t="s">
        <v>1783</v>
      </c>
      <c r="AM116" s="78"/>
      <c r="AN116" s="78"/>
      <c r="AO116" s="80">
        <v>42455.44626157408</v>
      </c>
      <c r="AP116" s="84" t="s">
        <v>2026</v>
      </c>
      <c r="AQ116" s="78" t="b">
        <v>0</v>
      </c>
      <c r="AR116" s="78" t="b">
        <v>0</v>
      </c>
      <c r="AS116" s="78" t="b">
        <v>0</v>
      </c>
      <c r="AT116" s="78" t="s">
        <v>1272</v>
      </c>
      <c r="AU116" s="78">
        <v>23</v>
      </c>
      <c r="AV116" s="84" t="s">
        <v>2111</v>
      </c>
      <c r="AW116" s="78" t="b">
        <v>0</v>
      </c>
      <c r="AX116" s="78" t="s">
        <v>2232</v>
      </c>
      <c r="AY116" s="84" t="s">
        <v>2346</v>
      </c>
      <c r="AZ116" s="78" t="s">
        <v>66</v>
      </c>
      <c r="BA116" s="78" t="str">
        <f>REPLACE(INDEX(GroupVertices[Group],MATCH(Vertices[[#This Row],[Vertex]],GroupVertices[Vertex],0)),1,1,"")</f>
        <v>1</v>
      </c>
      <c r="BB116" s="48"/>
      <c r="BC116" s="48"/>
      <c r="BD116" s="48"/>
      <c r="BE116" s="48"/>
      <c r="BF116" s="48" t="s">
        <v>568</v>
      </c>
      <c r="BG116" s="48" t="s">
        <v>568</v>
      </c>
      <c r="BH116" s="122" t="s">
        <v>3134</v>
      </c>
      <c r="BI116" s="122" t="s">
        <v>3134</v>
      </c>
      <c r="BJ116" s="122" t="s">
        <v>3249</v>
      </c>
      <c r="BK116" s="122" t="s">
        <v>3249</v>
      </c>
      <c r="BL116" s="122">
        <v>0</v>
      </c>
      <c r="BM116" s="125">
        <v>0</v>
      </c>
      <c r="BN116" s="122">
        <v>0</v>
      </c>
      <c r="BO116" s="125">
        <v>0</v>
      </c>
      <c r="BP116" s="122">
        <v>0</v>
      </c>
      <c r="BQ116" s="125">
        <v>0</v>
      </c>
      <c r="BR116" s="122">
        <v>15</v>
      </c>
      <c r="BS116" s="125">
        <v>100</v>
      </c>
      <c r="BT116" s="122">
        <v>15</v>
      </c>
      <c r="BU116" s="2"/>
      <c r="BV116" s="3"/>
      <c r="BW116" s="3"/>
      <c r="BX116" s="3"/>
      <c r="BY116" s="3"/>
    </row>
    <row r="117" spans="1:77" ht="41.45" customHeight="1">
      <c r="A117" s="64" t="s">
        <v>410</v>
      </c>
      <c r="C117" s="65"/>
      <c r="D117" s="65" t="s">
        <v>64</v>
      </c>
      <c r="E117" s="66">
        <v>391.37176766438216</v>
      </c>
      <c r="F117" s="68">
        <v>99.68550129882829</v>
      </c>
      <c r="G117" s="101" t="s">
        <v>2192</v>
      </c>
      <c r="H117" s="65"/>
      <c r="I117" s="69" t="s">
        <v>410</v>
      </c>
      <c r="J117" s="70"/>
      <c r="K117" s="70"/>
      <c r="L117" s="69" t="s">
        <v>2558</v>
      </c>
      <c r="M117" s="73">
        <v>105.81193381049552</v>
      </c>
      <c r="N117" s="74">
        <v>5170.98583984375</v>
      </c>
      <c r="O117" s="74">
        <v>1859.521484375</v>
      </c>
      <c r="P117" s="75"/>
      <c r="Q117" s="76"/>
      <c r="R117" s="76"/>
      <c r="S117" s="87"/>
      <c r="T117" s="48">
        <v>5</v>
      </c>
      <c r="U117" s="48">
        <v>0</v>
      </c>
      <c r="V117" s="49">
        <v>123.422249</v>
      </c>
      <c r="W117" s="49">
        <v>0.001852</v>
      </c>
      <c r="X117" s="49">
        <v>0.007222</v>
      </c>
      <c r="Y117" s="49">
        <v>1.070046</v>
      </c>
      <c r="Z117" s="49">
        <v>0.15</v>
      </c>
      <c r="AA117" s="49">
        <v>0</v>
      </c>
      <c r="AB117" s="71">
        <v>117</v>
      </c>
      <c r="AC117" s="71"/>
      <c r="AD117" s="72"/>
      <c r="AE117" s="78" t="s">
        <v>1437</v>
      </c>
      <c r="AF117" s="78">
        <v>658</v>
      </c>
      <c r="AG117" s="78">
        <v>631732</v>
      </c>
      <c r="AH117" s="78">
        <v>21493</v>
      </c>
      <c r="AI117" s="78">
        <v>18768</v>
      </c>
      <c r="AJ117" s="78"/>
      <c r="AK117" s="78" t="s">
        <v>1636</v>
      </c>
      <c r="AL117" s="78" t="s">
        <v>1784</v>
      </c>
      <c r="AM117" s="84" t="s">
        <v>1893</v>
      </c>
      <c r="AN117" s="78"/>
      <c r="AO117" s="80">
        <v>42696.251805555556</v>
      </c>
      <c r="AP117" s="84" t="s">
        <v>2027</v>
      </c>
      <c r="AQ117" s="78" t="b">
        <v>0</v>
      </c>
      <c r="AR117" s="78" t="b">
        <v>0</v>
      </c>
      <c r="AS117" s="78" t="b">
        <v>1</v>
      </c>
      <c r="AT117" s="78" t="s">
        <v>1272</v>
      </c>
      <c r="AU117" s="78">
        <v>3961</v>
      </c>
      <c r="AV117" s="84" t="s">
        <v>2111</v>
      </c>
      <c r="AW117" s="78" t="b">
        <v>1</v>
      </c>
      <c r="AX117" s="78" t="s">
        <v>2232</v>
      </c>
      <c r="AY117" s="84" t="s">
        <v>2347</v>
      </c>
      <c r="AZ117" s="78" t="s">
        <v>65</v>
      </c>
      <c r="BA117" s="78" t="str">
        <f>REPLACE(INDEX(GroupVertices[Group],MATCH(Vertices[[#This Row],[Vertex]],GroupVertices[Vertex],0)),1,1,"")</f>
        <v>4</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411</v>
      </c>
      <c r="C118" s="65"/>
      <c r="D118" s="65" t="s">
        <v>64</v>
      </c>
      <c r="E118" s="66">
        <v>162.51993625666483</v>
      </c>
      <c r="F118" s="68">
        <v>99.99928709937113</v>
      </c>
      <c r="G118" s="101" t="s">
        <v>2193</v>
      </c>
      <c r="H118" s="65"/>
      <c r="I118" s="69" t="s">
        <v>411</v>
      </c>
      <c r="J118" s="70"/>
      <c r="K118" s="70"/>
      <c r="L118" s="69" t="s">
        <v>2559</v>
      </c>
      <c r="M118" s="73">
        <v>1.2375860162483927</v>
      </c>
      <c r="N118" s="74">
        <v>2215.905517578125</v>
      </c>
      <c r="O118" s="74">
        <v>9646.09375</v>
      </c>
      <c r="P118" s="75"/>
      <c r="Q118" s="76"/>
      <c r="R118" s="76"/>
      <c r="S118" s="87"/>
      <c r="T118" s="48">
        <v>4</v>
      </c>
      <c r="U118" s="48">
        <v>0</v>
      </c>
      <c r="V118" s="49">
        <v>53.684848</v>
      </c>
      <c r="W118" s="49">
        <v>0.001799</v>
      </c>
      <c r="X118" s="49">
        <v>0.005679</v>
      </c>
      <c r="Y118" s="49">
        <v>0.885024</v>
      </c>
      <c r="Z118" s="49">
        <v>0.25</v>
      </c>
      <c r="AA118" s="49">
        <v>0</v>
      </c>
      <c r="AB118" s="71">
        <v>118</v>
      </c>
      <c r="AC118" s="71"/>
      <c r="AD118" s="72"/>
      <c r="AE118" s="78" t="s">
        <v>1438</v>
      </c>
      <c r="AF118" s="78">
        <v>1993</v>
      </c>
      <c r="AG118" s="78">
        <v>1432</v>
      </c>
      <c r="AH118" s="78">
        <v>9517</v>
      </c>
      <c r="AI118" s="78">
        <v>11936</v>
      </c>
      <c r="AJ118" s="78"/>
      <c r="AK118" s="78" t="s">
        <v>1637</v>
      </c>
      <c r="AL118" s="78" t="s">
        <v>1785</v>
      </c>
      <c r="AM118" s="78"/>
      <c r="AN118" s="78"/>
      <c r="AO118" s="80">
        <v>40892.363854166666</v>
      </c>
      <c r="AP118" s="84" t="s">
        <v>2028</v>
      </c>
      <c r="AQ118" s="78" t="b">
        <v>0</v>
      </c>
      <c r="AR118" s="78" t="b">
        <v>0</v>
      </c>
      <c r="AS118" s="78" t="b">
        <v>1</v>
      </c>
      <c r="AT118" s="78" t="s">
        <v>1272</v>
      </c>
      <c r="AU118" s="78">
        <v>28</v>
      </c>
      <c r="AV118" s="84" t="s">
        <v>2111</v>
      </c>
      <c r="AW118" s="78" t="b">
        <v>0</v>
      </c>
      <c r="AX118" s="78" t="s">
        <v>2232</v>
      </c>
      <c r="AY118" s="84" t="s">
        <v>2348</v>
      </c>
      <c r="AZ118" s="78" t="s">
        <v>65</v>
      </c>
      <c r="BA118" s="78" t="str">
        <f>REPLACE(INDEX(GroupVertices[Group],MATCH(Vertices[[#This Row],[Vertex]],GroupVertices[Vertex],0)),1,1,"")</f>
        <v>1</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339</v>
      </c>
      <c r="C119" s="65"/>
      <c r="D119" s="65" t="s">
        <v>64</v>
      </c>
      <c r="E119" s="66">
        <v>164.12222585209918</v>
      </c>
      <c r="F119" s="68">
        <v>99.99709015071525</v>
      </c>
      <c r="G119" s="101" t="s">
        <v>2194</v>
      </c>
      <c r="H119" s="65"/>
      <c r="I119" s="69" t="s">
        <v>339</v>
      </c>
      <c r="J119" s="70"/>
      <c r="K119" s="70"/>
      <c r="L119" s="69" t="s">
        <v>2560</v>
      </c>
      <c r="M119" s="73">
        <v>1.9697557716283902</v>
      </c>
      <c r="N119" s="74">
        <v>2106.107666015625</v>
      </c>
      <c r="O119" s="74">
        <v>8534.521484375</v>
      </c>
      <c r="P119" s="75"/>
      <c r="Q119" s="76"/>
      <c r="R119" s="76"/>
      <c r="S119" s="87"/>
      <c r="T119" s="48">
        <v>3</v>
      </c>
      <c r="U119" s="48">
        <v>3</v>
      </c>
      <c r="V119" s="49">
        <v>103.110056</v>
      </c>
      <c r="W119" s="49">
        <v>0.002049</v>
      </c>
      <c r="X119" s="49">
        <v>0.012093</v>
      </c>
      <c r="Y119" s="49">
        <v>1.267599</v>
      </c>
      <c r="Z119" s="49">
        <v>0.3</v>
      </c>
      <c r="AA119" s="49">
        <v>0</v>
      </c>
      <c r="AB119" s="71">
        <v>119</v>
      </c>
      <c r="AC119" s="71"/>
      <c r="AD119" s="72"/>
      <c r="AE119" s="78" t="s">
        <v>1439</v>
      </c>
      <c r="AF119" s="78">
        <v>6300</v>
      </c>
      <c r="AG119" s="78">
        <v>5845</v>
      </c>
      <c r="AH119" s="78">
        <v>48897</v>
      </c>
      <c r="AI119" s="78">
        <v>22888</v>
      </c>
      <c r="AJ119" s="78"/>
      <c r="AK119" s="78" t="s">
        <v>1638</v>
      </c>
      <c r="AL119" s="78" t="s">
        <v>1786</v>
      </c>
      <c r="AM119" s="78"/>
      <c r="AN119" s="78"/>
      <c r="AO119" s="80">
        <v>42084.51479166667</v>
      </c>
      <c r="AP119" s="84" t="s">
        <v>2029</v>
      </c>
      <c r="AQ119" s="78" t="b">
        <v>1</v>
      </c>
      <c r="AR119" s="78" t="b">
        <v>0</v>
      </c>
      <c r="AS119" s="78" t="b">
        <v>1</v>
      </c>
      <c r="AT119" s="78" t="s">
        <v>1272</v>
      </c>
      <c r="AU119" s="78">
        <v>68</v>
      </c>
      <c r="AV119" s="84" t="s">
        <v>2111</v>
      </c>
      <c r="AW119" s="78" t="b">
        <v>0</v>
      </c>
      <c r="AX119" s="78" t="s">
        <v>2232</v>
      </c>
      <c r="AY119" s="84" t="s">
        <v>2349</v>
      </c>
      <c r="AZ119" s="78" t="s">
        <v>66</v>
      </c>
      <c r="BA119" s="78" t="str">
        <f>REPLACE(INDEX(GroupVertices[Group],MATCH(Vertices[[#This Row],[Vertex]],GroupVertices[Vertex],0)),1,1,"")</f>
        <v>1</v>
      </c>
      <c r="BB119" s="48"/>
      <c r="BC119" s="48"/>
      <c r="BD119" s="48"/>
      <c r="BE119" s="48"/>
      <c r="BF119" s="48" t="s">
        <v>594</v>
      </c>
      <c r="BG119" s="48" t="s">
        <v>594</v>
      </c>
      <c r="BH119" s="122" t="s">
        <v>3135</v>
      </c>
      <c r="BI119" s="122" t="s">
        <v>3135</v>
      </c>
      <c r="BJ119" s="122" t="s">
        <v>3250</v>
      </c>
      <c r="BK119" s="122" t="s">
        <v>3250</v>
      </c>
      <c r="BL119" s="122">
        <v>0</v>
      </c>
      <c r="BM119" s="125">
        <v>0</v>
      </c>
      <c r="BN119" s="122">
        <v>0</v>
      </c>
      <c r="BO119" s="125">
        <v>0</v>
      </c>
      <c r="BP119" s="122">
        <v>0</v>
      </c>
      <c r="BQ119" s="125">
        <v>0</v>
      </c>
      <c r="BR119" s="122">
        <v>15</v>
      </c>
      <c r="BS119" s="125">
        <v>100</v>
      </c>
      <c r="BT119" s="122">
        <v>15</v>
      </c>
      <c r="BU119" s="2"/>
      <c r="BV119" s="3"/>
      <c r="BW119" s="3"/>
      <c r="BX119" s="3"/>
      <c r="BY119" s="3"/>
    </row>
    <row r="120" spans="1:77" ht="41.45" customHeight="1">
      <c r="A120" s="64" t="s">
        <v>412</v>
      </c>
      <c r="C120" s="65"/>
      <c r="D120" s="65" t="s">
        <v>64</v>
      </c>
      <c r="E120" s="66">
        <v>1000</v>
      </c>
      <c r="F120" s="68">
        <v>70</v>
      </c>
      <c r="G120" s="101" t="s">
        <v>2195</v>
      </c>
      <c r="H120" s="65"/>
      <c r="I120" s="69" t="s">
        <v>412</v>
      </c>
      <c r="J120" s="70"/>
      <c r="K120" s="70"/>
      <c r="L120" s="69" t="s">
        <v>2561</v>
      </c>
      <c r="M120" s="73">
        <v>9999</v>
      </c>
      <c r="N120" s="74">
        <v>7725.0234375</v>
      </c>
      <c r="O120" s="74">
        <v>1635.130615234375</v>
      </c>
      <c r="P120" s="75"/>
      <c r="Q120" s="76"/>
      <c r="R120" s="76"/>
      <c r="S120" s="87"/>
      <c r="T120" s="48">
        <v>2</v>
      </c>
      <c r="U120" s="48">
        <v>0</v>
      </c>
      <c r="V120" s="49">
        <v>0</v>
      </c>
      <c r="W120" s="49">
        <v>0.25</v>
      </c>
      <c r="X120" s="49">
        <v>0</v>
      </c>
      <c r="Y120" s="49">
        <v>0.891114</v>
      </c>
      <c r="Z120" s="49">
        <v>1</v>
      </c>
      <c r="AA120" s="49">
        <v>0</v>
      </c>
      <c r="AB120" s="71">
        <v>120</v>
      </c>
      <c r="AC120" s="71"/>
      <c r="AD120" s="72"/>
      <c r="AE120" s="78" t="s">
        <v>1440</v>
      </c>
      <c r="AF120" s="78">
        <v>62248</v>
      </c>
      <c r="AG120" s="78">
        <v>60260853</v>
      </c>
      <c r="AH120" s="78">
        <v>43547</v>
      </c>
      <c r="AI120" s="78">
        <v>38382</v>
      </c>
      <c r="AJ120" s="78"/>
      <c r="AK120" s="78" t="s">
        <v>1639</v>
      </c>
      <c r="AL120" s="78" t="s">
        <v>1787</v>
      </c>
      <c r="AM120" s="84" t="s">
        <v>1894</v>
      </c>
      <c r="AN120" s="78"/>
      <c r="AO120" s="80">
        <v>39926.12258101852</v>
      </c>
      <c r="AP120" s="84" t="s">
        <v>2030</v>
      </c>
      <c r="AQ120" s="78" t="b">
        <v>0</v>
      </c>
      <c r="AR120" s="78" t="b">
        <v>0</v>
      </c>
      <c r="AS120" s="78" t="b">
        <v>1</v>
      </c>
      <c r="AT120" s="78" t="s">
        <v>1272</v>
      </c>
      <c r="AU120" s="78">
        <v>62665</v>
      </c>
      <c r="AV120" s="84" t="s">
        <v>2122</v>
      </c>
      <c r="AW120" s="78" t="b">
        <v>1</v>
      </c>
      <c r="AX120" s="78" t="s">
        <v>2232</v>
      </c>
      <c r="AY120" s="84" t="s">
        <v>2350</v>
      </c>
      <c r="AZ120" s="78" t="s">
        <v>65</v>
      </c>
      <c r="BA120" s="78" t="str">
        <f>REPLACE(INDEX(GroupVertices[Group],MATCH(Vertices[[#This Row],[Vertex]],GroupVertices[Vertex],0)),1,1,"")</f>
        <v>11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299</v>
      </c>
      <c r="C121" s="65"/>
      <c r="D121" s="65" t="s">
        <v>64</v>
      </c>
      <c r="E121" s="66">
        <v>162.4582119803848</v>
      </c>
      <c r="F121" s="68">
        <v>99.99937173142902</v>
      </c>
      <c r="G121" s="101" t="s">
        <v>706</v>
      </c>
      <c r="H121" s="65"/>
      <c r="I121" s="69" t="s">
        <v>299</v>
      </c>
      <c r="J121" s="70"/>
      <c r="K121" s="70"/>
      <c r="L121" s="69" t="s">
        <v>2562</v>
      </c>
      <c r="M121" s="73">
        <v>1.209380972420022</v>
      </c>
      <c r="N121" s="74">
        <v>8099.47119140625</v>
      </c>
      <c r="O121" s="74">
        <v>2456.719482421875</v>
      </c>
      <c r="P121" s="75"/>
      <c r="Q121" s="76"/>
      <c r="R121" s="76"/>
      <c r="S121" s="87"/>
      <c r="T121" s="48">
        <v>1</v>
      </c>
      <c r="U121" s="48">
        <v>2</v>
      </c>
      <c r="V121" s="49">
        <v>0</v>
      </c>
      <c r="W121" s="49">
        <v>0.25</v>
      </c>
      <c r="X121" s="49">
        <v>0</v>
      </c>
      <c r="Y121" s="49">
        <v>0.891114</v>
      </c>
      <c r="Z121" s="49">
        <v>0.5</v>
      </c>
      <c r="AA121" s="49">
        <v>0.5</v>
      </c>
      <c r="AB121" s="71">
        <v>121</v>
      </c>
      <c r="AC121" s="71"/>
      <c r="AD121" s="72"/>
      <c r="AE121" s="78" t="s">
        <v>1441</v>
      </c>
      <c r="AF121" s="78">
        <v>301</v>
      </c>
      <c r="AG121" s="78">
        <v>1262</v>
      </c>
      <c r="AH121" s="78">
        <v>10783</v>
      </c>
      <c r="AI121" s="78">
        <v>59544</v>
      </c>
      <c r="AJ121" s="78"/>
      <c r="AK121" s="78" t="s">
        <v>1640</v>
      </c>
      <c r="AL121" s="78" t="s">
        <v>1291</v>
      </c>
      <c r="AM121" s="84" t="s">
        <v>1895</v>
      </c>
      <c r="AN121" s="78"/>
      <c r="AO121" s="80">
        <v>39799.303402777776</v>
      </c>
      <c r="AP121" s="84" t="s">
        <v>2031</v>
      </c>
      <c r="AQ121" s="78" t="b">
        <v>0</v>
      </c>
      <c r="AR121" s="78" t="b">
        <v>0</v>
      </c>
      <c r="AS121" s="78" t="b">
        <v>1</v>
      </c>
      <c r="AT121" s="78" t="s">
        <v>1272</v>
      </c>
      <c r="AU121" s="78">
        <v>18</v>
      </c>
      <c r="AV121" s="84" t="s">
        <v>2123</v>
      </c>
      <c r="AW121" s="78" t="b">
        <v>0</v>
      </c>
      <c r="AX121" s="78" t="s">
        <v>2232</v>
      </c>
      <c r="AY121" s="84" t="s">
        <v>2351</v>
      </c>
      <c r="AZ121" s="78" t="s">
        <v>66</v>
      </c>
      <c r="BA121" s="78" t="str">
        <f>REPLACE(INDEX(GroupVertices[Group],MATCH(Vertices[[#This Row],[Vertex]],GroupVertices[Vertex],0)),1,1,"")</f>
        <v>11</v>
      </c>
      <c r="BB121" s="48"/>
      <c r="BC121" s="48"/>
      <c r="BD121" s="48"/>
      <c r="BE121" s="48"/>
      <c r="BF121" s="48" t="s">
        <v>567</v>
      </c>
      <c r="BG121" s="48" t="s">
        <v>567</v>
      </c>
      <c r="BH121" s="122" t="s">
        <v>3136</v>
      </c>
      <c r="BI121" s="122" t="s">
        <v>3136</v>
      </c>
      <c r="BJ121" s="122" t="s">
        <v>3251</v>
      </c>
      <c r="BK121" s="122" t="s">
        <v>3251</v>
      </c>
      <c r="BL121" s="122">
        <v>2</v>
      </c>
      <c r="BM121" s="125">
        <v>11.764705882352942</v>
      </c>
      <c r="BN121" s="122">
        <v>0</v>
      </c>
      <c r="BO121" s="125">
        <v>0</v>
      </c>
      <c r="BP121" s="122">
        <v>0</v>
      </c>
      <c r="BQ121" s="125">
        <v>0</v>
      </c>
      <c r="BR121" s="122">
        <v>15</v>
      </c>
      <c r="BS121" s="125">
        <v>88.23529411764706</v>
      </c>
      <c r="BT121" s="122">
        <v>17</v>
      </c>
      <c r="BU121" s="2"/>
      <c r="BV121" s="3"/>
      <c r="BW121" s="3"/>
      <c r="BX121" s="3"/>
      <c r="BY121" s="3"/>
    </row>
    <row r="122" spans="1:77" ht="41.45" customHeight="1">
      <c r="A122" s="64" t="s">
        <v>300</v>
      </c>
      <c r="C122" s="65"/>
      <c r="D122" s="65" t="s">
        <v>64</v>
      </c>
      <c r="E122" s="66">
        <v>162.29300877034115</v>
      </c>
      <c r="F122" s="68">
        <v>99.9995982466428</v>
      </c>
      <c r="G122" s="101" t="s">
        <v>707</v>
      </c>
      <c r="H122" s="65"/>
      <c r="I122" s="69" t="s">
        <v>300</v>
      </c>
      <c r="J122" s="70"/>
      <c r="K122" s="70"/>
      <c r="L122" s="69" t="s">
        <v>2563</v>
      </c>
      <c r="M122" s="73">
        <v>1.1338910021735007</v>
      </c>
      <c r="N122" s="74">
        <v>4812.93115234375</v>
      </c>
      <c r="O122" s="74">
        <v>9158.24609375</v>
      </c>
      <c r="P122" s="75"/>
      <c r="Q122" s="76"/>
      <c r="R122" s="76"/>
      <c r="S122" s="87"/>
      <c r="T122" s="48">
        <v>0</v>
      </c>
      <c r="U122" s="48">
        <v>1</v>
      </c>
      <c r="V122" s="49">
        <v>0</v>
      </c>
      <c r="W122" s="49">
        <v>0.00157</v>
      </c>
      <c r="X122" s="49">
        <v>0.001683</v>
      </c>
      <c r="Y122" s="49">
        <v>0.453777</v>
      </c>
      <c r="Z122" s="49">
        <v>0</v>
      </c>
      <c r="AA122" s="49">
        <v>0</v>
      </c>
      <c r="AB122" s="71">
        <v>122</v>
      </c>
      <c r="AC122" s="71"/>
      <c r="AD122" s="72"/>
      <c r="AE122" s="78" t="s">
        <v>1442</v>
      </c>
      <c r="AF122" s="78">
        <v>646</v>
      </c>
      <c r="AG122" s="78">
        <v>807</v>
      </c>
      <c r="AH122" s="78">
        <v>56367</v>
      </c>
      <c r="AI122" s="78">
        <v>69602</v>
      </c>
      <c r="AJ122" s="78"/>
      <c r="AK122" s="78" t="s">
        <v>1641</v>
      </c>
      <c r="AL122" s="78" t="s">
        <v>1788</v>
      </c>
      <c r="AM122" s="78"/>
      <c r="AN122" s="78"/>
      <c r="AO122" s="80">
        <v>41688.18079861111</v>
      </c>
      <c r="AP122" s="78"/>
      <c r="AQ122" s="78" t="b">
        <v>1</v>
      </c>
      <c r="AR122" s="78" t="b">
        <v>0</v>
      </c>
      <c r="AS122" s="78" t="b">
        <v>0</v>
      </c>
      <c r="AT122" s="78" t="s">
        <v>1272</v>
      </c>
      <c r="AU122" s="78">
        <v>37</v>
      </c>
      <c r="AV122" s="84" t="s">
        <v>2111</v>
      </c>
      <c r="AW122" s="78" t="b">
        <v>0</v>
      </c>
      <c r="AX122" s="78" t="s">
        <v>2232</v>
      </c>
      <c r="AY122" s="84" t="s">
        <v>2352</v>
      </c>
      <c r="AZ122" s="78" t="s">
        <v>66</v>
      </c>
      <c r="BA122" s="78" t="str">
        <f>REPLACE(INDEX(GroupVertices[Group],MATCH(Vertices[[#This Row],[Vertex]],GroupVertices[Vertex],0)),1,1,"")</f>
        <v>3</v>
      </c>
      <c r="BB122" s="48"/>
      <c r="BC122" s="48"/>
      <c r="BD122" s="48"/>
      <c r="BE122" s="48"/>
      <c r="BF122" s="48"/>
      <c r="BG122" s="48"/>
      <c r="BH122" s="122" t="s">
        <v>3091</v>
      </c>
      <c r="BI122" s="122" t="s">
        <v>3091</v>
      </c>
      <c r="BJ122" s="122" t="s">
        <v>3206</v>
      </c>
      <c r="BK122" s="122" t="s">
        <v>3206</v>
      </c>
      <c r="BL122" s="122">
        <v>2</v>
      </c>
      <c r="BM122" s="125">
        <v>8.695652173913043</v>
      </c>
      <c r="BN122" s="122">
        <v>0</v>
      </c>
      <c r="BO122" s="125">
        <v>0</v>
      </c>
      <c r="BP122" s="122">
        <v>0</v>
      </c>
      <c r="BQ122" s="125">
        <v>0</v>
      </c>
      <c r="BR122" s="122">
        <v>21</v>
      </c>
      <c r="BS122" s="125">
        <v>91.30434782608695</v>
      </c>
      <c r="BT122" s="122">
        <v>23</v>
      </c>
      <c r="BU122" s="2"/>
      <c r="BV122" s="3"/>
      <c r="BW122" s="3"/>
      <c r="BX122" s="3"/>
      <c r="BY122" s="3"/>
    </row>
    <row r="123" spans="1:77" ht="41.45" customHeight="1">
      <c r="A123" s="64" t="s">
        <v>301</v>
      </c>
      <c r="C123" s="65"/>
      <c r="D123" s="65" t="s">
        <v>64</v>
      </c>
      <c r="E123" s="66">
        <v>162.76175018609138</v>
      </c>
      <c r="F123" s="68">
        <v>99.99895554083842</v>
      </c>
      <c r="G123" s="101" t="s">
        <v>708</v>
      </c>
      <c r="H123" s="65"/>
      <c r="I123" s="69" t="s">
        <v>301</v>
      </c>
      <c r="J123" s="70"/>
      <c r="K123" s="70"/>
      <c r="L123" s="69" t="s">
        <v>2564</v>
      </c>
      <c r="M123" s="73">
        <v>1.3480834232465977</v>
      </c>
      <c r="N123" s="74">
        <v>5981.56201171875</v>
      </c>
      <c r="O123" s="74">
        <v>4917.1552734375</v>
      </c>
      <c r="P123" s="75"/>
      <c r="Q123" s="76"/>
      <c r="R123" s="76"/>
      <c r="S123" s="87"/>
      <c r="T123" s="48">
        <v>0</v>
      </c>
      <c r="U123" s="48">
        <v>1</v>
      </c>
      <c r="V123" s="49">
        <v>0</v>
      </c>
      <c r="W123" s="49">
        <v>0.00157</v>
      </c>
      <c r="X123" s="49">
        <v>0.001683</v>
      </c>
      <c r="Y123" s="49">
        <v>0.453777</v>
      </c>
      <c r="Z123" s="49">
        <v>0</v>
      </c>
      <c r="AA123" s="49">
        <v>0</v>
      </c>
      <c r="AB123" s="71">
        <v>123</v>
      </c>
      <c r="AC123" s="71"/>
      <c r="AD123" s="72"/>
      <c r="AE123" s="78" t="s">
        <v>1443</v>
      </c>
      <c r="AF123" s="78">
        <v>2435</v>
      </c>
      <c r="AG123" s="78">
        <v>2098</v>
      </c>
      <c r="AH123" s="78">
        <v>6188</v>
      </c>
      <c r="AI123" s="78">
        <v>12031</v>
      </c>
      <c r="AJ123" s="78"/>
      <c r="AK123" s="78" t="s">
        <v>1642</v>
      </c>
      <c r="AL123" s="78" t="s">
        <v>1789</v>
      </c>
      <c r="AM123" s="78"/>
      <c r="AN123" s="78"/>
      <c r="AO123" s="80">
        <v>42706.782858796294</v>
      </c>
      <c r="AP123" s="84" t="s">
        <v>2032</v>
      </c>
      <c r="AQ123" s="78" t="b">
        <v>1</v>
      </c>
      <c r="AR123" s="78" t="b">
        <v>0</v>
      </c>
      <c r="AS123" s="78" t="b">
        <v>0</v>
      </c>
      <c r="AT123" s="78" t="s">
        <v>1272</v>
      </c>
      <c r="AU123" s="78">
        <v>0</v>
      </c>
      <c r="AV123" s="78"/>
      <c r="AW123" s="78" t="b">
        <v>0</v>
      </c>
      <c r="AX123" s="78" t="s">
        <v>2232</v>
      </c>
      <c r="AY123" s="84" t="s">
        <v>2353</v>
      </c>
      <c r="AZ123" s="78" t="s">
        <v>66</v>
      </c>
      <c r="BA123" s="78" t="str">
        <f>REPLACE(INDEX(GroupVertices[Group],MATCH(Vertices[[#This Row],[Vertex]],GroupVertices[Vertex],0)),1,1,"")</f>
        <v>3</v>
      </c>
      <c r="BB123" s="48"/>
      <c r="BC123" s="48"/>
      <c r="BD123" s="48"/>
      <c r="BE123" s="48"/>
      <c r="BF123" s="48"/>
      <c r="BG123" s="48"/>
      <c r="BH123" s="122" t="s">
        <v>3091</v>
      </c>
      <c r="BI123" s="122" t="s">
        <v>3091</v>
      </c>
      <c r="BJ123" s="122" t="s">
        <v>3206</v>
      </c>
      <c r="BK123" s="122" t="s">
        <v>3206</v>
      </c>
      <c r="BL123" s="122">
        <v>2</v>
      </c>
      <c r="BM123" s="125">
        <v>8.695652173913043</v>
      </c>
      <c r="BN123" s="122">
        <v>0</v>
      </c>
      <c r="BO123" s="125">
        <v>0</v>
      </c>
      <c r="BP123" s="122">
        <v>0</v>
      </c>
      <c r="BQ123" s="125">
        <v>0</v>
      </c>
      <c r="BR123" s="122">
        <v>21</v>
      </c>
      <c r="BS123" s="125">
        <v>91.30434782608695</v>
      </c>
      <c r="BT123" s="122">
        <v>23</v>
      </c>
      <c r="BU123" s="2"/>
      <c r="BV123" s="3"/>
      <c r="BW123" s="3"/>
      <c r="BX123" s="3"/>
      <c r="BY123" s="3"/>
    </row>
    <row r="124" spans="1:77" ht="41.45" customHeight="1">
      <c r="A124" s="64" t="s">
        <v>302</v>
      </c>
      <c r="C124" s="65"/>
      <c r="D124" s="65" t="s">
        <v>64</v>
      </c>
      <c r="E124" s="66">
        <v>162.11291911719468</v>
      </c>
      <c r="F124" s="68">
        <v>99.9998451731176</v>
      </c>
      <c r="G124" s="101" t="s">
        <v>2196</v>
      </c>
      <c r="H124" s="65"/>
      <c r="I124" s="69" t="s">
        <v>302</v>
      </c>
      <c r="J124" s="70"/>
      <c r="K124" s="70"/>
      <c r="L124" s="69" t="s">
        <v>2565</v>
      </c>
      <c r="M124" s="73">
        <v>1.0515986390036662</v>
      </c>
      <c r="N124" s="74">
        <v>3031.227783203125</v>
      </c>
      <c r="O124" s="74">
        <v>3039.9267578125</v>
      </c>
      <c r="P124" s="75"/>
      <c r="Q124" s="76"/>
      <c r="R124" s="76"/>
      <c r="S124" s="87"/>
      <c r="T124" s="48">
        <v>0</v>
      </c>
      <c r="U124" s="48">
        <v>1</v>
      </c>
      <c r="V124" s="49">
        <v>0</v>
      </c>
      <c r="W124" s="49">
        <v>0.001508</v>
      </c>
      <c r="X124" s="49">
        <v>0.000732</v>
      </c>
      <c r="Y124" s="49">
        <v>0.490612</v>
      </c>
      <c r="Z124" s="49">
        <v>0</v>
      </c>
      <c r="AA124" s="49">
        <v>0</v>
      </c>
      <c r="AB124" s="71">
        <v>124</v>
      </c>
      <c r="AC124" s="71"/>
      <c r="AD124" s="72"/>
      <c r="AE124" s="78" t="s">
        <v>1444</v>
      </c>
      <c r="AF124" s="78">
        <v>93</v>
      </c>
      <c r="AG124" s="78">
        <v>311</v>
      </c>
      <c r="AH124" s="78">
        <v>49634</v>
      </c>
      <c r="AI124" s="78">
        <v>117157</v>
      </c>
      <c r="AJ124" s="78"/>
      <c r="AK124" s="78"/>
      <c r="AL124" s="78" t="s">
        <v>1790</v>
      </c>
      <c r="AM124" s="78"/>
      <c r="AN124" s="78"/>
      <c r="AO124" s="80">
        <v>40604.645833333336</v>
      </c>
      <c r="AP124" s="84" t="s">
        <v>2033</v>
      </c>
      <c r="AQ124" s="78" t="b">
        <v>1</v>
      </c>
      <c r="AR124" s="78" t="b">
        <v>0</v>
      </c>
      <c r="AS124" s="78" t="b">
        <v>0</v>
      </c>
      <c r="AT124" s="78" t="s">
        <v>1272</v>
      </c>
      <c r="AU124" s="78">
        <v>1</v>
      </c>
      <c r="AV124" s="84" t="s">
        <v>2111</v>
      </c>
      <c r="AW124" s="78" t="b">
        <v>0</v>
      </c>
      <c r="AX124" s="78" t="s">
        <v>2232</v>
      </c>
      <c r="AY124" s="84" t="s">
        <v>2354</v>
      </c>
      <c r="AZ124" s="78" t="s">
        <v>66</v>
      </c>
      <c r="BA124" s="78" t="str">
        <f>REPLACE(INDEX(GroupVertices[Group],MATCH(Vertices[[#This Row],[Vertex]],GroupVertices[Vertex],0)),1,1,"")</f>
        <v>2</v>
      </c>
      <c r="BB124" s="48"/>
      <c r="BC124" s="48"/>
      <c r="BD124" s="48"/>
      <c r="BE124" s="48"/>
      <c r="BF124" s="48" t="s">
        <v>561</v>
      </c>
      <c r="BG124" s="48" t="s">
        <v>561</v>
      </c>
      <c r="BH124" s="122" t="s">
        <v>3089</v>
      </c>
      <c r="BI124" s="122" t="s">
        <v>3089</v>
      </c>
      <c r="BJ124" s="122" t="s">
        <v>3204</v>
      </c>
      <c r="BK124" s="122" t="s">
        <v>3204</v>
      </c>
      <c r="BL124" s="122">
        <v>1</v>
      </c>
      <c r="BM124" s="125">
        <v>11.11111111111111</v>
      </c>
      <c r="BN124" s="122">
        <v>0</v>
      </c>
      <c r="BO124" s="125">
        <v>0</v>
      </c>
      <c r="BP124" s="122">
        <v>0</v>
      </c>
      <c r="BQ124" s="125">
        <v>0</v>
      </c>
      <c r="BR124" s="122">
        <v>8</v>
      </c>
      <c r="BS124" s="125">
        <v>88.88888888888889</v>
      </c>
      <c r="BT124" s="122">
        <v>9</v>
      </c>
      <c r="BU124" s="2"/>
      <c r="BV124" s="3"/>
      <c r="BW124" s="3"/>
      <c r="BX124" s="3"/>
      <c r="BY124" s="3"/>
    </row>
    <row r="125" spans="1:77" ht="41.45" customHeight="1">
      <c r="A125" s="64" t="s">
        <v>303</v>
      </c>
      <c r="C125" s="65"/>
      <c r="D125" s="65" t="s">
        <v>64</v>
      </c>
      <c r="E125" s="66">
        <v>162.13252565201304</v>
      </c>
      <c r="F125" s="68">
        <v>99.99981828999334</v>
      </c>
      <c r="G125" s="101" t="s">
        <v>709</v>
      </c>
      <c r="H125" s="65"/>
      <c r="I125" s="69" t="s">
        <v>303</v>
      </c>
      <c r="J125" s="70"/>
      <c r="K125" s="70"/>
      <c r="L125" s="69" t="s">
        <v>2566</v>
      </c>
      <c r="M125" s="73">
        <v>1.0605578882197368</v>
      </c>
      <c r="N125" s="74">
        <v>7064.2626953125</v>
      </c>
      <c r="O125" s="74">
        <v>5818.958984375</v>
      </c>
      <c r="P125" s="75"/>
      <c r="Q125" s="76"/>
      <c r="R125" s="76"/>
      <c r="S125" s="87"/>
      <c r="T125" s="48">
        <v>0</v>
      </c>
      <c r="U125" s="48">
        <v>1</v>
      </c>
      <c r="V125" s="49">
        <v>0</v>
      </c>
      <c r="W125" s="49">
        <v>0.00157</v>
      </c>
      <c r="X125" s="49">
        <v>0.001683</v>
      </c>
      <c r="Y125" s="49">
        <v>0.453777</v>
      </c>
      <c r="Z125" s="49">
        <v>0</v>
      </c>
      <c r="AA125" s="49">
        <v>0</v>
      </c>
      <c r="AB125" s="71">
        <v>125</v>
      </c>
      <c r="AC125" s="71"/>
      <c r="AD125" s="72"/>
      <c r="AE125" s="78" t="s">
        <v>1445</v>
      </c>
      <c r="AF125" s="78">
        <v>313</v>
      </c>
      <c r="AG125" s="78">
        <v>365</v>
      </c>
      <c r="AH125" s="78">
        <v>6758</v>
      </c>
      <c r="AI125" s="78">
        <v>18068</v>
      </c>
      <c r="AJ125" s="78"/>
      <c r="AK125" s="78" t="s">
        <v>1643</v>
      </c>
      <c r="AL125" s="78" t="s">
        <v>1791</v>
      </c>
      <c r="AM125" s="84" t="s">
        <v>1896</v>
      </c>
      <c r="AN125" s="78"/>
      <c r="AO125" s="80">
        <v>41048.8680787037</v>
      </c>
      <c r="AP125" s="84" t="s">
        <v>2034</v>
      </c>
      <c r="AQ125" s="78" t="b">
        <v>0</v>
      </c>
      <c r="AR125" s="78" t="b">
        <v>0</v>
      </c>
      <c r="AS125" s="78" t="b">
        <v>0</v>
      </c>
      <c r="AT125" s="78" t="s">
        <v>1272</v>
      </c>
      <c r="AU125" s="78">
        <v>6</v>
      </c>
      <c r="AV125" s="84" t="s">
        <v>2111</v>
      </c>
      <c r="AW125" s="78" t="b">
        <v>0</v>
      </c>
      <c r="AX125" s="78" t="s">
        <v>2232</v>
      </c>
      <c r="AY125" s="84" t="s">
        <v>2355</v>
      </c>
      <c r="AZ125" s="78" t="s">
        <v>66</v>
      </c>
      <c r="BA125" s="78" t="str">
        <f>REPLACE(INDEX(GroupVertices[Group],MATCH(Vertices[[#This Row],[Vertex]],GroupVertices[Vertex],0)),1,1,"")</f>
        <v>3</v>
      </c>
      <c r="BB125" s="48"/>
      <c r="BC125" s="48"/>
      <c r="BD125" s="48"/>
      <c r="BE125" s="48"/>
      <c r="BF125" s="48"/>
      <c r="BG125" s="48"/>
      <c r="BH125" s="122" t="s">
        <v>3091</v>
      </c>
      <c r="BI125" s="122" t="s">
        <v>3091</v>
      </c>
      <c r="BJ125" s="122" t="s">
        <v>3206</v>
      </c>
      <c r="BK125" s="122" t="s">
        <v>3206</v>
      </c>
      <c r="BL125" s="122">
        <v>2</v>
      </c>
      <c r="BM125" s="125">
        <v>8.695652173913043</v>
      </c>
      <c r="BN125" s="122">
        <v>0</v>
      </c>
      <c r="BO125" s="125">
        <v>0</v>
      </c>
      <c r="BP125" s="122">
        <v>0</v>
      </c>
      <c r="BQ125" s="125">
        <v>0</v>
      </c>
      <c r="BR125" s="122">
        <v>21</v>
      </c>
      <c r="BS125" s="125">
        <v>91.30434782608695</v>
      </c>
      <c r="BT125" s="122">
        <v>23</v>
      </c>
      <c r="BU125" s="2"/>
      <c r="BV125" s="3"/>
      <c r="BW125" s="3"/>
      <c r="BX125" s="3"/>
      <c r="BY125" s="3"/>
    </row>
    <row r="126" spans="1:77" ht="41.45" customHeight="1">
      <c r="A126" s="64" t="s">
        <v>304</v>
      </c>
      <c r="C126" s="65"/>
      <c r="D126" s="65" t="s">
        <v>64</v>
      </c>
      <c r="E126" s="66">
        <v>235.6675606562548</v>
      </c>
      <c r="F126" s="68">
        <v>99.89899213673593</v>
      </c>
      <c r="G126" s="101" t="s">
        <v>710</v>
      </c>
      <c r="H126" s="65"/>
      <c r="I126" s="69" t="s">
        <v>304</v>
      </c>
      <c r="J126" s="70"/>
      <c r="K126" s="70"/>
      <c r="L126" s="69" t="s">
        <v>2567</v>
      </c>
      <c r="M126" s="73">
        <v>34.66255389713783</v>
      </c>
      <c r="N126" s="74">
        <v>7925.35009765625</v>
      </c>
      <c r="O126" s="74">
        <v>585.235595703125</v>
      </c>
      <c r="P126" s="75"/>
      <c r="Q126" s="76"/>
      <c r="R126" s="76"/>
      <c r="S126" s="87"/>
      <c r="T126" s="48">
        <v>2</v>
      </c>
      <c r="U126" s="48">
        <v>1</v>
      </c>
      <c r="V126" s="49">
        <v>0</v>
      </c>
      <c r="W126" s="49">
        <v>0.001304</v>
      </c>
      <c r="X126" s="49">
        <v>0.000711</v>
      </c>
      <c r="Y126" s="49">
        <v>0.701041</v>
      </c>
      <c r="Z126" s="49">
        <v>0</v>
      </c>
      <c r="AA126" s="49">
        <v>0</v>
      </c>
      <c r="AB126" s="71">
        <v>126</v>
      </c>
      <c r="AC126" s="71"/>
      <c r="AD126" s="72"/>
      <c r="AE126" s="78" t="s">
        <v>1446</v>
      </c>
      <c r="AF126" s="78">
        <v>2184</v>
      </c>
      <c r="AG126" s="78">
        <v>202894</v>
      </c>
      <c r="AH126" s="78">
        <v>269455</v>
      </c>
      <c r="AI126" s="78">
        <v>930</v>
      </c>
      <c r="AJ126" s="78"/>
      <c r="AK126" s="78" t="s">
        <v>1644</v>
      </c>
      <c r="AL126" s="78"/>
      <c r="AM126" s="84" t="s">
        <v>1897</v>
      </c>
      <c r="AN126" s="78"/>
      <c r="AO126" s="80">
        <v>40626.55574074074</v>
      </c>
      <c r="AP126" s="84" t="s">
        <v>2035</v>
      </c>
      <c r="AQ126" s="78" t="b">
        <v>0</v>
      </c>
      <c r="AR126" s="78" t="b">
        <v>0</v>
      </c>
      <c r="AS126" s="78" t="b">
        <v>1</v>
      </c>
      <c r="AT126" s="78" t="s">
        <v>1272</v>
      </c>
      <c r="AU126" s="78">
        <v>3516</v>
      </c>
      <c r="AV126" s="84" t="s">
        <v>2111</v>
      </c>
      <c r="AW126" s="78" t="b">
        <v>1</v>
      </c>
      <c r="AX126" s="78" t="s">
        <v>2232</v>
      </c>
      <c r="AY126" s="84" t="s">
        <v>2356</v>
      </c>
      <c r="AZ126" s="78" t="s">
        <v>66</v>
      </c>
      <c r="BA126" s="78" t="str">
        <f>REPLACE(INDEX(GroupVertices[Group],MATCH(Vertices[[#This Row],[Vertex]],GroupVertices[Vertex],0)),1,1,"")</f>
        <v>10</v>
      </c>
      <c r="BB126" s="48" t="s">
        <v>549</v>
      </c>
      <c r="BC126" s="48" t="s">
        <v>549</v>
      </c>
      <c r="BD126" s="48" t="s">
        <v>555</v>
      </c>
      <c r="BE126" s="48" t="s">
        <v>555</v>
      </c>
      <c r="BF126" s="48" t="s">
        <v>582</v>
      </c>
      <c r="BG126" s="48" t="s">
        <v>582</v>
      </c>
      <c r="BH126" s="122" t="s">
        <v>3137</v>
      </c>
      <c r="BI126" s="122" t="s">
        <v>3137</v>
      </c>
      <c r="BJ126" s="122" t="s">
        <v>3252</v>
      </c>
      <c r="BK126" s="122" t="s">
        <v>3252</v>
      </c>
      <c r="BL126" s="122">
        <v>1</v>
      </c>
      <c r="BM126" s="125">
        <v>7.6923076923076925</v>
      </c>
      <c r="BN126" s="122">
        <v>0</v>
      </c>
      <c r="BO126" s="125">
        <v>0</v>
      </c>
      <c r="BP126" s="122">
        <v>0</v>
      </c>
      <c r="BQ126" s="125">
        <v>0</v>
      </c>
      <c r="BR126" s="122">
        <v>12</v>
      </c>
      <c r="BS126" s="125">
        <v>92.3076923076923</v>
      </c>
      <c r="BT126" s="122">
        <v>13</v>
      </c>
      <c r="BU126" s="2"/>
      <c r="BV126" s="3"/>
      <c r="BW126" s="3"/>
      <c r="BX126" s="3"/>
      <c r="BY126" s="3"/>
    </row>
    <row r="127" spans="1:77" ht="41.45" customHeight="1">
      <c r="A127" s="64" t="s">
        <v>305</v>
      </c>
      <c r="C127" s="65"/>
      <c r="D127" s="65" t="s">
        <v>64</v>
      </c>
      <c r="E127" s="66">
        <v>162.9425660071941</v>
      </c>
      <c r="F127" s="68">
        <v>99.99870761869235</v>
      </c>
      <c r="G127" s="101" t="s">
        <v>711</v>
      </c>
      <c r="H127" s="65"/>
      <c r="I127" s="69" t="s">
        <v>305</v>
      </c>
      <c r="J127" s="70"/>
      <c r="K127" s="70"/>
      <c r="L127" s="69" t="s">
        <v>2568</v>
      </c>
      <c r="M127" s="73">
        <v>1.4307076104614715</v>
      </c>
      <c r="N127" s="74">
        <v>8726.6552734375</v>
      </c>
      <c r="O127" s="74">
        <v>1049.89501953125</v>
      </c>
      <c r="P127" s="75"/>
      <c r="Q127" s="76"/>
      <c r="R127" s="76"/>
      <c r="S127" s="87"/>
      <c r="T127" s="48">
        <v>0</v>
      </c>
      <c r="U127" s="48">
        <v>4</v>
      </c>
      <c r="V127" s="49">
        <v>754</v>
      </c>
      <c r="W127" s="49">
        <v>0.00173</v>
      </c>
      <c r="X127" s="49">
        <v>0.007105</v>
      </c>
      <c r="Y127" s="49">
        <v>1.191053</v>
      </c>
      <c r="Z127" s="49">
        <v>0.08333333333333333</v>
      </c>
      <c r="AA127" s="49">
        <v>0</v>
      </c>
      <c r="AB127" s="71">
        <v>127</v>
      </c>
      <c r="AC127" s="71"/>
      <c r="AD127" s="72"/>
      <c r="AE127" s="78" t="s">
        <v>1447</v>
      </c>
      <c r="AF127" s="78">
        <v>4998</v>
      </c>
      <c r="AG127" s="78">
        <v>2596</v>
      </c>
      <c r="AH127" s="78">
        <v>202770</v>
      </c>
      <c r="AI127" s="78">
        <v>51716</v>
      </c>
      <c r="AJ127" s="78"/>
      <c r="AK127" s="78" t="s">
        <v>1645</v>
      </c>
      <c r="AL127" s="78"/>
      <c r="AM127" s="78"/>
      <c r="AN127" s="78"/>
      <c r="AO127" s="80">
        <v>40693.95627314815</v>
      </c>
      <c r="AP127" s="78"/>
      <c r="AQ127" s="78" t="b">
        <v>0</v>
      </c>
      <c r="AR127" s="78" t="b">
        <v>0</v>
      </c>
      <c r="AS127" s="78" t="b">
        <v>1</v>
      </c>
      <c r="AT127" s="78" t="s">
        <v>2109</v>
      </c>
      <c r="AU127" s="78">
        <v>127</v>
      </c>
      <c r="AV127" s="84" t="s">
        <v>2111</v>
      </c>
      <c r="AW127" s="78" t="b">
        <v>0</v>
      </c>
      <c r="AX127" s="78" t="s">
        <v>2232</v>
      </c>
      <c r="AY127" s="84" t="s">
        <v>2357</v>
      </c>
      <c r="AZ127" s="78" t="s">
        <v>66</v>
      </c>
      <c r="BA127" s="78" t="str">
        <f>REPLACE(INDEX(GroupVertices[Group],MATCH(Vertices[[#This Row],[Vertex]],GroupVertices[Vertex],0)),1,1,"")</f>
        <v>10</v>
      </c>
      <c r="BB127" s="48" t="s">
        <v>549</v>
      </c>
      <c r="BC127" s="48" t="s">
        <v>549</v>
      </c>
      <c r="BD127" s="48" t="s">
        <v>555</v>
      </c>
      <c r="BE127" s="48" t="s">
        <v>555</v>
      </c>
      <c r="BF127" s="48" t="s">
        <v>2802</v>
      </c>
      <c r="BG127" s="48" t="s">
        <v>3079</v>
      </c>
      <c r="BH127" s="122" t="s">
        <v>3138</v>
      </c>
      <c r="BI127" s="122" t="s">
        <v>3191</v>
      </c>
      <c r="BJ127" s="122" t="s">
        <v>3253</v>
      </c>
      <c r="BK127" s="122" t="s">
        <v>3253</v>
      </c>
      <c r="BL127" s="122">
        <v>1</v>
      </c>
      <c r="BM127" s="125">
        <v>3.4482758620689653</v>
      </c>
      <c r="BN127" s="122">
        <v>0</v>
      </c>
      <c r="BO127" s="125">
        <v>0</v>
      </c>
      <c r="BP127" s="122">
        <v>0</v>
      </c>
      <c r="BQ127" s="125">
        <v>0</v>
      </c>
      <c r="BR127" s="122">
        <v>28</v>
      </c>
      <c r="BS127" s="125">
        <v>96.55172413793103</v>
      </c>
      <c r="BT127" s="122">
        <v>29</v>
      </c>
      <c r="BU127" s="2"/>
      <c r="BV127" s="3"/>
      <c r="BW127" s="3"/>
      <c r="BX127" s="3"/>
      <c r="BY127" s="3"/>
    </row>
    <row r="128" spans="1:77" ht="41.45" customHeight="1">
      <c r="A128" s="64" t="s">
        <v>306</v>
      </c>
      <c r="C128" s="65"/>
      <c r="D128" s="65" t="s">
        <v>64</v>
      </c>
      <c r="E128" s="66">
        <v>162.38849985658615</v>
      </c>
      <c r="F128" s="68">
        <v>99.99946731587089</v>
      </c>
      <c r="G128" s="101" t="s">
        <v>2197</v>
      </c>
      <c r="H128" s="65"/>
      <c r="I128" s="69" t="s">
        <v>306</v>
      </c>
      <c r="J128" s="70"/>
      <c r="K128" s="70"/>
      <c r="L128" s="69" t="s">
        <v>2569</v>
      </c>
      <c r="M128" s="73">
        <v>1.1775258640962152</v>
      </c>
      <c r="N128" s="74">
        <v>8326.0029296875</v>
      </c>
      <c r="O128" s="74">
        <v>1049.89501953125</v>
      </c>
      <c r="P128" s="75"/>
      <c r="Q128" s="76"/>
      <c r="R128" s="76"/>
      <c r="S128" s="87"/>
      <c r="T128" s="48">
        <v>1</v>
      </c>
      <c r="U128" s="48">
        <v>1</v>
      </c>
      <c r="V128" s="49">
        <v>0</v>
      </c>
      <c r="W128" s="49">
        <v>0.001724</v>
      </c>
      <c r="X128" s="49">
        <v>0.006987</v>
      </c>
      <c r="Y128" s="49">
        <v>0.595275</v>
      </c>
      <c r="Z128" s="49">
        <v>0.5</v>
      </c>
      <c r="AA128" s="49">
        <v>0</v>
      </c>
      <c r="AB128" s="71">
        <v>128</v>
      </c>
      <c r="AC128" s="71"/>
      <c r="AD128" s="72"/>
      <c r="AE128" s="78" t="s">
        <v>1448</v>
      </c>
      <c r="AF128" s="78">
        <v>366</v>
      </c>
      <c r="AG128" s="78">
        <v>1070</v>
      </c>
      <c r="AH128" s="78">
        <v>2577</v>
      </c>
      <c r="AI128" s="78">
        <v>512</v>
      </c>
      <c r="AJ128" s="78"/>
      <c r="AK128" s="78" t="s">
        <v>1646</v>
      </c>
      <c r="AL128" s="78" t="s">
        <v>1792</v>
      </c>
      <c r="AM128" s="84" t="s">
        <v>1898</v>
      </c>
      <c r="AN128" s="78"/>
      <c r="AO128" s="80">
        <v>42153.88271990741</v>
      </c>
      <c r="AP128" s="84" t="s">
        <v>2036</v>
      </c>
      <c r="AQ128" s="78" t="b">
        <v>0</v>
      </c>
      <c r="AR128" s="78" t="b">
        <v>0</v>
      </c>
      <c r="AS128" s="78" t="b">
        <v>0</v>
      </c>
      <c r="AT128" s="78" t="s">
        <v>1272</v>
      </c>
      <c r="AU128" s="78">
        <v>21</v>
      </c>
      <c r="AV128" s="84" t="s">
        <v>2111</v>
      </c>
      <c r="AW128" s="78" t="b">
        <v>0</v>
      </c>
      <c r="AX128" s="78" t="s">
        <v>2232</v>
      </c>
      <c r="AY128" s="84" t="s">
        <v>2358</v>
      </c>
      <c r="AZ128" s="78" t="s">
        <v>66</v>
      </c>
      <c r="BA128" s="78" t="str">
        <f>REPLACE(INDEX(GroupVertices[Group],MATCH(Vertices[[#This Row],[Vertex]],GroupVertices[Vertex],0)),1,1,"")</f>
        <v>10</v>
      </c>
      <c r="BB128" s="48"/>
      <c r="BC128" s="48"/>
      <c r="BD128" s="48"/>
      <c r="BE128" s="48"/>
      <c r="BF128" s="48" t="s">
        <v>564</v>
      </c>
      <c r="BG128" s="48" t="s">
        <v>564</v>
      </c>
      <c r="BH128" s="122" t="s">
        <v>3139</v>
      </c>
      <c r="BI128" s="122" t="s">
        <v>3139</v>
      </c>
      <c r="BJ128" s="122" t="s">
        <v>3254</v>
      </c>
      <c r="BK128" s="122" t="s">
        <v>3254</v>
      </c>
      <c r="BL128" s="122">
        <v>0</v>
      </c>
      <c r="BM128" s="125">
        <v>0</v>
      </c>
      <c r="BN128" s="122">
        <v>0</v>
      </c>
      <c r="BO128" s="125">
        <v>0</v>
      </c>
      <c r="BP128" s="122">
        <v>0</v>
      </c>
      <c r="BQ128" s="125">
        <v>0</v>
      </c>
      <c r="BR128" s="122">
        <v>8</v>
      </c>
      <c r="BS128" s="125">
        <v>100</v>
      </c>
      <c r="BT128" s="122">
        <v>8</v>
      </c>
      <c r="BU128" s="2"/>
      <c r="BV128" s="3"/>
      <c r="BW128" s="3"/>
      <c r="BX128" s="3"/>
      <c r="BY128" s="3"/>
    </row>
    <row r="129" spans="1:77" ht="41.45" customHeight="1">
      <c r="A129" s="64" t="s">
        <v>307</v>
      </c>
      <c r="C129" s="65"/>
      <c r="D129" s="65" t="s">
        <v>64</v>
      </c>
      <c r="E129" s="66">
        <v>162.14123966748787</v>
      </c>
      <c r="F129" s="68">
        <v>99.99980634193811</v>
      </c>
      <c r="G129" s="101" t="s">
        <v>2198</v>
      </c>
      <c r="H129" s="65"/>
      <c r="I129" s="69" t="s">
        <v>307</v>
      </c>
      <c r="J129" s="70"/>
      <c r="K129" s="70"/>
      <c r="L129" s="69" t="s">
        <v>2570</v>
      </c>
      <c r="M129" s="73">
        <v>1.0645397767602127</v>
      </c>
      <c r="N129" s="74">
        <v>7925.35009765625</v>
      </c>
      <c r="O129" s="74">
        <v>1049.89501953125</v>
      </c>
      <c r="P129" s="75"/>
      <c r="Q129" s="76"/>
      <c r="R129" s="76"/>
      <c r="S129" s="87"/>
      <c r="T129" s="48">
        <v>2</v>
      </c>
      <c r="U129" s="48">
        <v>1</v>
      </c>
      <c r="V129" s="49">
        <v>0</v>
      </c>
      <c r="W129" s="49">
        <v>0.001304</v>
      </c>
      <c r="X129" s="49">
        <v>0.000711</v>
      </c>
      <c r="Y129" s="49">
        <v>0.701041</v>
      </c>
      <c r="Z129" s="49">
        <v>0</v>
      </c>
      <c r="AA129" s="49">
        <v>0</v>
      </c>
      <c r="AB129" s="71">
        <v>129</v>
      </c>
      <c r="AC129" s="71"/>
      <c r="AD129" s="72"/>
      <c r="AE129" s="78" t="s">
        <v>1449</v>
      </c>
      <c r="AF129" s="78">
        <v>312</v>
      </c>
      <c r="AG129" s="78">
        <v>389</v>
      </c>
      <c r="AH129" s="78">
        <v>4514</v>
      </c>
      <c r="AI129" s="78">
        <v>17760</v>
      </c>
      <c r="AJ129" s="78"/>
      <c r="AK129" s="78" t="s">
        <v>1647</v>
      </c>
      <c r="AL129" s="78" t="s">
        <v>1793</v>
      </c>
      <c r="AM129" s="78"/>
      <c r="AN129" s="78"/>
      <c r="AO129" s="80">
        <v>41632.54738425926</v>
      </c>
      <c r="AP129" s="84" t="s">
        <v>2037</v>
      </c>
      <c r="AQ129" s="78" t="b">
        <v>0</v>
      </c>
      <c r="AR129" s="78" t="b">
        <v>0</v>
      </c>
      <c r="AS129" s="78" t="b">
        <v>0</v>
      </c>
      <c r="AT129" s="78" t="s">
        <v>1272</v>
      </c>
      <c r="AU129" s="78">
        <v>3</v>
      </c>
      <c r="AV129" s="84" t="s">
        <v>2119</v>
      </c>
      <c r="AW129" s="78" t="b">
        <v>0</v>
      </c>
      <c r="AX129" s="78" t="s">
        <v>2232</v>
      </c>
      <c r="AY129" s="84" t="s">
        <v>2359</v>
      </c>
      <c r="AZ129" s="78" t="s">
        <v>66</v>
      </c>
      <c r="BA129" s="78" t="str">
        <f>REPLACE(INDEX(GroupVertices[Group],MATCH(Vertices[[#This Row],[Vertex]],GroupVertices[Vertex],0)),1,1,"")</f>
        <v>10</v>
      </c>
      <c r="BB129" s="48"/>
      <c r="BC129" s="48"/>
      <c r="BD129" s="48"/>
      <c r="BE129" s="48"/>
      <c r="BF129" s="48" t="s">
        <v>583</v>
      </c>
      <c r="BG129" s="48" t="s">
        <v>583</v>
      </c>
      <c r="BH129" s="122" t="s">
        <v>583</v>
      </c>
      <c r="BI129" s="122" t="s">
        <v>583</v>
      </c>
      <c r="BJ129" s="122" t="s">
        <v>2977</v>
      </c>
      <c r="BK129" s="122" t="s">
        <v>2977</v>
      </c>
      <c r="BL129" s="122">
        <v>0</v>
      </c>
      <c r="BM129" s="125">
        <v>0</v>
      </c>
      <c r="BN129" s="122">
        <v>0</v>
      </c>
      <c r="BO129" s="125">
        <v>0</v>
      </c>
      <c r="BP129" s="122">
        <v>0</v>
      </c>
      <c r="BQ129" s="125">
        <v>0</v>
      </c>
      <c r="BR129" s="122">
        <v>2</v>
      </c>
      <c r="BS129" s="125">
        <v>100</v>
      </c>
      <c r="BT129" s="122">
        <v>2</v>
      </c>
      <c r="BU129" s="2"/>
      <c r="BV129" s="3"/>
      <c r="BW129" s="3"/>
      <c r="BX129" s="3"/>
      <c r="BY129" s="3"/>
    </row>
    <row r="130" spans="1:77" ht="41.45" customHeight="1">
      <c r="A130" s="64" t="s">
        <v>308</v>
      </c>
      <c r="C130" s="65"/>
      <c r="D130" s="65" t="s">
        <v>64</v>
      </c>
      <c r="E130" s="66">
        <v>162.1317994840568</v>
      </c>
      <c r="F130" s="68">
        <v>99.99981928566461</v>
      </c>
      <c r="G130" s="101" t="s">
        <v>2199</v>
      </c>
      <c r="H130" s="65"/>
      <c r="I130" s="69" t="s">
        <v>308</v>
      </c>
      <c r="J130" s="70"/>
      <c r="K130" s="70"/>
      <c r="L130" s="69" t="s">
        <v>2571</v>
      </c>
      <c r="M130" s="73">
        <v>1.0602260641746972</v>
      </c>
      <c r="N130" s="74">
        <v>9633.5390625</v>
      </c>
      <c r="O130" s="74">
        <v>2267.42041015625</v>
      </c>
      <c r="P130" s="75"/>
      <c r="Q130" s="76"/>
      <c r="R130" s="76"/>
      <c r="S130" s="87"/>
      <c r="T130" s="48">
        <v>1</v>
      </c>
      <c r="U130" s="48">
        <v>1</v>
      </c>
      <c r="V130" s="49">
        <v>0</v>
      </c>
      <c r="W130" s="49">
        <v>0</v>
      </c>
      <c r="X130" s="49">
        <v>0</v>
      </c>
      <c r="Y130" s="49">
        <v>0.999997</v>
      </c>
      <c r="Z130" s="49">
        <v>0</v>
      </c>
      <c r="AA130" s="49" t="s">
        <v>3514</v>
      </c>
      <c r="AB130" s="71">
        <v>130</v>
      </c>
      <c r="AC130" s="71"/>
      <c r="AD130" s="72"/>
      <c r="AE130" s="78" t="s">
        <v>1450</v>
      </c>
      <c r="AF130" s="78">
        <v>350</v>
      </c>
      <c r="AG130" s="78">
        <v>363</v>
      </c>
      <c r="AH130" s="78">
        <v>1431</v>
      </c>
      <c r="AI130" s="78">
        <v>784</v>
      </c>
      <c r="AJ130" s="78"/>
      <c r="AK130" s="78" t="s">
        <v>1648</v>
      </c>
      <c r="AL130" s="78" t="s">
        <v>1794</v>
      </c>
      <c r="AM130" s="84" t="s">
        <v>1899</v>
      </c>
      <c r="AN130" s="78"/>
      <c r="AO130" s="80">
        <v>41382.61649305555</v>
      </c>
      <c r="AP130" s="84" t="s">
        <v>2038</v>
      </c>
      <c r="AQ130" s="78" t="b">
        <v>0</v>
      </c>
      <c r="AR130" s="78" t="b">
        <v>0</v>
      </c>
      <c r="AS130" s="78" t="b">
        <v>0</v>
      </c>
      <c r="AT130" s="78" t="s">
        <v>1272</v>
      </c>
      <c r="AU130" s="78">
        <v>10</v>
      </c>
      <c r="AV130" s="84" t="s">
        <v>2115</v>
      </c>
      <c r="AW130" s="78" t="b">
        <v>0</v>
      </c>
      <c r="AX130" s="78" t="s">
        <v>2232</v>
      </c>
      <c r="AY130" s="84" t="s">
        <v>2360</v>
      </c>
      <c r="AZ130" s="78" t="s">
        <v>66</v>
      </c>
      <c r="BA130" s="78" t="str">
        <f>REPLACE(INDEX(GroupVertices[Group],MATCH(Vertices[[#This Row],[Vertex]],GroupVertices[Vertex],0)),1,1,"")</f>
        <v>12</v>
      </c>
      <c r="BB130" s="48"/>
      <c r="BC130" s="48"/>
      <c r="BD130" s="48"/>
      <c r="BE130" s="48"/>
      <c r="BF130" s="48" t="s">
        <v>584</v>
      </c>
      <c r="BG130" s="48" t="s">
        <v>584</v>
      </c>
      <c r="BH130" s="122" t="s">
        <v>3140</v>
      </c>
      <c r="BI130" s="122" t="s">
        <v>3140</v>
      </c>
      <c r="BJ130" s="122" t="s">
        <v>3255</v>
      </c>
      <c r="BK130" s="122" t="s">
        <v>3255</v>
      </c>
      <c r="BL130" s="122">
        <v>0</v>
      </c>
      <c r="BM130" s="125">
        <v>0</v>
      </c>
      <c r="BN130" s="122">
        <v>0</v>
      </c>
      <c r="BO130" s="125">
        <v>0</v>
      </c>
      <c r="BP130" s="122">
        <v>0</v>
      </c>
      <c r="BQ130" s="125">
        <v>0</v>
      </c>
      <c r="BR130" s="122">
        <v>6</v>
      </c>
      <c r="BS130" s="125">
        <v>100</v>
      </c>
      <c r="BT130" s="122">
        <v>6</v>
      </c>
      <c r="BU130" s="2"/>
      <c r="BV130" s="3"/>
      <c r="BW130" s="3"/>
      <c r="BX130" s="3"/>
      <c r="BY130" s="3"/>
    </row>
    <row r="131" spans="1:77" ht="41.45" customHeight="1">
      <c r="A131" s="64" t="s">
        <v>309</v>
      </c>
      <c r="C131" s="65"/>
      <c r="D131" s="65" t="s">
        <v>64</v>
      </c>
      <c r="E131" s="66">
        <v>162.07043829175487</v>
      </c>
      <c r="F131" s="68">
        <v>99.99990341988688</v>
      </c>
      <c r="G131" s="101" t="s">
        <v>712</v>
      </c>
      <c r="H131" s="65"/>
      <c r="I131" s="69" t="s">
        <v>309</v>
      </c>
      <c r="J131" s="70"/>
      <c r="K131" s="70"/>
      <c r="L131" s="69" t="s">
        <v>2572</v>
      </c>
      <c r="M131" s="73">
        <v>1.0321869323688464</v>
      </c>
      <c r="N131" s="74">
        <v>6301.60888671875</v>
      </c>
      <c r="O131" s="74">
        <v>8002.6318359375</v>
      </c>
      <c r="P131" s="75"/>
      <c r="Q131" s="76"/>
      <c r="R131" s="76"/>
      <c r="S131" s="87"/>
      <c r="T131" s="48">
        <v>0</v>
      </c>
      <c r="U131" s="48">
        <v>1</v>
      </c>
      <c r="V131" s="49">
        <v>0</v>
      </c>
      <c r="W131" s="49">
        <v>0.00157</v>
      </c>
      <c r="X131" s="49">
        <v>0.001683</v>
      </c>
      <c r="Y131" s="49">
        <v>0.453777</v>
      </c>
      <c r="Z131" s="49">
        <v>0</v>
      </c>
      <c r="AA131" s="49">
        <v>0</v>
      </c>
      <c r="AB131" s="71">
        <v>131</v>
      </c>
      <c r="AC131" s="71"/>
      <c r="AD131" s="72"/>
      <c r="AE131" s="78" t="s">
        <v>1451</v>
      </c>
      <c r="AF131" s="78">
        <v>216</v>
      </c>
      <c r="AG131" s="78">
        <v>194</v>
      </c>
      <c r="AH131" s="78">
        <v>9958</v>
      </c>
      <c r="AI131" s="78">
        <v>25982</v>
      </c>
      <c r="AJ131" s="78"/>
      <c r="AK131" s="78" t="s">
        <v>1649</v>
      </c>
      <c r="AL131" s="78"/>
      <c r="AM131" s="78"/>
      <c r="AN131" s="78"/>
      <c r="AO131" s="80">
        <v>40043.11305555556</v>
      </c>
      <c r="AP131" s="84" t="s">
        <v>2039</v>
      </c>
      <c r="AQ131" s="78" t="b">
        <v>0</v>
      </c>
      <c r="AR131" s="78" t="b">
        <v>0</v>
      </c>
      <c r="AS131" s="78" t="b">
        <v>0</v>
      </c>
      <c r="AT131" s="78" t="s">
        <v>1272</v>
      </c>
      <c r="AU131" s="78">
        <v>0</v>
      </c>
      <c r="AV131" s="84" t="s">
        <v>2112</v>
      </c>
      <c r="AW131" s="78" t="b">
        <v>0</v>
      </c>
      <c r="AX131" s="78" t="s">
        <v>2232</v>
      </c>
      <c r="AY131" s="84" t="s">
        <v>2361</v>
      </c>
      <c r="AZ131" s="78" t="s">
        <v>66</v>
      </c>
      <c r="BA131" s="78" t="str">
        <f>REPLACE(INDEX(GroupVertices[Group],MATCH(Vertices[[#This Row],[Vertex]],GroupVertices[Vertex],0)),1,1,"")</f>
        <v>3</v>
      </c>
      <c r="BB131" s="48"/>
      <c r="BC131" s="48"/>
      <c r="BD131" s="48"/>
      <c r="BE131" s="48"/>
      <c r="BF131" s="48"/>
      <c r="BG131" s="48"/>
      <c r="BH131" s="122" t="s">
        <v>3091</v>
      </c>
      <c r="BI131" s="122" t="s">
        <v>3091</v>
      </c>
      <c r="BJ131" s="122" t="s">
        <v>3206</v>
      </c>
      <c r="BK131" s="122" t="s">
        <v>3206</v>
      </c>
      <c r="BL131" s="122">
        <v>2</v>
      </c>
      <c r="BM131" s="125">
        <v>8.695652173913043</v>
      </c>
      <c r="BN131" s="122">
        <v>0</v>
      </c>
      <c r="BO131" s="125">
        <v>0</v>
      </c>
      <c r="BP131" s="122">
        <v>0</v>
      </c>
      <c r="BQ131" s="125">
        <v>0</v>
      </c>
      <c r="BR131" s="122">
        <v>21</v>
      </c>
      <c r="BS131" s="125">
        <v>91.30434782608695</v>
      </c>
      <c r="BT131" s="122">
        <v>23</v>
      </c>
      <c r="BU131" s="2"/>
      <c r="BV131" s="3"/>
      <c r="BW131" s="3"/>
      <c r="BX131" s="3"/>
      <c r="BY131" s="3"/>
    </row>
    <row r="132" spans="1:77" ht="41.45" customHeight="1">
      <c r="A132" s="64" t="s">
        <v>310</v>
      </c>
      <c r="C132" s="65"/>
      <c r="D132" s="65" t="s">
        <v>64</v>
      </c>
      <c r="E132" s="66">
        <v>162.0504686729584</v>
      </c>
      <c r="F132" s="68">
        <v>99.99993080084678</v>
      </c>
      <c r="G132" s="101" t="s">
        <v>713</v>
      </c>
      <c r="H132" s="65"/>
      <c r="I132" s="69" t="s">
        <v>310</v>
      </c>
      <c r="J132" s="70"/>
      <c r="K132" s="70"/>
      <c r="L132" s="69" t="s">
        <v>2573</v>
      </c>
      <c r="M132" s="73">
        <v>1.023061771130256</v>
      </c>
      <c r="N132" s="74">
        <v>7042.46728515625</v>
      </c>
      <c r="O132" s="74">
        <v>7703.58447265625</v>
      </c>
      <c r="P132" s="75"/>
      <c r="Q132" s="76"/>
      <c r="R132" s="76"/>
      <c r="S132" s="87"/>
      <c r="T132" s="48">
        <v>0</v>
      </c>
      <c r="U132" s="48">
        <v>1</v>
      </c>
      <c r="V132" s="49">
        <v>0</v>
      </c>
      <c r="W132" s="49">
        <v>0.00157</v>
      </c>
      <c r="X132" s="49">
        <v>0.001683</v>
      </c>
      <c r="Y132" s="49">
        <v>0.453777</v>
      </c>
      <c r="Z132" s="49">
        <v>0</v>
      </c>
      <c r="AA132" s="49">
        <v>0</v>
      </c>
      <c r="AB132" s="71">
        <v>132</v>
      </c>
      <c r="AC132" s="71"/>
      <c r="AD132" s="72"/>
      <c r="AE132" s="78" t="s">
        <v>1452</v>
      </c>
      <c r="AF132" s="78">
        <v>703</v>
      </c>
      <c r="AG132" s="78">
        <v>139</v>
      </c>
      <c r="AH132" s="78">
        <v>8251</v>
      </c>
      <c r="AI132" s="78">
        <v>76023</v>
      </c>
      <c r="AJ132" s="78"/>
      <c r="AK132" s="78"/>
      <c r="AL132" s="78"/>
      <c r="AM132" s="78"/>
      <c r="AN132" s="78"/>
      <c r="AO132" s="80">
        <v>41714.71627314815</v>
      </c>
      <c r="AP132" s="78"/>
      <c r="AQ132" s="78" t="b">
        <v>0</v>
      </c>
      <c r="AR132" s="78" t="b">
        <v>0</v>
      </c>
      <c r="AS132" s="78" t="b">
        <v>0</v>
      </c>
      <c r="AT132" s="78" t="s">
        <v>1272</v>
      </c>
      <c r="AU132" s="78">
        <v>2</v>
      </c>
      <c r="AV132" s="84" t="s">
        <v>2116</v>
      </c>
      <c r="AW132" s="78" t="b">
        <v>0</v>
      </c>
      <c r="AX132" s="78" t="s">
        <v>2232</v>
      </c>
      <c r="AY132" s="84" t="s">
        <v>2362</v>
      </c>
      <c r="AZ132" s="78" t="s">
        <v>66</v>
      </c>
      <c r="BA132" s="78" t="str">
        <f>REPLACE(INDEX(GroupVertices[Group],MATCH(Vertices[[#This Row],[Vertex]],GroupVertices[Vertex],0)),1,1,"")</f>
        <v>3</v>
      </c>
      <c r="BB132" s="48"/>
      <c r="BC132" s="48"/>
      <c r="BD132" s="48"/>
      <c r="BE132" s="48"/>
      <c r="BF132" s="48"/>
      <c r="BG132" s="48"/>
      <c r="BH132" s="122" t="s">
        <v>3091</v>
      </c>
      <c r="BI132" s="122" t="s">
        <v>3091</v>
      </c>
      <c r="BJ132" s="122" t="s">
        <v>3206</v>
      </c>
      <c r="BK132" s="122" t="s">
        <v>3206</v>
      </c>
      <c r="BL132" s="122">
        <v>2</v>
      </c>
      <c r="BM132" s="125">
        <v>8.695652173913043</v>
      </c>
      <c r="BN132" s="122">
        <v>0</v>
      </c>
      <c r="BO132" s="125">
        <v>0</v>
      </c>
      <c r="BP132" s="122">
        <v>0</v>
      </c>
      <c r="BQ132" s="125">
        <v>0</v>
      </c>
      <c r="BR132" s="122">
        <v>21</v>
      </c>
      <c r="BS132" s="125">
        <v>91.30434782608695</v>
      </c>
      <c r="BT132" s="122">
        <v>23</v>
      </c>
      <c r="BU132" s="2"/>
      <c r="BV132" s="3"/>
      <c r="BW132" s="3"/>
      <c r="BX132" s="3"/>
      <c r="BY132" s="3"/>
    </row>
    <row r="133" spans="1:77" ht="41.45" customHeight="1">
      <c r="A133" s="64" t="s">
        <v>311</v>
      </c>
      <c r="C133" s="65"/>
      <c r="D133" s="65" t="s">
        <v>64</v>
      </c>
      <c r="E133" s="66">
        <v>162.04066540554922</v>
      </c>
      <c r="F133" s="68">
        <v>99.99994424240892</v>
      </c>
      <c r="G133" s="101" t="s">
        <v>670</v>
      </c>
      <c r="H133" s="65"/>
      <c r="I133" s="69" t="s">
        <v>311</v>
      </c>
      <c r="J133" s="70"/>
      <c r="K133" s="70"/>
      <c r="L133" s="69" t="s">
        <v>2574</v>
      </c>
      <c r="M133" s="73">
        <v>1.0185821465222207</v>
      </c>
      <c r="N133" s="74">
        <v>4746.67822265625</v>
      </c>
      <c r="O133" s="74">
        <v>4564.24951171875</v>
      </c>
      <c r="P133" s="75"/>
      <c r="Q133" s="76"/>
      <c r="R133" s="76"/>
      <c r="S133" s="87"/>
      <c r="T133" s="48">
        <v>0</v>
      </c>
      <c r="U133" s="48">
        <v>1</v>
      </c>
      <c r="V133" s="49">
        <v>0</v>
      </c>
      <c r="W133" s="49">
        <v>0.001335</v>
      </c>
      <c r="X133" s="49">
        <v>0.000297</v>
      </c>
      <c r="Y133" s="49">
        <v>0.421329</v>
      </c>
      <c r="Z133" s="49">
        <v>0</v>
      </c>
      <c r="AA133" s="49">
        <v>0</v>
      </c>
      <c r="AB133" s="71">
        <v>133</v>
      </c>
      <c r="AC133" s="71"/>
      <c r="AD133" s="72"/>
      <c r="AE133" s="78" t="s">
        <v>1453</v>
      </c>
      <c r="AF133" s="78">
        <v>171</v>
      </c>
      <c r="AG133" s="78">
        <v>112</v>
      </c>
      <c r="AH133" s="78">
        <v>3528</v>
      </c>
      <c r="AI133" s="78">
        <v>12244</v>
      </c>
      <c r="AJ133" s="78"/>
      <c r="AK133" s="78" t="s">
        <v>1650</v>
      </c>
      <c r="AL133" s="78" t="s">
        <v>1795</v>
      </c>
      <c r="AM133" s="78"/>
      <c r="AN133" s="78"/>
      <c r="AO133" s="80">
        <v>43388.70730324074</v>
      </c>
      <c r="AP133" s="78"/>
      <c r="AQ133" s="78" t="b">
        <v>1</v>
      </c>
      <c r="AR133" s="78" t="b">
        <v>1</v>
      </c>
      <c r="AS133" s="78" t="b">
        <v>0</v>
      </c>
      <c r="AT133" s="78" t="s">
        <v>1272</v>
      </c>
      <c r="AU133" s="78">
        <v>0</v>
      </c>
      <c r="AV133" s="78"/>
      <c r="AW133" s="78" t="b">
        <v>0</v>
      </c>
      <c r="AX133" s="78" t="s">
        <v>2232</v>
      </c>
      <c r="AY133" s="84" t="s">
        <v>2363</v>
      </c>
      <c r="AZ133" s="78" t="s">
        <v>66</v>
      </c>
      <c r="BA133" s="78" t="str">
        <f>REPLACE(INDEX(GroupVertices[Group],MATCH(Vertices[[#This Row],[Vertex]],GroupVertices[Vertex],0)),1,1,"")</f>
        <v>4</v>
      </c>
      <c r="BB133" s="48"/>
      <c r="BC133" s="48"/>
      <c r="BD133" s="48"/>
      <c r="BE133" s="48"/>
      <c r="BF133" s="48" t="s">
        <v>585</v>
      </c>
      <c r="BG133" s="48" t="s">
        <v>585</v>
      </c>
      <c r="BH133" s="122" t="s">
        <v>3141</v>
      </c>
      <c r="BI133" s="122" t="s">
        <v>3141</v>
      </c>
      <c r="BJ133" s="122" t="s">
        <v>3256</v>
      </c>
      <c r="BK133" s="122" t="s">
        <v>3256</v>
      </c>
      <c r="BL133" s="122">
        <v>1</v>
      </c>
      <c r="BM133" s="125">
        <v>4.761904761904762</v>
      </c>
      <c r="BN133" s="122">
        <v>0</v>
      </c>
      <c r="BO133" s="125">
        <v>0</v>
      </c>
      <c r="BP133" s="122">
        <v>0</v>
      </c>
      <c r="BQ133" s="125">
        <v>0</v>
      </c>
      <c r="BR133" s="122">
        <v>20</v>
      </c>
      <c r="BS133" s="125">
        <v>95.23809523809524</v>
      </c>
      <c r="BT133" s="122">
        <v>21</v>
      </c>
      <c r="BU133" s="2"/>
      <c r="BV133" s="3"/>
      <c r="BW133" s="3"/>
      <c r="BX133" s="3"/>
      <c r="BY133" s="3"/>
    </row>
    <row r="134" spans="1:77" ht="41.45" customHeight="1">
      <c r="A134" s="64" t="s">
        <v>335</v>
      </c>
      <c r="C134" s="65"/>
      <c r="D134" s="65" t="s">
        <v>64</v>
      </c>
      <c r="E134" s="66">
        <v>162.17391722551847</v>
      </c>
      <c r="F134" s="68">
        <v>99.99976153673099</v>
      </c>
      <c r="G134" s="101" t="s">
        <v>2200</v>
      </c>
      <c r="H134" s="65"/>
      <c r="I134" s="69" t="s">
        <v>335</v>
      </c>
      <c r="J134" s="70"/>
      <c r="K134" s="70"/>
      <c r="L134" s="69" t="s">
        <v>2575</v>
      </c>
      <c r="M134" s="73">
        <v>1.0794718587869974</v>
      </c>
      <c r="N134" s="74">
        <v>5114.7802734375</v>
      </c>
      <c r="O134" s="74">
        <v>3748.34716796875</v>
      </c>
      <c r="P134" s="75"/>
      <c r="Q134" s="76"/>
      <c r="R134" s="76"/>
      <c r="S134" s="87"/>
      <c r="T134" s="48">
        <v>3</v>
      </c>
      <c r="U134" s="48">
        <v>1</v>
      </c>
      <c r="V134" s="49">
        <v>378</v>
      </c>
      <c r="W134" s="49">
        <v>0.001786</v>
      </c>
      <c r="X134" s="49">
        <v>0.003266</v>
      </c>
      <c r="Y134" s="49">
        <v>0.957631</v>
      </c>
      <c r="Z134" s="49">
        <v>0</v>
      </c>
      <c r="AA134" s="49">
        <v>0</v>
      </c>
      <c r="AB134" s="71">
        <v>134</v>
      </c>
      <c r="AC134" s="71"/>
      <c r="AD134" s="72"/>
      <c r="AE134" s="78" t="s">
        <v>1454</v>
      </c>
      <c r="AF134" s="78">
        <v>284</v>
      </c>
      <c r="AG134" s="78">
        <v>479</v>
      </c>
      <c r="AH134" s="78">
        <v>75179</v>
      </c>
      <c r="AI134" s="78">
        <v>1859</v>
      </c>
      <c r="AJ134" s="78"/>
      <c r="AK134" s="78" t="s">
        <v>1651</v>
      </c>
      <c r="AL134" s="78" t="s">
        <v>1796</v>
      </c>
      <c r="AM134" s="78"/>
      <c r="AN134" s="78"/>
      <c r="AO134" s="80">
        <v>40317.510729166665</v>
      </c>
      <c r="AP134" s="84" t="s">
        <v>2040</v>
      </c>
      <c r="AQ134" s="78" t="b">
        <v>0</v>
      </c>
      <c r="AR134" s="78" t="b">
        <v>0</v>
      </c>
      <c r="AS134" s="78" t="b">
        <v>0</v>
      </c>
      <c r="AT134" s="78" t="s">
        <v>1272</v>
      </c>
      <c r="AU134" s="78">
        <v>29</v>
      </c>
      <c r="AV134" s="84" t="s">
        <v>2111</v>
      </c>
      <c r="AW134" s="78" t="b">
        <v>0</v>
      </c>
      <c r="AX134" s="78" t="s">
        <v>2232</v>
      </c>
      <c r="AY134" s="84" t="s">
        <v>2364</v>
      </c>
      <c r="AZ134" s="78" t="s">
        <v>66</v>
      </c>
      <c r="BA134" s="78" t="str">
        <f>REPLACE(INDEX(GroupVertices[Group],MATCH(Vertices[[#This Row],[Vertex]],GroupVertices[Vertex],0)),1,1,"")</f>
        <v>4</v>
      </c>
      <c r="BB134" s="48"/>
      <c r="BC134" s="48"/>
      <c r="BD134" s="48"/>
      <c r="BE134" s="48"/>
      <c r="BF134" s="48" t="s">
        <v>580</v>
      </c>
      <c r="BG134" s="48" t="s">
        <v>580</v>
      </c>
      <c r="BH134" s="122" t="s">
        <v>3142</v>
      </c>
      <c r="BI134" s="122" t="s">
        <v>3142</v>
      </c>
      <c r="BJ134" s="122" t="s">
        <v>3257</v>
      </c>
      <c r="BK134" s="122" t="s">
        <v>3257</v>
      </c>
      <c r="BL134" s="122">
        <v>1</v>
      </c>
      <c r="BM134" s="125">
        <v>4.166666666666667</v>
      </c>
      <c r="BN134" s="122">
        <v>0</v>
      </c>
      <c r="BO134" s="125">
        <v>0</v>
      </c>
      <c r="BP134" s="122">
        <v>0</v>
      </c>
      <c r="BQ134" s="125">
        <v>0</v>
      </c>
      <c r="BR134" s="122">
        <v>23</v>
      </c>
      <c r="BS134" s="125">
        <v>95.83333333333333</v>
      </c>
      <c r="BT134" s="122">
        <v>24</v>
      </c>
      <c r="BU134" s="2"/>
      <c r="BV134" s="3"/>
      <c r="BW134" s="3"/>
      <c r="BX134" s="3"/>
      <c r="BY134" s="3"/>
    </row>
    <row r="135" spans="1:77" ht="41.45" customHeight="1">
      <c r="A135" s="64" t="s">
        <v>312</v>
      </c>
      <c r="C135" s="65"/>
      <c r="D135" s="65" t="s">
        <v>64</v>
      </c>
      <c r="E135" s="66">
        <v>162.22547515041123</v>
      </c>
      <c r="F135" s="68">
        <v>99.99969084407086</v>
      </c>
      <c r="G135" s="101" t="s">
        <v>714</v>
      </c>
      <c r="H135" s="65"/>
      <c r="I135" s="69" t="s">
        <v>312</v>
      </c>
      <c r="J135" s="70"/>
      <c r="K135" s="70"/>
      <c r="L135" s="69" t="s">
        <v>2576</v>
      </c>
      <c r="M135" s="73">
        <v>1.1030313659848128</v>
      </c>
      <c r="N135" s="74">
        <v>4270.55029296875</v>
      </c>
      <c r="O135" s="74">
        <v>8154.74072265625</v>
      </c>
      <c r="P135" s="75"/>
      <c r="Q135" s="76"/>
      <c r="R135" s="76"/>
      <c r="S135" s="87"/>
      <c r="T135" s="48">
        <v>0</v>
      </c>
      <c r="U135" s="48">
        <v>1</v>
      </c>
      <c r="V135" s="49">
        <v>0</v>
      </c>
      <c r="W135" s="49">
        <v>0.00157</v>
      </c>
      <c r="X135" s="49">
        <v>0.001683</v>
      </c>
      <c r="Y135" s="49">
        <v>0.453777</v>
      </c>
      <c r="Z135" s="49">
        <v>0</v>
      </c>
      <c r="AA135" s="49">
        <v>0</v>
      </c>
      <c r="AB135" s="71">
        <v>135</v>
      </c>
      <c r="AC135" s="71"/>
      <c r="AD135" s="72"/>
      <c r="AE135" s="78" t="s">
        <v>1455</v>
      </c>
      <c r="AF135" s="78">
        <v>3100</v>
      </c>
      <c r="AG135" s="78">
        <v>621</v>
      </c>
      <c r="AH135" s="78">
        <v>37347</v>
      </c>
      <c r="AI135" s="78">
        <v>30502</v>
      </c>
      <c r="AJ135" s="78"/>
      <c r="AK135" s="78" t="s">
        <v>1652</v>
      </c>
      <c r="AL135" s="78" t="s">
        <v>1797</v>
      </c>
      <c r="AM135" s="78"/>
      <c r="AN135" s="78"/>
      <c r="AO135" s="80">
        <v>43230.53559027778</v>
      </c>
      <c r="AP135" s="84" t="s">
        <v>2041</v>
      </c>
      <c r="AQ135" s="78" t="b">
        <v>1</v>
      </c>
      <c r="AR135" s="78" t="b">
        <v>0</v>
      </c>
      <c r="AS135" s="78" t="b">
        <v>1</v>
      </c>
      <c r="AT135" s="78" t="s">
        <v>1272</v>
      </c>
      <c r="AU135" s="78">
        <v>1</v>
      </c>
      <c r="AV135" s="78"/>
      <c r="AW135" s="78" t="b">
        <v>0</v>
      </c>
      <c r="AX135" s="78" t="s">
        <v>2232</v>
      </c>
      <c r="AY135" s="84" t="s">
        <v>2365</v>
      </c>
      <c r="AZ135" s="78" t="s">
        <v>66</v>
      </c>
      <c r="BA135" s="78" t="str">
        <f>REPLACE(INDEX(GroupVertices[Group],MATCH(Vertices[[#This Row],[Vertex]],GroupVertices[Vertex],0)),1,1,"")</f>
        <v>3</v>
      </c>
      <c r="BB135" s="48"/>
      <c r="BC135" s="48"/>
      <c r="BD135" s="48"/>
      <c r="BE135" s="48"/>
      <c r="BF135" s="48"/>
      <c r="BG135" s="48"/>
      <c r="BH135" s="122" t="s">
        <v>3091</v>
      </c>
      <c r="BI135" s="122" t="s">
        <v>3091</v>
      </c>
      <c r="BJ135" s="122" t="s">
        <v>3206</v>
      </c>
      <c r="BK135" s="122" t="s">
        <v>3206</v>
      </c>
      <c r="BL135" s="122">
        <v>2</v>
      </c>
      <c r="BM135" s="125">
        <v>8.695652173913043</v>
      </c>
      <c r="BN135" s="122">
        <v>0</v>
      </c>
      <c r="BO135" s="125">
        <v>0</v>
      </c>
      <c r="BP135" s="122">
        <v>0</v>
      </c>
      <c r="BQ135" s="125">
        <v>0</v>
      </c>
      <c r="BR135" s="122">
        <v>21</v>
      </c>
      <c r="BS135" s="125">
        <v>91.30434782608695</v>
      </c>
      <c r="BT135" s="122">
        <v>23</v>
      </c>
      <c r="BU135" s="2"/>
      <c r="BV135" s="3"/>
      <c r="BW135" s="3"/>
      <c r="BX135" s="3"/>
      <c r="BY135" s="3"/>
    </row>
    <row r="136" spans="1:77" ht="41.45" customHeight="1">
      <c r="A136" s="64" t="s">
        <v>313</v>
      </c>
      <c r="C136" s="65"/>
      <c r="D136" s="65" t="s">
        <v>64</v>
      </c>
      <c r="E136" s="66">
        <v>162.0261420464245</v>
      </c>
      <c r="F136" s="68">
        <v>99.9999641558343</v>
      </c>
      <c r="G136" s="101" t="s">
        <v>2201</v>
      </c>
      <c r="H136" s="65"/>
      <c r="I136" s="69" t="s">
        <v>313</v>
      </c>
      <c r="J136" s="70"/>
      <c r="K136" s="70"/>
      <c r="L136" s="69" t="s">
        <v>2577</v>
      </c>
      <c r="M136" s="73">
        <v>1.0119456656214276</v>
      </c>
      <c r="N136" s="74">
        <v>7725.0234375</v>
      </c>
      <c r="O136" s="74">
        <v>7980.146484375</v>
      </c>
      <c r="P136" s="75"/>
      <c r="Q136" s="76"/>
      <c r="R136" s="76"/>
      <c r="S136" s="87"/>
      <c r="T136" s="48">
        <v>0</v>
      </c>
      <c r="U136" s="48">
        <v>1</v>
      </c>
      <c r="V136" s="49">
        <v>0</v>
      </c>
      <c r="W136" s="49">
        <v>0.001502</v>
      </c>
      <c r="X136" s="49">
        <v>0.001382</v>
      </c>
      <c r="Y136" s="49">
        <v>0.329867</v>
      </c>
      <c r="Z136" s="49">
        <v>0</v>
      </c>
      <c r="AA136" s="49">
        <v>0</v>
      </c>
      <c r="AB136" s="71">
        <v>136</v>
      </c>
      <c r="AC136" s="71"/>
      <c r="AD136" s="72"/>
      <c r="AE136" s="78" t="s">
        <v>1456</v>
      </c>
      <c r="AF136" s="78">
        <v>174</v>
      </c>
      <c r="AG136" s="78">
        <v>72</v>
      </c>
      <c r="AH136" s="78">
        <v>610</v>
      </c>
      <c r="AI136" s="78">
        <v>2194</v>
      </c>
      <c r="AJ136" s="78"/>
      <c r="AK136" s="78" t="s">
        <v>1653</v>
      </c>
      <c r="AL136" s="78" t="s">
        <v>1798</v>
      </c>
      <c r="AM136" s="78"/>
      <c r="AN136" s="78"/>
      <c r="AO136" s="80">
        <v>41545.944027777776</v>
      </c>
      <c r="AP136" s="78"/>
      <c r="AQ136" s="78" t="b">
        <v>1</v>
      </c>
      <c r="AR136" s="78" t="b">
        <v>0</v>
      </c>
      <c r="AS136" s="78" t="b">
        <v>0</v>
      </c>
      <c r="AT136" s="78" t="s">
        <v>1272</v>
      </c>
      <c r="AU136" s="78">
        <v>0</v>
      </c>
      <c r="AV136" s="84" t="s">
        <v>2111</v>
      </c>
      <c r="AW136" s="78" t="b">
        <v>0</v>
      </c>
      <c r="AX136" s="78" t="s">
        <v>2232</v>
      </c>
      <c r="AY136" s="84" t="s">
        <v>2366</v>
      </c>
      <c r="AZ136" s="78" t="s">
        <v>66</v>
      </c>
      <c r="BA136" s="78" t="str">
        <f>REPLACE(INDEX(GroupVertices[Group],MATCH(Vertices[[#This Row],[Vertex]],GroupVertices[Vertex],0)),1,1,"")</f>
        <v>5</v>
      </c>
      <c r="BB136" s="48"/>
      <c r="BC136" s="48"/>
      <c r="BD136" s="48"/>
      <c r="BE136" s="48"/>
      <c r="BF136" s="48" t="s">
        <v>564</v>
      </c>
      <c r="BG136" s="48" t="s">
        <v>564</v>
      </c>
      <c r="BH136" s="122" t="s">
        <v>3143</v>
      </c>
      <c r="BI136" s="122" t="s">
        <v>3143</v>
      </c>
      <c r="BJ136" s="122" t="s">
        <v>3258</v>
      </c>
      <c r="BK136" s="122" t="s">
        <v>3258</v>
      </c>
      <c r="BL136" s="122">
        <v>0</v>
      </c>
      <c r="BM136" s="125">
        <v>0</v>
      </c>
      <c r="BN136" s="122">
        <v>0</v>
      </c>
      <c r="BO136" s="125">
        <v>0</v>
      </c>
      <c r="BP136" s="122">
        <v>0</v>
      </c>
      <c r="BQ136" s="125">
        <v>0</v>
      </c>
      <c r="BR136" s="122">
        <v>6</v>
      </c>
      <c r="BS136" s="125">
        <v>100</v>
      </c>
      <c r="BT136" s="122">
        <v>6</v>
      </c>
      <c r="BU136" s="2"/>
      <c r="BV136" s="3"/>
      <c r="BW136" s="3"/>
      <c r="BX136" s="3"/>
      <c r="BY136" s="3"/>
    </row>
    <row r="137" spans="1:77" ht="41.45" customHeight="1">
      <c r="A137" s="64" t="s">
        <v>378</v>
      </c>
      <c r="C137" s="65"/>
      <c r="D137" s="65" t="s">
        <v>64</v>
      </c>
      <c r="E137" s="66">
        <v>162.1013004298949</v>
      </c>
      <c r="F137" s="68">
        <v>99.99986110385792</v>
      </c>
      <c r="G137" s="101" t="s">
        <v>2202</v>
      </c>
      <c r="H137" s="65"/>
      <c r="I137" s="69" t="s">
        <v>378</v>
      </c>
      <c r="J137" s="70"/>
      <c r="K137" s="70"/>
      <c r="L137" s="69" t="s">
        <v>2578</v>
      </c>
      <c r="M137" s="73">
        <v>1.0462894542830319</v>
      </c>
      <c r="N137" s="74">
        <v>8334.54296875</v>
      </c>
      <c r="O137" s="74">
        <v>8249.369140625</v>
      </c>
      <c r="P137" s="75"/>
      <c r="Q137" s="76"/>
      <c r="R137" s="76"/>
      <c r="S137" s="87"/>
      <c r="T137" s="48">
        <v>6</v>
      </c>
      <c r="U137" s="48">
        <v>3</v>
      </c>
      <c r="V137" s="49">
        <v>603.524852</v>
      </c>
      <c r="W137" s="49">
        <v>0.002096</v>
      </c>
      <c r="X137" s="49">
        <v>0.015192</v>
      </c>
      <c r="Y137" s="49">
        <v>1.692865</v>
      </c>
      <c r="Z137" s="49">
        <v>0.16666666666666666</v>
      </c>
      <c r="AA137" s="49">
        <v>0</v>
      </c>
      <c r="AB137" s="71">
        <v>137</v>
      </c>
      <c r="AC137" s="71"/>
      <c r="AD137" s="72"/>
      <c r="AE137" s="78" t="s">
        <v>1457</v>
      </c>
      <c r="AF137" s="78">
        <v>301</v>
      </c>
      <c r="AG137" s="78">
        <v>279</v>
      </c>
      <c r="AH137" s="78">
        <v>462</v>
      </c>
      <c r="AI137" s="78">
        <v>252</v>
      </c>
      <c r="AJ137" s="78"/>
      <c r="AK137" s="78" t="s">
        <v>1654</v>
      </c>
      <c r="AL137" s="78" t="s">
        <v>1799</v>
      </c>
      <c r="AM137" s="78"/>
      <c r="AN137" s="78"/>
      <c r="AO137" s="80">
        <v>43042.40597222222</v>
      </c>
      <c r="AP137" s="84" t="s">
        <v>2042</v>
      </c>
      <c r="AQ137" s="78" t="b">
        <v>1</v>
      </c>
      <c r="AR137" s="78" t="b">
        <v>0</v>
      </c>
      <c r="AS137" s="78" t="b">
        <v>1</v>
      </c>
      <c r="AT137" s="78" t="s">
        <v>1272</v>
      </c>
      <c r="AU137" s="78">
        <v>7</v>
      </c>
      <c r="AV137" s="78"/>
      <c r="AW137" s="78" t="b">
        <v>0</v>
      </c>
      <c r="AX137" s="78" t="s">
        <v>2232</v>
      </c>
      <c r="AY137" s="84" t="s">
        <v>2367</v>
      </c>
      <c r="AZ137" s="78" t="s">
        <v>66</v>
      </c>
      <c r="BA137" s="78" t="str">
        <f>REPLACE(INDEX(GroupVertices[Group],MATCH(Vertices[[#This Row],[Vertex]],GroupVertices[Vertex],0)),1,1,"")</f>
        <v>5</v>
      </c>
      <c r="BB137" s="48"/>
      <c r="BC137" s="48"/>
      <c r="BD137" s="48"/>
      <c r="BE137" s="48"/>
      <c r="BF137" s="48" t="s">
        <v>602</v>
      </c>
      <c r="BG137" s="48" t="s">
        <v>3080</v>
      </c>
      <c r="BH137" s="122" t="s">
        <v>3144</v>
      </c>
      <c r="BI137" s="122" t="s">
        <v>3192</v>
      </c>
      <c r="BJ137" s="122" t="s">
        <v>3259</v>
      </c>
      <c r="BK137" s="122" t="s">
        <v>3259</v>
      </c>
      <c r="BL137" s="122">
        <v>1</v>
      </c>
      <c r="BM137" s="125">
        <v>5.555555555555555</v>
      </c>
      <c r="BN137" s="122">
        <v>0</v>
      </c>
      <c r="BO137" s="125">
        <v>0</v>
      </c>
      <c r="BP137" s="122">
        <v>0</v>
      </c>
      <c r="BQ137" s="125">
        <v>0</v>
      </c>
      <c r="BR137" s="122">
        <v>17</v>
      </c>
      <c r="BS137" s="125">
        <v>94.44444444444444</v>
      </c>
      <c r="BT137" s="122">
        <v>18</v>
      </c>
      <c r="BU137" s="2"/>
      <c r="BV137" s="3"/>
      <c r="BW137" s="3"/>
      <c r="BX137" s="3"/>
      <c r="BY137" s="3"/>
    </row>
    <row r="138" spans="1:77" ht="41.45" customHeight="1">
      <c r="A138" s="64" t="s">
        <v>314</v>
      </c>
      <c r="C138" s="65"/>
      <c r="D138" s="65" t="s">
        <v>64</v>
      </c>
      <c r="E138" s="66">
        <v>162.03340372598686</v>
      </c>
      <c r="F138" s="68">
        <v>99.9999541991216</v>
      </c>
      <c r="G138" s="101" t="s">
        <v>2203</v>
      </c>
      <c r="H138" s="65"/>
      <c r="I138" s="69" t="s">
        <v>314</v>
      </c>
      <c r="J138" s="70"/>
      <c r="K138" s="70"/>
      <c r="L138" s="69" t="s">
        <v>2579</v>
      </c>
      <c r="M138" s="73">
        <v>1.015263906071824</v>
      </c>
      <c r="N138" s="74">
        <v>2683.126953125</v>
      </c>
      <c r="O138" s="74">
        <v>1510.6744384765625</v>
      </c>
      <c r="P138" s="75"/>
      <c r="Q138" s="76"/>
      <c r="R138" s="76"/>
      <c r="S138" s="87"/>
      <c r="T138" s="48">
        <v>0</v>
      </c>
      <c r="U138" s="48">
        <v>1</v>
      </c>
      <c r="V138" s="49">
        <v>0</v>
      </c>
      <c r="W138" s="49">
        <v>0.001508</v>
      </c>
      <c r="X138" s="49">
        <v>0.000732</v>
      </c>
      <c r="Y138" s="49">
        <v>0.490612</v>
      </c>
      <c r="Z138" s="49">
        <v>0</v>
      </c>
      <c r="AA138" s="49">
        <v>0</v>
      </c>
      <c r="AB138" s="71">
        <v>138</v>
      </c>
      <c r="AC138" s="71"/>
      <c r="AD138" s="72"/>
      <c r="AE138" s="78" t="s">
        <v>1458</v>
      </c>
      <c r="AF138" s="78">
        <v>122</v>
      </c>
      <c r="AG138" s="78">
        <v>92</v>
      </c>
      <c r="AH138" s="78">
        <v>10862</v>
      </c>
      <c r="AI138" s="78">
        <v>5667</v>
      </c>
      <c r="AJ138" s="78"/>
      <c r="AK138" s="78" t="s">
        <v>1655</v>
      </c>
      <c r="AL138" s="78"/>
      <c r="AM138" s="78"/>
      <c r="AN138" s="78"/>
      <c r="AO138" s="80">
        <v>41164.66940972222</v>
      </c>
      <c r="AP138" s="84" t="s">
        <v>2043</v>
      </c>
      <c r="AQ138" s="78" t="b">
        <v>1</v>
      </c>
      <c r="AR138" s="78" t="b">
        <v>0</v>
      </c>
      <c r="AS138" s="78" t="b">
        <v>1</v>
      </c>
      <c r="AT138" s="78" t="s">
        <v>1272</v>
      </c>
      <c r="AU138" s="78">
        <v>3</v>
      </c>
      <c r="AV138" s="84" t="s">
        <v>2111</v>
      </c>
      <c r="AW138" s="78" t="b">
        <v>0</v>
      </c>
      <c r="AX138" s="78" t="s">
        <v>2232</v>
      </c>
      <c r="AY138" s="84" t="s">
        <v>2368</v>
      </c>
      <c r="AZ138" s="78" t="s">
        <v>66</v>
      </c>
      <c r="BA138" s="78" t="str">
        <f>REPLACE(INDEX(GroupVertices[Group],MATCH(Vertices[[#This Row],[Vertex]],GroupVertices[Vertex],0)),1,1,"")</f>
        <v>2</v>
      </c>
      <c r="BB138" s="48"/>
      <c r="BC138" s="48"/>
      <c r="BD138" s="48"/>
      <c r="BE138" s="48"/>
      <c r="BF138" s="48" t="s">
        <v>561</v>
      </c>
      <c r="BG138" s="48" t="s">
        <v>561</v>
      </c>
      <c r="BH138" s="122" t="s">
        <v>3089</v>
      </c>
      <c r="BI138" s="122" t="s">
        <v>3089</v>
      </c>
      <c r="BJ138" s="122" t="s">
        <v>3204</v>
      </c>
      <c r="BK138" s="122" t="s">
        <v>3204</v>
      </c>
      <c r="BL138" s="122">
        <v>1</v>
      </c>
      <c r="BM138" s="125">
        <v>11.11111111111111</v>
      </c>
      <c r="BN138" s="122">
        <v>0</v>
      </c>
      <c r="BO138" s="125">
        <v>0</v>
      </c>
      <c r="BP138" s="122">
        <v>0</v>
      </c>
      <c r="BQ138" s="125">
        <v>0</v>
      </c>
      <c r="BR138" s="122">
        <v>8</v>
      </c>
      <c r="BS138" s="125">
        <v>88.88888888888889</v>
      </c>
      <c r="BT138" s="122">
        <v>9</v>
      </c>
      <c r="BU138" s="2"/>
      <c r="BV138" s="3"/>
      <c r="BW138" s="3"/>
      <c r="BX138" s="3"/>
      <c r="BY138" s="3"/>
    </row>
    <row r="139" spans="1:77" ht="41.45" customHeight="1">
      <c r="A139" s="64" t="s">
        <v>315</v>
      </c>
      <c r="C139" s="65"/>
      <c r="D139" s="65" t="s">
        <v>64</v>
      </c>
      <c r="E139" s="66">
        <v>164.06667400344713</v>
      </c>
      <c r="F139" s="68">
        <v>99.99716631956737</v>
      </c>
      <c r="G139" s="101" t="s">
        <v>2204</v>
      </c>
      <c r="H139" s="65"/>
      <c r="I139" s="69" t="s">
        <v>315</v>
      </c>
      <c r="J139" s="70"/>
      <c r="K139" s="70"/>
      <c r="L139" s="69" t="s">
        <v>2580</v>
      </c>
      <c r="M139" s="73">
        <v>1.9443712321828568</v>
      </c>
      <c r="N139" s="74">
        <v>2784.76220703125</v>
      </c>
      <c r="O139" s="74">
        <v>8161.7421875</v>
      </c>
      <c r="P139" s="75"/>
      <c r="Q139" s="76"/>
      <c r="R139" s="76"/>
      <c r="S139" s="87"/>
      <c r="T139" s="48">
        <v>0</v>
      </c>
      <c r="U139" s="48">
        <v>2</v>
      </c>
      <c r="V139" s="49">
        <v>0</v>
      </c>
      <c r="W139" s="49">
        <v>0.001718</v>
      </c>
      <c r="X139" s="49">
        <v>0.007112</v>
      </c>
      <c r="Y139" s="49">
        <v>0.555048</v>
      </c>
      <c r="Z139" s="49">
        <v>0.5</v>
      </c>
      <c r="AA139" s="49">
        <v>0</v>
      </c>
      <c r="AB139" s="71">
        <v>139</v>
      </c>
      <c r="AC139" s="71"/>
      <c r="AD139" s="72"/>
      <c r="AE139" s="78" t="s">
        <v>1459</v>
      </c>
      <c r="AF139" s="78">
        <v>5609</v>
      </c>
      <c r="AG139" s="78">
        <v>5692</v>
      </c>
      <c r="AH139" s="78">
        <v>53039</v>
      </c>
      <c r="AI139" s="78">
        <v>7915</v>
      </c>
      <c r="AJ139" s="78"/>
      <c r="AK139" s="78" t="s">
        <v>1656</v>
      </c>
      <c r="AL139" s="78" t="s">
        <v>1800</v>
      </c>
      <c r="AM139" s="78"/>
      <c r="AN139" s="78"/>
      <c r="AO139" s="80">
        <v>40918.5483912037</v>
      </c>
      <c r="AP139" s="84" t="s">
        <v>2044</v>
      </c>
      <c r="AQ139" s="78" t="b">
        <v>0</v>
      </c>
      <c r="AR139" s="78" t="b">
        <v>0</v>
      </c>
      <c r="AS139" s="78" t="b">
        <v>1</v>
      </c>
      <c r="AT139" s="78" t="s">
        <v>1272</v>
      </c>
      <c r="AU139" s="78">
        <v>125</v>
      </c>
      <c r="AV139" s="84" t="s">
        <v>2111</v>
      </c>
      <c r="AW139" s="78" t="b">
        <v>0</v>
      </c>
      <c r="AX139" s="78" t="s">
        <v>2232</v>
      </c>
      <c r="AY139" s="84" t="s">
        <v>2369</v>
      </c>
      <c r="AZ139" s="78" t="s">
        <v>66</v>
      </c>
      <c r="BA139" s="78" t="str">
        <f>REPLACE(INDEX(GroupVertices[Group],MATCH(Vertices[[#This Row],[Vertex]],GroupVertices[Vertex],0)),1,1,"")</f>
        <v>1</v>
      </c>
      <c r="BB139" s="48"/>
      <c r="BC139" s="48"/>
      <c r="BD139" s="48"/>
      <c r="BE139" s="48"/>
      <c r="BF139" s="48" t="s">
        <v>564</v>
      </c>
      <c r="BG139" s="48" t="s">
        <v>564</v>
      </c>
      <c r="BH139" s="122" t="s">
        <v>3145</v>
      </c>
      <c r="BI139" s="122" t="s">
        <v>3193</v>
      </c>
      <c r="BJ139" s="122" t="s">
        <v>3260</v>
      </c>
      <c r="BK139" s="122" t="s">
        <v>3294</v>
      </c>
      <c r="BL139" s="122">
        <v>0</v>
      </c>
      <c r="BM139" s="125">
        <v>0</v>
      </c>
      <c r="BN139" s="122">
        <v>0</v>
      </c>
      <c r="BO139" s="125">
        <v>0</v>
      </c>
      <c r="BP139" s="122">
        <v>0</v>
      </c>
      <c r="BQ139" s="125">
        <v>0</v>
      </c>
      <c r="BR139" s="122">
        <v>8</v>
      </c>
      <c r="BS139" s="125">
        <v>100</v>
      </c>
      <c r="BT139" s="122">
        <v>8</v>
      </c>
      <c r="BU139" s="2"/>
      <c r="BV139" s="3"/>
      <c r="BW139" s="3"/>
      <c r="BX139" s="3"/>
      <c r="BY139" s="3"/>
    </row>
    <row r="140" spans="1:77" ht="41.45" customHeight="1">
      <c r="A140" s="64" t="s">
        <v>316</v>
      </c>
      <c r="C140" s="65"/>
      <c r="D140" s="65" t="s">
        <v>64</v>
      </c>
      <c r="E140" s="66">
        <v>162.04720091715532</v>
      </c>
      <c r="F140" s="68">
        <v>99.99993528136748</v>
      </c>
      <c r="G140" s="101" t="s">
        <v>670</v>
      </c>
      <c r="H140" s="65"/>
      <c r="I140" s="69" t="s">
        <v>316</v>
      </c>
      <c r="J140" s="70"/>
      <c r="K140" s="70"/>
      <c r="L140" s="69" t="s">
        <v>2581</v>
      </c>
      <c r="M140" s="73">
        <v>1.0215685629275775</v>
      </c>
      <c r="N140" s="74">
        <v>2926.70458984375</v>
      </c>
      <c r="O140" s="74">
        <v>6815.7412109375</v>
      </c>
      <c r="P140" s="75"/>
      <c r="Q140" s="76"/>
      <c r="R140" s="76"/>
      <c r="S140" s="87"/>
      <c r="T140" s="48">
        <v>0</v>
      </c>
      <c r="U140" s="48">
        <v>2</v>
      </c>
      <c r="V140" s="49">
        <v>0</v>
      </c>
      <c r="W140" s="49">
        <v>0.001718</v>
      </c>
      <c r="X140" s="49">
        <v>0.007625</v>
      </c>
      <c r="Y140" s="49">
        <v>0.548598</v>
      </c>
      <c r="Z140" s="49">
        <v>0.5</v>
      </c>
      <c r="AA140" s="49">
        <v>0</v>
      </c>
      <c r="AB140" s="71">
        <v>140</v>
      </c>
      <c r="AC140" s="71"/>
      <c r="AD140" s="72"/>
      <c r="AE140" s="78" t="s">
        <v>1460</v>
      </c>
      <c r="AF140" s="78">
        <v>257</v>
      </c>
      <c r="AG140" s="78">
        <v>130</v>
      </c>
      <c r="AH140" s="78">
        <v>2189</v>
      </c>
      <c r="AI140" s="78">
        <v>5209</v>
      </c>
      <c r="AJ140" s="78"/>
      <c r="AK140" s="78"/>
      <c r="AL140" s="78"/>
      <c r="AM140" s="78"/>
      <c r="AN140" s="78"/>
      <c r="AO140" s="80">
        <v>43374.75471064815</v>
      </c>
      <c r="AP140" s="78"/>
      <c r="AQ140" s="78" t="b">
        <v>1</v>
      </c>
      <c r="AR140" s="78" t="b">
        <v>1</v>
      </c>
      <c r="AS140" s="78" t="b">
        <v>0</v>
      </c>
      <c r="AT140" s="78" t="s">
        <v>1272</v>
      </c>
      <c r="AU140" s="78">
        <v>0</v>
      </c>
      <c r="AV140" s="78"/>
      <c r="AW140" s="78" t="b">
        <v>0</v>
      </c>
      <c r="AX140" s="78" t="s">
        <v>2232</v>
      </c>
      <c r="AY140" s="84" t="s">
        <v>2370</v>
      </c>
      <c r="AZ140" s="78" t="s">
        <v>66</v>
      </c>
      <c r="BA140" s="78" t="str">
        <f>REPLACE(INDEX(GroupVertices[Group],MATCH(Vertices[[#This Row],[Vertex]],GroupVertices[Vertex],0)),1,1,"")</f>
        <v>1</v>
      </c>
      <c r="BB140" s="48"/>
      <c r="BC140" s="48"/>
      <c r="BD140" s="48"/>
      <c r="BE140" s="48"/>
      <c r="BF140" s="48" t="s">
        <v>567</v>
      </c>
      <c r="BG140" s="48" t="s">
        <v>567</v>
      </c>
      <c r="BH140" s="122" t="s">
        <v>3146</v>
      </c>
      <c r="BI140" s="122" t="s">
        <v>3146</v>
      </c>
      <c r="BJ140" s="122" t="s">
        <v>3261</v>
      </c>
      <c r="BK140" s="122" t="s">
        <v>3261</v>
      </c>
      <c r="BL140" s="122">
        <v>2</v>
      </c>
      <c r="BM140" s="125">
        <v>9.523809523809524</v>
      </c>
      <c r="BN140" s="122">
        <v>0</v>
      </c>
      <c r="BO140" s="125">
        <v>0</v>
      </c>
      <c r="BP140" s="122">
        <v>0</v>
      </c>
      <c r="BQ140" s="125">
        <v>0</v>
      </c>
      <c r="BR140" s="122">
        <v>19</v>
      </c>
      <c r="BS140" s="125">
        <v>90.47619047619048</v>
      </c>
      <c r="BT140" s="122">
        <v>21</v>
      </c>
      <c r="BU140" s="2"/>
      <c r="BV140" s="3"/>
      <c r="BW140" s="3"/>
      <c r="BX140" s="3"/>
      <c r="BY140" s="3"/>
    </row>
    <row r="141" spans="1:77" ht="41.45" customHeight="1">
      <c r="A141" s="64" t="s">
        <v>317</v>
      </c>
      <c r="C141" s="65"/>
      <c r="D141" s="65" t="s">
        <v>64</v>
      </c>
      <c r="E141" s="66">
        <v>162.0344929779212</v>
      </c>
      <c r="F141" s="68">
        <v>99.9999527056147</v>
      </c>
      <c r="G141" s="101" t="s">
        <v>715</v>
      </c>
      <c r="H141" s="65"/>
      <c r="I141" s="69" t="s">
        <v>317</v>
      </c>
      <c r="J141" s="70"/>
      <c r="K141" s="70"/>
      <c r="L141" s="69" t="s">
        <v>2582</v>
      </c>
      <c r="M141" s="73">
        <v>1.0157616421393836</v>
      </c>
      <c r="N141" s="74">
        <v>8187.916015625</v>
      </c>
      <c r="O141" s="74">
        <v>8963.607421875</v>
      </c>
      <c r="P141" s="75"/>
      <c r="Q141" s="76"/>
      <c r="R141" s="76"/>
      <c r="S141" s="87"/>
      <c r="T141" s="48">
        <v>0</v>
      </c>
      <c r="U141" s="48">
        <v>4</v>
      </c>
      <c r="V141" s="49">
        <v>4.4</v>
      </c>
      <c r="W141" s="49">
        <v>0.001555</v>
      </c>
      <c r="X141" s="49">
        <v>0.005106</v>
      </c>
      <c r="Y141" s="49">
        <v>0.84765</v>
      </c>
      <c r="Z141" s="49">
        <v>0.25</v>
      </c>
      <c r="AA141" s="49">
        <v>0</v>
      </c>
      <c r="AB141" s="71">
        <v>141</v>
      </c>
      <c r="AC141" s="71"/>
      <c r="AD141" s="72"/>
      <c r="AE141" s="78" t="s">
        <v>1461</v>
      </c>
      <c r="AF141" s="78">
        <v>272</v>
      </c>
      <c r="AG141" s="78">
        <v>95</v>
      </c>
      <c r="AH141" s="78">
        <v>642</v>
      </c>
      <c r="AI141" s="78">
        <v>712</v>
      </c>
      <c r="AJ141" s="78"/>
      <c r="AK141" s="78" t="s">
        <v>1657</v>
      </c>
      <c r="AL141" s="78" t="s">
        <v>1801</v>
      </c>
      <c r="AM141" s="78"/>
      <c r="AN141" s="78"/>
      <c r="AO141" s="80">
        <v>41771.86576388889</v>
      </c>
      <c r="AP141" s="84" t="s">
        <v>2045</v>
      </c>
      <c r="AQ141" s="78" t="b">
        <v>0</v>
      </c>
      <c r="AR141" s="78" t="b">
        <v>0</v>
      </c>
      <c r="AS141" s="78" t="b">
        <v>0</v>
      </c>
      <c r="AT141" s="78" t="s">
        <v>1272</v>
      </c>
      <c r="AU141" s="78">
        <v>10</v>
      </c>
      <c r="AV141" s="84" t="s">
        <v>2111</v>
      </c>
      <c r="AW141" s="78" t="b">
        <v>0</v>
      </c>
      <c r="AX141" s="78" t="s">
        <v>2232</v>
      </c>
      <c r="AY141" s="84" t="s">
        <v>2371</v>
      </c>
      <c r="AZ141" s="78" t="s">
        <v>66</v>
      </c>
      <c r="BA141" s="78" t="str">
        <f>REPLACE(INDEX(GroupVertices[Group],MATCH(Vertices[[#This Row],[Vertex]],GroupVertices[Vertex],0)),1,1,"")</f>
        <v>5</v>
      </c>
      <c r="BB141" s="48"/>
      <c r="BC141" s="48"/>
      <c r="BD141" s="48"/>
      <c r="BE141" s="48"/>
      <c r="BF141" s="48" t="s">
        <v>582</v>
      </c>
      <c r="BG141" s="48" t="s">
        <v>582</v>
      </c>
      <c r="BH141" s="122" t="s">
        <v>3147</v>
      </c>
      <c r="BI141" s="122" t="s">
        <v>3147</v>
      </c>
      <c r="BJ141" s="122" t="s">
        <v>3262</v>
      </c>
      <c r="BK141" s="122" t="s">
        <v>3262</v>
      </c>
      <c r="BL141" s="122">
        <v>0</v>
      </c>
      <c r="BM141" s="125">
        <v>0</v>
      </c>
      <c r="BN141" s="122">
        <v>0</v>
      </c>
      <c r="BO141" s="125">
        <v>0</v>
      </c>
      <c r="BP141" s="122">
        <v>0</v>
      </c>
      <c r="BQ141" s="125">
        <v>0</v>
      </c>
      <c r="BR141" s="122">
        <v>15</v>
      </c>
      <c r="BS141" s="125">
        <v>100</v>
      </c>
      <c r="BT141" s="122">
        <v>15</v>
      </c>
      <c r="BU141" s="2"/>
      <c r="BV141" s="3"/>
      <c r="BW141" s="3"/>
      <c r="BX141" s="3"/>
      <c r="BY141" s="3"/>
    </row>
    <row r="142" spans="1:77" ht="41.45" customHeight="1">
      <c r="A142" s="64" t="s">
        <v>373</v>
      </c>
      <c r="C142" s="65"/>
      <c r="D142" s="65" t="s">
        <v>64</v>
      </c>
      <c r="E142" s="66">
        <v>162.16956021778105</v>
      </c>
      <c r="F142" s="68">
        <v>99.9997675107586</v>
      </c>
      <c r="G142" s="101" t="s">
        <v>2205</v>
      </c>
      <c r="H142" s="65"/>
      <c r="I142" s="69" t="s">
        <v>373</v>
      </c>
      <c r="J142" s="70"/>
      <c r="K142" s="70"/>
      <c r="L142" s="69" t="s">
        <v>2583</v>
      </c>
      <c r="M142" s="73">
        <v>1.0774809145167594</v>
      </c>
      <c r="N142" s="74">
        <v>8577.939453125</v>
      </c>
      <c r="O142" s="74">
        <v>8613.1416015625</v>
      </c>
      <c r="P142" s="75"/>
      <c r="Q142" s="76"/>
      <c r="R142" s="76"/>
      <c r="S142" s="87"/>
      <c r="T142" s="48">
        <v>3</v>
      </c>
      <c r="U142" s="48">
        <v>3</v>
      </c>
      <c r="V142" s="49">
        <v>98.550549</v>
      </c>
      <c r="W142" s="49">
        <v>0.001873</v>
      </c>
      <c r="X142" s="49">
        <v>0.009229</v>
      </c>
      <c r="Y142" s="49">
        <v>1.210179</v>
      </c>
      <c r="Z142" s="49">
        <v>0.3</v>
      </c>
      <c r="AA142" s="49">
        <v>0</v>
      </c>
      <c r="AB142" s="71">
        <v>142</v>
      </c>
      <c r="AC142" s="71"/>
      <c r="AD142" s="72"/>
      <c r="AE142" s="78" t="s">
        <v>1462</v>
      </c>
      <c r="AF142" s="78">
        <v>145</v>
      </c>
      <c r="AG142" s="78">
        <v>467</v>
      </c>
      <c r="AH142" s="78">
        <v>422</v>
      </c>
      <c r="AI142" s="78">
        <v>163</v>
      </c>
      <c r="AJ142" s="78"/>
      <c r="AK142" s="78" t="s">
        <v>1658</v>
      </c>
      <c r="AL142" s="78"/>
      <c r="AM142" s="78"/>
      <c r="AN142" s="78"/>
      <c r="AO142" s="80">
        <v>42408.8396875</v>
      </c>
      <c r="AP142" s="84" t="s">
        <v>2046</v>
      </c>
      <c r="AQ142" s="78" t="b">
        <v>1</v>
      </c>
      <c r="AR142" s="78" t="b">
        <v>0</v>
      </c>
      <c r="AS142" s="78" t="b">
        <v>0</v>
      </c>
      <c r="AT142" s="78" t="s">
        <v>1272</v>
      </c>
      <c r="AU142" s="78">
        <v>10</v>
      </c>
      <c r="AV142" s="78"/>
      <c r="AW142" s="78" t="b">
        <v>0</v>
      </c>
      <c r="AX142" s="78" t="s">
        <v>2232</v>
      </c>
      <c r="AY142" s="84" t="s">
        <v>2372</v>
      </c>
      <c r="AZ142" s="78" t="s">
        <v>66</v>
      </c>
      <c r="BA142" s="78" t="str">
        <f>REPLACE(INDEX(GroupVertices[Group],MATCH(Vertices[[#This Row],[Vertex]],GroupVertices[Vertex],0)),1,1,"")</f>
        <v>5</v>
      </c>
      <c r="BB142" s="48"/>
      <c r="BC142" s="48"/>
      <c r="BD142" s="48"/>
      <c r="BE142" s="48"/>
      <c r="BF142" s="48" t="s">
        <v>582</v>
      </c>
      <c r="BG142" s="48" t="s">
        <v>582</v>
      </c>
      <c r="BH142" s="122" t="s">
        <v>3148</v>
      </c>
      <c r="BI142" s="122" t="s">
        <v>3148</v>
      </c>
      <c r="BJ142" s="122" t="s">
        <v>3263</v>
      </c>
      <c r="BK142" s="122" t="s">
        <v>3263</v>
      </c>
      <c r="BL142" s="122">
        <v>0</v>
      </c>
      <c r="BM142" s="125">
        <v>0</v>
      </c>
      <c r="BN142" s="122">
        <v>0</v>
      </c>
      <c r="BO142" s="125">
        <v>0</v>
      </c>
      <c r="BP142" s="122">
        <v>0</v>
      </c>
      <c r="BQ142" s="125">
        <v>0</v>
      </c>
      <c r="BR142" s="122">
        <v>14</v>
      </c>
      <c r="BS142" s="125">
        <v>100</v>
      </c>
      <c r="BT142" s="122">
        <v>14</v>
      </c>
      <c r="BU142" s="2"/>
      <c r="BV142" s="3"/>
      <c r="BW142" s="3"/>
      <c r="BX142" s="3"/>
      <c r="BY142" s="3"/>
    </row>
    <row r="143" spans="1:77" ht="41.45" customHeight="1">
      <c r="A143" s="64" t="s">
        <v>319</v>
      </c>
      <c r="C143" s="65"/>
      <c r="D143" s="65" t="s">
        <v>64</v>
      </c>
      <c r="E143" s="66">
        <v>163.17639208910202</v>
      </c>
      <c r="F143" s="68">
        <v>99.99838701254362</v>
      </c>
      <c r="G143" s="101" t="s">
        <v>716</v>
      </c>
      <c r="H143" s="65"/>
      <c r="I143" s="69" t="s">
        <v>319</v>
      </c>
      <c r="J143" s="70"/>
      <c r="K143" s="70"/>
      <c r="L143" s="69" t="s">
        <v>2584</v>
      </c>
      <c r="M143" s="73">
        <v>1.5375549529642403</v>
      </c>
      <c r="N143" s="74">
        <v>2531.44775390625</v>
      </c>
      <c r="O143" s="74">
        <v>8534.58203125</v>
      </c>
      <c r="P143" s="75"/>
      <c r="Q143" s="76"/>
      <c r="R143" s="76"/>
      <c r="S143" s="87"/>
      <c r="T143" s="48">
        <v>0</v>
      </c>
      <c r="U143" s="48">
        <v>5</v>
      </c>
      <c r="V143" s="49">
        <v>55.891874</v>
      </c>
      <c r="W143" s="49">
        <v>0.001733</v>
      </c>
      <c r="X143" s="49">
        <v>0.009386</v>
      </c>
      <c r="Y143" s="49">
        <v>1.104599</v>
      </c>
      <c r="Z143" s="49">
        <v>0.2</v>
      </c>
      <c r="AA143" s="49">
        <v>0</v>
      </c>
      <c r="AB143" s="71">
        <v>143</v>
      </c>
      <c r="AC143" s="71"/>
      <c r="AD143" s="72"/>
      <c r="AE143" s="78" t="s">
        <v>1463</v>
      </c>
      <c r="AF143" s="78">
        <v>2362</v>
      </c>
      <c r="AG143" s="78">
        <v>3240</v>
      </c>
      <c r="AH143" s="78">
        <v>33143</v>
      </c>
      <c r="AI143" s="78">
        <v>10564</v>
      </c>
      <c r="AJ143" s="78"/>
      <c r="AK143" s="78" t="s">
        <v>1659</v>
      </c>
      <c r="AL143" s="78"/>
      <c r="AM143" s="78"/>
      <c r="AN143" s="78"/>
      <c r="AO143" s="80">
        <v>42216.81214120371</v>
      </c>
      <c r="AP143" s="84" t="s">
        <v>2047</v>
      </c>
      <c r="AQ143" s="78" t="b">
        <v>1</v>
      </c>
      <c r="AR143" s="78" t="b">
        <v>0</v>
      </c>
      <c r="AS143" s="78" t="b">
        <v>0</v>
      </c>
      <c r="AT143" s="78" t="s">
        <v>1272</v>
      </c>
      <c r="AU143" s="78">
        <v>36</v>
      </c>
      <c r="AV143" s="84" t="s">
        <v>2111</v>
      </c>
      <c r="AW143" s="78" t="b">
        <v>0</v>
      </c>
      <c r="AX143" s="78" t="s">
        <v>2232</v>
      </c>
      <c r="AY143" s="84" t="s">
        <v>2373</v>
      </c>
      <c r="AZ143" s="78" t="s">
        <v>66</v>
      </c>
      <c r="BA143" s="78" t="str">
        <f>REPLACE(INDEX(GroupVertices[Group],MATCH(Vertices[[#This Row],[Vertex]],GroupVertices[Vertex],0)),1,1,"")</f>
        <v>1</v>
      </c>
      <c r="BB143" s="48"/>
      <c r="BC143" s="48"/>
      <c r="BD143" s="48"/>
      <c r="BE143" s="48"/>
      <c r="BF143" s="48" t="s">
        <v>568</v>
      </c>
      <c r="BG143" s="48" t="s">
        <v>582</v>
      </c>
      <c r="BH143" s="122" t="s">
        <v>3149</v>
      </c>
      <c r="BI143" s="122" t="s">
        <v>3194</v>
      </c>
      <c r="BJ143" s="122" t="s">
        <v>3249</v>
      </c>
      <c r="BK143" s="122" t="s">
        <v>3249</v>
      </c>
      <c r="BL143" s="122">
        <v>1</v>
      </c>
      <c r="BM143" s="125">
        <v>4</v>
      </c>
      <c r="BN143" s="122">
        <v>0</v>
      </c>
      <c r="BO143" s="125">
        <v>0</v>
      </c>
      <c r="BP143" s="122">
        <v>0</v>
      </c>
      <c r="BQ143" s="125">
        <v>0</v>
      </c>
      <c r="BR143" s="122">
        <v>24</v>
      </c>
      <c r="BS143" s="125">
        <v>96</v>
      </c>
      <c r="BT143" s="122">
        <v>25</v>
      </c>
      <c r="BU143" s="2"/>
      <c r="BV143" s="3"/>
      <c r="BW143" s="3"/>
      <c r="BX143" s="3"/>
      <c r="BY143" s="3"/>
    </row>
    <row r="144" spans="1:77" ht="41.45" customHeight="1">
      <c r="A144" s="64" t="s">
        <v>320</v>
      </c>
      <c r="C144" s="65"/>
      <c r="D144" s="65" t="s">
        <v>64</v>
      </c>
      <c r="E144" s="66">
        <v>162.02105887073083</v>
      </c>
      <c r="F144" s="68">
        <v>99.9999711255332</v>
      </c>
      <c r="G144" s="101" t="s">
        <v>717</v>
      </c>
      <c r="H144" s="65"/>
      <c r="I144" s="69" t="s">
        <v>320</v>
      </c>
      <c r="J144" s="70"/>
      <c r="K144" s="70"/>
      <c r="L144" s="69" t="s">
        <v>2585</v>
      </c>
      <c r="M144" s="73">
        <v>1.00962289730615</v>
      </c>
      <c r="N144" s="74">
        <v>4480.2744140625</v>
      </c>
      <c r="O144" s="74">
        <v>5880.39013671875</v>
      </c>
      <c r="P144" s="75"/>
      <c r="Q144" s="76"/>
      <c r="R144" s="76"/>
      <c r="S144" s="87"/>
      <c r="T144" s="48">
        <v>0</v>
      </c>
      <c r="U144" s="48">
        <v>1</v>
      </c>
      <c r="V144" s="49">
        <v>0</v>
      </c>
      <c r="W144" s="49">
        <v>0.00157</v>
      </c>
      <c r="X144" s="49">
        <v>0.001683</v>
      </c>
      <c r="Y144" s="49">
        <v>0.453777</v>
      </c>
      <c r="Z144" s="49">
        <v>0</v>
      </c>
      <c r="AA144" s="49">
        <v>0</v>
      </c>
      <c r="AB144" s="71">
        <v>144</v>
      </c>
      <c r="AC144" s="71"/>
      <c r="AD144" s="72"/>
      <c r="AE144" s="78" t="s">
        <v>1464</v>
      </c>
      <c r="AF144" s="78">
        <v>375</v>
      </c>
      <c r="AG144" s="78">
        <v>58</v>
      </c>
      <c r="AH144" s="78">
        <v>846</v>
      </c>
      <c r="AI144" s="78">
        <v>3050</v>
      </c>
      <c r="AJ144" s="78"/>
      <c r="AK144" s="78"/>
      <c r="AL144" s="78" t="s">
        <v>1802</v>
      </c>
      <c r="AM144" s="78"/>
      <c r="AN144" s="78"/>
      <c r="AO144" s="80">
        <v>42635.92453703703</v>
      </c>
      <c r="AP144" s="84" t="s">
        <v>2048</v>
      </c>
      <c r="AQ144" s="78" t="b">
        <v>1</v>
      </c>
      <c r="AR144" s="78" t="b">
        <v>0</v>
      </c>
      <c r="AS144" s="78" t="b">
        <v>1</v>
      </c>
      <c r="AT144" s="78" t="s">
        <v>1272</v>
      </c>
      <c r="AU144" s="78">
        <v>1</v>
      </c>
      <c r="AV144" s="78"/>
      <c r="AW144" s="78" t="b">
        <v>0</v>
      </c>
      <c r="AX144" s="78" t="s">
        <v>2232</v>
      </c>
      <c r="AY144" s="84" t="s">
        <v>2374</v>
      </c>
      <c r="AZ144" s="78" t="s">
        <v>66</v>
      </c>
      <c r="BA144" s="78" t="str">
        <f>REPLACE(INDEX(GroupVertices[Group],MATCH(Vertices[[#This Row],[Vertex]],GroupVertices[Vertex],0)),1,1,"")</f>
        <v>3</v>
      </c>
      <c r="BB144" s="48"/>
      <c r="BC144" s="48"/>
      <c r="BD144" s="48"/>
      <c r="BE144" s="48"/>
      <c r="BF144" s="48"/>
      <c r="BG144" s="48"/>
      <c r="BH144" s="122" t="s">
        <v>3091</v>
      </c>
      <c r="BI144" s="122" t="s">
        <v>3091</v>
      </c>
      <c r="BJ144" s="122" t="s">
        <v>3206</v>
      </c>
      <c r="BK144" s="122" t="s">
        <v>3206</v>
      </c>
      <c r="BL144" s="122">
        <v>2</v>
      </c>
      <c r="BM144" s="125">
        <v>8.695652173913043</v>
      </c>
      <c r="BN144" s="122">
        <v>0</v>
      </c>
      <c r="BO144" s="125">
        <v>0</v>
      </c>
      <c r="BP144" s="122">
        <v>0</v>
      </c>
      <c r="BQ144" s="125">
        <v>0</v>
      </c>
      <c r="BR144" s="122">
        <v>21</v>
      </c>
      <c r="BS144" s="125">
        <v>91.30434782608695</v>
      </c>
      <c r="BT144" s="122">
        <v>23</v>
      </c>
      <c r="BU144" s="2"/>
      <c r="BV144" s="3"/>
      <c r="BW144" s="3"/>
      <c r="BX144" s="3"/>
      <c r="BY144" s="3"/>
    </row>
    <row r="145" spans="1:77" ht="41.45" customHeight="1">
      <c r="A145" s="64" t="s">
        <v>321</v>
      </c>
      <c r="C145" s="65"/>
      <c r="D145" s="65" t="s">
        <v>64</v>
      </c>
      <c r="E145" s="66">
        <v>162.46075356823164</v>
      </c>
      <c r="F145" s="68">
        <v>99.99936824657958</v>
      </c>
      <c r="G145" s="101" t="s">
        <v>718</v>
      </c>
      <c r="H145" s="65"/>
      <c r="I145" s="69" t="s">
        <v>321</v>
      </c>
      <c r="J145" s="70"/>
      <c r="K145" s="70"/>
      <c r="L145" s="69" t="s">
        <v>2586</v>
      </c>
      <c r="M145" s="73">
        <v>1.2105423565776607</v>
      </c>
      <c r="N145" s="74">
        <v>6323.37109375</v>
      </c>
      <c r="O145" s="74">
        <v>5652.7109375</v>
      </c>
      <c r="P145" s="75"/>
      <c r="Q145" s="76"/>
      <c r="R145" s="76"/>
      <c r="S145" s="87"/>
      <c r="T145" s="48">
        <v>0</v>
      </c>
      <c r="U145" s="48">
        <v>1</v>
      </c>
      <c r="V145" s="49">
        <v>0</v>
      </c>
      <c r="W145" s="49">
        <v>0.00157</v>
      </c>
      <c r="X145" s="49">
        <v>0.001683</v>
      </c>
      <c r="Y145" s="49">
        <v>0.453777</v>
      </c>
      <c r="Z145" s="49">
        <v>0</v>
      </c>
      <c r="AA145" s="49">
        <v>0</v>
      </c>
      <c r="AB145" s="71">
        <v>145</v>
      </c>
      <c r="AC145" s="71"/>
      <c r="AD145" s="72"/>
      <c r="AE145" s="78" t="s">
        <v>1465</v>
      </c>
      <c r="AF145" s="78">
        <v>2297</v>
      </c>
      <c r="AG145" s="78">
        <v>1269</v>
      </c>
      <c r="AH145" s="78">
        <v>20898</v>
      </c>
      <c r="AI145" s="78">
        <v>43161</v>
      </c>
      <c r="AJ145" s="78"/>
      <c r="AK145" s="78" t="s">
        <v>1660</v>
      </c>
      <c r="AL145" s="78"/>
      <c r="AM145" s="78"/>
      <c r="AN145" s="78"/>
      <c r="AO145" s="80">
        <v>39903.557071759256</v>
      </c>
      <c r="AP145" s="78"/>
      <c r="AQ145" s="78" t="b">
        <v>1</v>
      </c>
      <c r="AR145" s="78" t="b">
        <v>0</v>
      </c>
      <c r="AS145" s="78" t="b">
        <v>1</v>
      </c>
      <c r="AT145" s="78" t="s">
        <v>1272</v>
      </c>
      <c r="AU145" s="78">
        <v>27</v>
      </c>
      <c r="AV145" s="84" t="s">
        <v>2111</v>
      </c>
      <c r="AW145" s="78" t="b">
        <v>0</v>
      </c>
      <c r="AX145" s="78" t="s">
        <v>2232</v>
      </c>
      <c r="AY145" s="84" t="s">
        <v>2375</v>
      </c>
      <c r="AZ145" s="78" t="s">
        <v>66</v>
      </c>
      <c r="BA145" s="78" t="str">
        <f>REPLACE(INDEX(GroupVertices[Group],MATCH(Vertices[[#This Row],[Vertex]],GroupVertices[Vertex],0)),1,1,"")</f>
        <v>3</v>
      </c>
      <c r="BB145" s="48"/>
      <c r="BC145" s="48"/>
      <c r="BD145" s="48"/>
      <c r="BE145" s="48"/>
      <c r="BF145" s="48"/>
      <c r="BG145" s="48"/>
      <c r="BH145" s="122" t="s">
        <v>3091</v>
      </c>
      <c r="BI145" s="122" t="s">
        <v>3091</v>
      </c>
      <c r="BJ145" s="122" t="s">
        <v>3206</v>
      </c>
      <c r="BK145" s="122" t="s">
        <v>3206</v>
      </c>
      <c r="BL145" s="122">
        <v>2</v>
      </c>
      <c r="BM145" s="125">
        <v>8.695652173913043</v>
      </c>
      <c r="BN145" s="122">
        <v>0</v>
      </c>
      <c r="BO145" s="125">
        <v>0</v>
      </c>
      <c r="BP145" s="122">
        <v>0</v>
      </c>
      <c r="BQ145" s="125">
        <v>0</v>
      </c>
      <c r="BR145" s="122">
        <v>21</v>
      </c>
      <c r="BS145" s="125">
        <v>91.30434782608695</v>
      </c>
      <c r="BT145" s="122">
        <v>23</v>
      </c>
      <c r="BU145" s="2"/>
      <c r="BV145" s="3"/>
      <c r="BW145" s="3"/>
      <c r="BX145" s="3"/>
      <c r="BY145" s="3"/>
    </row>
    <row r="146" spans="1:77" ht="41.45" customHeight="1">
      <c r="A146" s="64" t="s">
        <v>322</v>
      </c>
      <c r="C146" s="65"/>
      <c r="D146" s="65" t="s">
        <v>64</v>
      </c>
      <c r="E146" s="66">
        <v>162.0304990541619</v>
      </c>
      <c r="F146" s="68">
        <v>99.99995818180669</v>
      </c>
      <c r="G146" s="101" t="s">
        <v>719</v>
      </c>
      <c r="H146" s="65"/>
      <c r="I146" s="69" t="s">
        <v>322</v>
      </c>
      <c r="J146" s="70"/>
      <c r="K146" s="70"/>
      <c r="L146" s="69" t="s">
        <v>2587</v>
      </c>
      <c r="M146" s="73">
        <v>1.0139366098916656</v>
      </c>
      <c r="N146" s="74">
        <v>5185.439453125</v>
      </c>
      <c r="O146" s="74">
        <v>8701.80078125</v>
      </c>
      <c r="P146" s="75"/>
      <c r="Q146" s="76"/>
      <c r="R146" s="76"/>
      <c r="S146" s="87"/>
      <c r="T146" s="48">
        <v>0</v>
      </c>
      <c r="U146" s="48">
        <v>1</v>
      </c>
      <c r="V146" s="49">
        <v>0</v>
      </c>
      <c r="W146" s="49">
        <v>0.00157</v>
      </c>
      <c r="X146" s="49">
        <v>0.001683</v>
      </c>
      <c r="Y146" s="49">
        <v>0.453777</v>
      </c>
      <c r="Z146" s="49">
        <v>0</v>
      </c>
      <c r="AA146" s="49">
        <v>0</v>
      </c>
      <c r="AB146" s="71">
        <v>146</v>
      </c>
      <c r="AC146" s="71"/>
      <c r="AD146" s="72"/>
      <c r="AE146" s="78" t="s">
        <v>1466</v>
      </c>
      <c r="AF146" s="78">
        <v>183</v>
      </c>
      <c r="AG146" s="78">
        <v>84</v>
      </c>
      <c r="AH146" s="78">
        <v>6948</v>
      </c>
      <c r="AI146" s="78">
        <v>20278</v>
      </c>
      <c r="AJ146" s="78"/>
      <c r="AK146" s="78"/>
      <c r="AL146" s="78" t="s">
        <v>1803</v>
      </c>
      <c r="AM146" s="78"/>
      <c r="AN146" s="78"/>
      <c r="AO146" s="80">
        <v>41906.110925925925</v>
      </c>
      <c r="AP146" s="78"/>
      <c r="AQ146" s="78" t="b">
        <v>1</v>
      </c>
      <c r="AR146" s="78" t="b">
        <v>0</v>
      </c>
      <c r="AS146" s="78" t="b">
        <v>1</v>
      </c>
      <c r="AT146" s="78" t="s">
        <v>1272</v>
      </c>
      <c r="AU146" s="78">
        <v>4</v>
      </c>
      <c r="AV146" s="84" t="s">
        <v>2111</v>
      </c>
      <c r="AW146" s="78" t="b">
        <v>0</v>
      </c>
      <c r="AX146" s="78" t="s">
        <v>2232</v>
      </c>
      <c r="AY146" s="84" t="s">
        <v>2376</v>
      </c>
      <c r="AZ146" s="78" t="s">
        <v>66</v>
      </c>
      <c r="BA146" s="78" t="str">
        <f>REPLACE(INDEX(GroupVertices[Group],MATCH(Vertices[[#This Row],[Vertex]],GroupVertices[Vertex],0)),1,1,"")</f>
        <v>3</v>
      </c>
      <c r="BB146" s="48"/>
      <c r="BC146" s="48"/>
      <c r="BD146" s="48"/>
      <c r="BE146" s="48"/>
      <c r="BF146" s="48"/>
      <c r="BG146" s="48"/>
      <c r="BH146" s="122" t="s">
        <v>3091</v>
      </c>
      <c r="BI146" s="122" t="s">
        <v>3091</v>
      </c>
      <c r="BJ146" s="122" t="s">
        <v>3206</v>
      </c>
      <c r="BK146" s="122" t="s">
        <v>3206</v>
      </c>
      <c r="BL146" s="122">
        <v>2</v>
      </c>
      <c r="BM146" s="125">
        <v>8.695652173913043</v>
      </c>
      <c r="BN146" s="122">
        <v>0</v>
      </c>
      <c r="BO146" s="125">
        <v>0</v>
      </c>
      <c r="BP146" s="122">
        <v>0</v>
      </c>
      <c r="BQ146" s="125">
        <v>0</v>
      </c>
      <c r="BR146" s="122">
        <v>21</v>
      </c>
      <c r="BS146" s="125">
        <v>91.30434782608695</v>
      </c>
      <c r="BT146" s="122">
        <v>23</v>
      </c>
      <c r="BU146" s="2"/>
      <c r="BV146" s="3"/>
      <c r="BW146" s="3"/>
      <c r="BX146" s="3"/>
      <c r="BY146" s="3"/>
    </row>
    <row r="147" spans="1:77" ht="41.45" customHeight="1">
      <c r="A147" s="64" t="s">
        <v>323</v>
      </c>
      <c r="C147" s="65"/>
      <c r="D147" s="65" t="s">
        <v>64</v>
      </c>
      <c r="E147" s="66">
        <v>162.2574265404856</v>
      </c>
      <c r="F147" s="68">
        <v>99.999647034535</v>
      </c>
      <c r="G147" s="101" t="s">
        <v>720</v>
      </c>
      <c r="H147" s="65"/>
      <c r="I147" s="69" t="s">
        <v>323</v>
      </c>
      <c r="J147" s="70"/>
      <c r="K147" s="70"/>
      <c r="L147" s="69" t="s">
        <v>2588</v>
      </c>
      <c r="M147" s="73">
        <v>1.1176316239665576</v>
      </c>
      <c r="N147" s="74">
        <v>8829.5263671875</v>
      </c>
      <c r="O147" s="74">
        <v>6369.7001953125</v>
      </c>
      <c r="P147" s="75"/>
      <c r="Q147" s="76"/>
      <c r="R147" s="76"/>
      <c r="S147" s="87"/>
      <c r="T147" s="48">
        <v>0</v>
      </c>
      <c r="U147" s="48">
        <v>3</v>
      </c>
      <c r="V147" s="49">
        <v>0</v>
      </c>
      <c r="W147" s="49">
        <v>0.00173</v>
      </c>
      <c r="X147" s="49">
        <v>0.008467</v>
      </c>
      <c r="Y147" s="49">
        <v>0.737877</v>
      </c>
      <c r="Z147" s="49">
        <v>0.6666666666666666</v>
      </c>
      <c r="AA147" s="49">
        <v>0</v>
      </c>
      <c r="AB147" s="71">
        <v>147</v>
      </c>
      <c r="AC147" s="71"/>
      <c r="AD147" s="72"/>
      <c r="AE147" s="78" t="s">
        <v>1467</v>
      </c>
      <c r="AF147" s="78">
        <v>1162</v>
      </c>
      <c r="AG147" s="78">
        <v>709</v>
      </c>
      <c r="AH147" s="78">
        <v>3165</v>
      </c>
      <c r="AI147" s="78">
        <v>1468</v>
      </c>
      <c r="AJ147" s="78"/>
      <c r="AK147" s="78" t="s">
        <v>1661</v>
      </c>
      <c r="AL147" s="78" t="s">
        <v>1804</v>
      </c>
      <c r="AM147" s="78"/>
      <c r="AN147" s="78"/>
      <c r="AO147" s="80">
        <v>40776.856828703705</v>
      </c>
      <c r="AP147" s="84" t="s">
        <v>2049</v>
      </c>
      <c r="AQ147" s="78" t="b">
        <v>1</v>
      </c>
      <c r="AR147" s="78" t="b">
        <v>0</v>
      </c>
      <c r="AS147" s="78" t="b">
        <v>0</v>
      </c>
      <c r="AT147" s="78" t="s">
        <v>1272</v>
      </c>
      <c r="AU147" s="78">
        <v>12</v>
      </c>
      <c r="AV147" s="84" t="s">
        <v>2111</v>
      </c>
      <c r="AW147" s="78" t="b">
        <v>0</v>
      </c>
      <c r="AX147" s="78" t="s">
        <v>2232</v>
      </c>
      <c r="AY147" s="84" t="s">
        <v>2377</v>
      </c>
      <c r="AZ147" s="78" t="s">
        <v>66</v>
      </c>
      <c r="BA147" s="78" t="str">
        <f>REPLACE(INDEX(GroupVertices[Group],MATCH(Vertices[[#This Row],[Vertex]],GroupVertices[Vertex],0)),1,1,"")</f>
        <v>6</v>
      </c>
      <c r="BB147" s="48"/>
      <c r="BC147" s="48"/>
      <c r="BD147" s="48"/>
      <c r="BE147" s="48"/>
      <c r="BF147" s="48"/>
      <c r="BG147" s="48"/>
      <c r="BH147" s="122" t="s">
        <v>3150</v>
      </c>
      <c r="BI147" s="122" t="s">
        <v>3150</v>
      </c>
      <c r="BJ147" s="122" t="s">
        <v>3264</v>
      </c>
      <c r="BK147" s="122" t="s">
        <v>3264</v>
      </c>
      <c r="BL147" s="122">
        <v>1</v>
      </c>
      <c r="BM147" s="125">
        <v>5</v>
      </c>
      <c r="BN147" s="122">
        <v>0</v>
      </c>
      <c r="BO147" s="125">
        <v>0</v>
      </c>
      <c r="BP147" s="122">
        <v>0</v>
      </c>
      <c r="BQ147" s="125">
        <v>0</v>
      </c>
      <c r="BR147" s="122">
        <v>19</v>
      </c>
      <c r="BS147" s="125">
        <v>95</v>
      </c>
      <c r="BT147" s="122">
        <v>20</v>
      </c>
      <c r="BU147" s="2"/>
      <c r="BV147" s="3"/>
      <c r="BW147" s="3"/>
      <c r="BX147" s="3"/>
      <c r="BY147" s="3"/>
    </row>
    <row r="148" spans="1:77" ht="41.45" customHeight="1">
      <c r="A148" s="64" t="s">
        <v>413</v>
      </c>
      <c r="C148" s="65"/>
      <c r="D148" s="65" t="s">
        <v>64</v>
      </c>
      <c r="E148" s="66">
        <v>200.2247550482971</v>
      </c>
      <c r="F148" s="68">
        <v>99.94758886005148</v>
      </c>
      <c r="G148" s="101" t="s">
        <v>2206</v>
      </c>
      <c r="H148" s="65"/>
      <c r="I148" s="69" t="s">
        <v>413</v>
      </c>
      <c r="J148" s="70"/>
      <c r="K148" s="70"/>
      <c r="L148" s="69" t="s">
        <v>2589</v>
      </c>
      <c r="M148" s="73">
        <v>18.466885906842375</v>
      </c>
      <c r="N148" s="74">
        <v>8778.7490234375</v>
      </c>
      <c r="O148" s="74">
        <v>5535.1455078125</v>
      </c>
      <c r="P148" s="75"/>
      <c r="Q148" s="76"/>
      <c r="R148" s="76"/>
      <c r="S148" s="87"/>
      <c r="T148" s="48">
        <v>4</v>
      </c>
      <c r="U148" s="48">
        <v>0</v>
      </c>
      <c r="V148" s="49">
        <v>0.666667</v>
      </c>
      <c r="W148" s="49">
        <v>0.001733</v>
      </c>
      <c r="X148" s="49">
        <v>0.009173</v>
      </c>
      <c r="Y148" s="49">
        <v>0.953408</v>
      </c>
      <c r="Z148" s="49">
        <v>0.5</v>
      </c>
      <c r="AA148" s="49">
        <v>0</v>
      </c>
      <c r="AB148" s="71">
        <v>148</v>
      </c>
      <c r="AC148" s="71"/>
      <c r="AD148" s="72"/>
      <c r="AE148" s="78" t="s">
        <v>1468</v>
      </c>
      <c r="AF148" s="78">
        <v>1534</v>
      </c>
      <c r="AG148" s="78">
        <v>105278</v>
      </c>
      <c r="AH148" s="78">
        <v>16352</v>
      </c>
      <c r="AI148" s="78">
        <v>6825</v>
      </c>
      <c r="AJ148" s="78"/>
      <c r="AK148" s="78" t="s">
        <v>1662</v>
      </c>
      <c r="AL148" s="78" t="s">
        <v>1805</v>
      </c>
      <c r="AM148" s="84" t="s">
        <v>1900</v>
      </c>
      <c r="AN148" s="78"/>
      <c r="AO148" s="80">
        <v>39860.566342592596</v>
      </c>
      <c r="AP148" s="84" t="s">
        <v>2050</v>
      </c>
      <c r="AQ148" s="78" t="b">
        <v>0</v>
      </c>
      <c r="AR148" s="78" t="b">
        <v>0</v>
      </c>
      <c r="AS148" s="78" t="b">
        <v>1</v>
      </c>
      <c r="AT148" s="78" t="s">
        <v>1272</v>
      </c>
      <c r="AU148" s="78">
        <v>955</v>
      </c>
      <c r="AV148" s="84" t="s">
        <v>2111</v>
      </c>
      <c r="AW148" s="78" t="b">
        <v>1</v>
      </c>
      <c r="AX148" s="78" t="s">
        <v>2232</v>
      </c>
      <c r="AY148" s="84" t="s">
        <v>2378</v>
      </c>
      <c r="AZ148" s="78" t="s">
        <v>65</v>
      </c>
      <c r="BA148" s="78" t="str">
        <f>REPLACE(INDEX(GroupVertices[Group],MATCH(Vertices[[#This Row],[Vertex]],GroupVertices[Vertex],0)),1,1,"")</f>
        <v>6</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324</v>
      </c>
      <c r="C149" s="65"/>
      <c r="D149" s="65" t="s">
        <v>64</v>
      </c>
      <c r="E149" s="66">
        <v>162.1052943536542</v>
      </c>
      <c r="F149" s="68">
        <v>99.99985562766594</v>
      </c>
      <c r="G149" s="101" t="s">
        <v>721</v>
      </c>
      <c r="H149" s="65"/>
      <c r="I149" s="69" t="s">
        <v>324</v>
      </c>
      <c r="J149" s="70"/>
      <c r="K149" s="70"/>
      <c r="L149" s="69" t="s">
        <v>2590</v>
      </c>
      <c r="M149" s="73">
        <v>1.04811448653075</v>
      </c>
      <c r="N149" s="74">
        <v>1552.1119384765625</v>
      </c>
      <c r="O149" s="74">
        <v>6395.76611328125</v>
      </c>
      <c r="P149" s="75"/>
      <c r="Q149" s="76"/>
      <c r="R149" s="76"/>
      <c r="S149" s="87"/>
      <c r="T149" s="48">
        <v>0</v>
      </c>
      <c r="U149" s="48">
        <v>2</v>
      </c>
      <c r="V149" s="49">
        <v>0</v>
      </c>
      <c r="W149" s="49">
        <v>0.001718</v>
      </c>
      <c r="X149" s="49">
        <v>0.00732</v>
      </c>
      <c r="Y149" s="49">
        <v>0.554788</v>
      </c>
      <c r="Z149" s="49">
        <v>0.5</v>
      </c>
      <c r="AA149" s="49">
        <v>0</v>
      </c>
      <c r="AB149" s="71">
        <v>149</v>
      </c>
      <c r="AC149" s="71"/>
      <c r="AD149" s="72"/>
      <c r="AE149" s="78" t="s">
        <v>1469</v>
      </c>
      <c r="AF149" s="78">
        <v>165</v>
      </c>
      <c r="AG149" s="78">
        <v>290</v>
      </c>
      <c r="AH149" s="78">
        <v>30355</v>
      </c>
      <c r="AI149" s="78">
        <v>82602</v>
      </c>
      <c r="AJ149" s="78"/>
      <c r="AK149" s="78" t="s">
        <v>1663</v>
      </c>
      <c r="AL149" s="78" t="s">
        <v>1806</v>
      </c>
      <c r="AM149" s="84" t="s">
        <v>1901</v>
      </c>
      <c r="AN149" s="78"/>
      <c r="AO149" s="80">
        <v>41164.99314814815</v>
      </c>
      <c r="AP149" s="84" t="s">
        <v>2051</v>
      </c>
      <c r="AQ149" s="78" t="b">
        <v>0</v>
      </c>
      <c r="AR149" s="78" t="b">
        <v>0</v>
      </c>
      <c r="AS149" s="78" t="b">
        <v>1</v>
      </c>
      <c r="AT149" s="78" t="s">
        <v>1272</v>
      </c>
      <c r="AU149" s="78">
        <v>18</v>
      </c>
      <c r="AV149" s="84" t="s">
        <v>2117</v>
      </c>
      <c r="AW149" s="78" t="b">
        <v>0</v>
      </c>
      <c r="AX149" s="78" t="s">
        <v>2232</v>
      </c>
      <c r="AY149" s="84" t="s">
        <v>2379</v>
      </c>
      <c r="AZ149" s="78" t="s">
        <v>66</v>
      </c>
      <c r="BA149" s="78" t="str">
        <f>REPLACE(INDEX(GroupVertices[Group],MATCH(Vertices[[#This Row],[Vertex]],GroupVertices[Vertex],0)),1,1,"")</f>
        <v>1</v>
      </c>
      <c r="BB149" s="48"/>
      <c r="BC149" s="48"/>
      <c r="BD149" s="48"/>
      <c r="BE149" s="48"/>
      <c r="BF149" s="48"/>
      <c r="BG149" s="48"/>
      <c r="BH149" s="122" t="s">
        <v>3151</v>
      </c>
      <c r="BI149" s="122" t="s">
        <v>3151</v>
      </c>
      <c r="BJ149" s="122" t="s">
        <v>3265</v>
      </c>
      <c r="BK149" s="122" t="s">
        <v>3265</v>
      </c>
      <c r="BL149" s="122">
        <v>3</v>
      </c>
      <c r="BM149" s="125">
        <v>12.5</v>
      </c>
      <c r="BN149" s="122">
        <v>0</v>
      </c>
      <c r="BO149" s="125">
        <v>0</v>
      </c>
      <c r="BP149" s="122">
        <v>0</v>
      </c>
      <c r="BQ149" s="125">
        <v>0</v>
      </c>
      <c r="BR149" s="122">
        <v>21</v>
      </c>
      <c r="BS149" s="125">
        <v>87.5</v>
      </c>
      <c r="BT149" s="122">
        <v>24</v>
      </c>
      <c r="BU149" s="2"/>
      <c r="BV149" s="3"/>
      <c r="BW149" s="3"/>
      <c r="BX149" s="3"/>
      <c r="BY149" s="3"/>
    </row>
    <row r="150" spans="1:77" ht="41.45" customHeight="1">
      <c r="A150" s="64" t="s">
        <v>414</v>
      </c>
      <c r="C150" s="65"/>
      <c r="D150" s="65" t="s">
        <v>64</v>
      </c>
      <c r="E150" s="66">
        <v>162.29954428194728</v>
      </c>
      <c r="F150" s="68">
        <v>99.99958928560139</v>
      </c>
      <c r="G150" s="101" t="s">
        <v>2207</v>
      </c>
      <c r="H150" s="65"/>
      <c r="I150" s="69" t="s">
        <v>414</v>
      </c>
      <c r="J150" s="70"/>
      <c r="K150" s="70"/>
      <c r="L150" s="69" t="s">
        <v>2591</v>
      </c>
      <c r="M150" s="73">
        <v>1.1368774185788575</v>
      </c>
      <c r="N150" s="74">
        <v>603.0294799804688</v>
      </c>
      <c r="O150" s="74">
        <v>7907.6328125</v>
      </c>
      <c r="P150" s="75"/>
      <c r="Q150" s="76"/>
      <c r="R150" s="76"/>
      <c r="S150" s="87"/>
      <c r="T150" s="48">
        <v>1</v>
      </c>
      <c r="U150" s="48">
        <v>0</v>
      </c>
      <c r="V150" s="49">
        <v>0</v>
      </c>
      <c r="W150" s="49">
        <v>0.001715</v>
      </c>
      <c r="X150" s="49">
        <v>0.00634</v>
      </c>
      <c r="Y150" s="49">
        <v>0.342177</v>
      </c>
      <c r="Z150" s="49">
        <v>0</v>
      </c>
      <c r="AA150" s="49">
        <v>0</v>
      </c>
      <c r="AB150" s="71">
        <v>150</v>
      </c>
      <c r="AC150" s="71"/>
      <c r="AD150" s="72"/>
      <c r="AE150" s="78" t="s">
        <v>1470</v>
      </c>
      <c r="AF150" s="78">
        <v>650</v>
      </c>
      <c r="AG150" s="78">
        <v>825</v>
      </c>
      <c r="AH150" s="78">
        <v>4721</v>
      </c>
      <c r="AI150" s="78">
        <v>2967</v>
      </c>
      <c r="AJ150" s="78"/>
      <c r="AK150" s="78" t="s">
        <v>1664</v>
      </c>
      <c r="AL150" s="78" t="s">
        <v>1297</v>
      </c>
      <c r="AM150" s="84" t="s">
        <v>1902</v>
      </c>
      <c r="AN150" s="78"/>
      <c r="AO150" s="80">
        <v>40684.56340277778</v>
      </c>
      <c r="AP150" s="84" t="s">
        <v>2052</v>
      </c>
      <c r="AQ150" s="78" t="b">
        <v>0</v>
      </c>
      <c r="AR150" s="78" t="b">
        <v>0</v>
      </c>
      <c r="AS150" s="78" t="b">
        <v>0</v>
      </c>
      <c r="AT150" s="78" t="s">
        <v>1272</v>
      </c>
      <c r="AU150" s="78">
        <v>17</v>
      </c>
      <c r="AV150" s="84" t="s">
        <v>2111</v>
      </c>
      <c r="AW150" s="78" t="b">
        <v>0</v>
      </c>
      <c r="AX150" s="78" t="s">
        <v>2232</v>
      </c>
      <c r="AY150" s="84" t="s">
        <v>2380</v>
      </c>
      <c r="AZ150" s="78" t="s">
        <v>65</v>
      </c>
      <c r="BA150" s="78" t="str">
        <f>REPLACE(INDEX(GroupVertices[Group],MATCH(Vertices[[#This Row],[Vertex]],GroupVertices[Vertex],0)),1,1,"")</f>
        <v>1</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415</v>
      </c>
      <c r="C151" s="65"/>
      <c r="D151" s="65" t="s">
        <v>64</v>
      </c>
      <c r="E151" s="66">
        <v>1000</v>
      </c>
      <c r="F151" s="68">
        <v>95.11780160164676</v>
      </c>
      <c r="G151" s="101" t="s">
        <v>2208</v>
      </c>
      <c r="H151" s="65"/>
      <c r="I151" s="69" t="s">
        <v>415</v>
      </c>
      <c r="J151" s="70"/>
      <c r="K151" s="70"/>
      <c r="L151" s="69" t="s">
        <v>2592</v>
      </c>
      <c r="M151" s="73">
        <v>1628.073986224523</v>
      </c>
      <c r="N151" s="74">
        <v>434.5240783691406</v>
      </c>
      <c r="O151" s="74">
        <v>7550.36376953125</v>
      </c>
      <c r="P151" s="75"/>
      <c r="Q151" s="76"/>
      <c r="R151" s="76"/>
      <c r="S151" s="87"/>
      <c r="T151" s="48">
        <v>1</v>
      </c>
      <c r="U151" s="48">
        <v>0</v>
      </c>
      <c r="V151" s="49">
        <v>0</v>
      </c>
      <c r="W151" s="49">
        <v>0.001715</v>
      </c>
      <c r="X151" s="49">
        <v>0.00634</v>
      </c>
      <c r="Y151" s="49">
        <v>0.342177</v>
      </c>
      <c r="Z151" s="49">
        <v>0</v>
      </c>
      <c r="AA151" s="49">
        <v>0</v>
      </c>
      <c r="AB151" s="71">
        <v>151</v>
      </c>
      <c r="AC151" s="71"/>
      <c r="AD151" s="72"/>
      <c r="AE151" s="78" t="s">
        <v>1471</v>
      </c>
      <c r="AF151" s="78">
        <v>2773</v>
      </c>
      <c r="AG151" s="78">
        <v>9806848</v>
      </c>
      <c r="AH151" s="78">
        <v>325374</v>
      </c>
      <c r="AI151" s="78">
        <v>1019</v>
      </c>
      <c r="AJ151" s="78"/>
      <c r="AK151" s="78" t="s">
        <v>1665</v>
      </c>
      <c r="AL151" s="78"/>
      <c r="AM151" s="84" t="s">
        <v>1903</v>
      </c>
      <c r="AN151" s="78"/>
      <c r="AO151" s="80">
        <v>39153.06112268518</v>
      </c>
      <c r="AP151" s="84" t="s">
        <v>2053</v>
      </c>
      <c r="AQ151" s="78" t="b">
        <v>0</v>
      </c>
      <c r="AR151" s="78" t="b">
        <v>0</v>
      </c>
      <c r="AS151" s="78" t="b">
        <v>1</v>
      </c>
      <c r="AT151" s="78" t="s">
        <v>1272</v>
      </c>
      <c r="AU151" s="78">
        <v>128402</v>
      </c>
      <c r="AV151" s="84" t="s">
        <v>2111</v>
      </c>
      <c r="AW151" s="78" t="b">
        <v>1</v>
      </c>
      <c r="AX151" s="78" t="s">
        <v>2232</v>
      </c>
      <c r="AY151" s="84" t="s">
        <v>2381</v>
      </c>
      <c r="AZ151" s="78" t="s">
        <v>65</v>
      </c>
      <c r="BA151" s="78" t="str">
        <f>REPLACE(INDEX(GroupVertices[Group],MATCH(Vertices[[#This Row],[Vertex]],GroupVertices[Vertex],0)),1,1,"")</f>
        <v>1</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327</v>
      </c>
      <c r="C152" s="65"/>
      <c r="D152" s="65" t="s">
        <v>64</v>
      </c>
      <c r="E152" s="66">
        <v>162.3772442532645</v>
      </c>
      <c r="F152" s="68">
        <v>99.99948274877556</v>
      </c>
      <c r="G152" s="101" t="s">
        <v>2209</v>
      </c>
      <c r="H152" s="65"/>
      <c r="I152" s="69" t="s">
        <v>327</v>
      </c>
      <c r="J152" s="70"/>
      <c r="K152" s="70"/>
      <c r="L152" s="69" t="s">
        <v>2593</v>
      </c>
      <c r="M152" s="73">
        <v>1.1723825913981005</v>
      </c>
      <c r="N152" s="74">
        <v>1005.2988891601562</v>
      </c>
      <c r="O152" s="74">
        <v>8212.0537109375</v>
      </c>
      <c r="P152" s="75"/>
      <c r="Q152" s="76"/>
      <c r="R152" s="76"/>
      <c r="S152" s="87"/>
      <c r="T152" s="48">
        <v>2</v>
      </c>
      <c r="U152" s="48">
        <v>2</v>
      </c>
      <c r="V152" s="49">
        <v>0</v>
      </c>
      <c r="W152" s="49">
        <v>0.001718</v>
      </c>
      <c r="X152" s="49">
        <v>0.006975</v>
      </c>
      <c r="Y152" s="49">
        <v>0.595089</v>
      </c>
      <c r="Z152" s="49">
        <v>1</v>
      </c>
      <c r="AA152" s="49">
        <v>1</v>
      </c>
      <c r="AB152" s="71">
        <v>152</v>
      </c>
      <c r="AC152" s="71"/>
      <c r="AD152" s="72"/>
      <c r="AE152" s="78" t="s">
        <v>1472</v>
      </c>
      <c r="AF152" s="78">
        <v>501</v>
      </c>
      <c r="AG152" s="78">
        <v>1039</v>
      </c>
      <c r="AH152" s="78">
        <v>5044</v>
      </c>
      <c r="AI152" s="78">
        <v>4151</v>
      </c>
      <c r="AJ152" s="78"/>
      <c r="AK152" s="78" t="s">
        <v>1666</v>
      </c>
      <c r="AL152" s="78" t="s">
        <v>1807</v>
      </c>
      <c r="AM152" s="84" t="s">
        <v>1904</v>
      </c>
      <c r="AN152" s="78"/>
      <c r="AO152" s="80">
        <v>41550.65211805556</v>
      </c>
      <c r="AP152" s="84" t="s">
        <v>2054</v>
      </c>
      <c r="AQ152" s="78" t="b">
        <v>0</v>
      </c>
      <c r="AR152" s="78" t="b">
        <v>0</v>
      </c>
      <c r="AS152" s="78" t="b">
        <v>0</v>
      </c>
      <c r="AT152" s="78" t="s">
        <v>1272</v>
      </c>
      <c r="AU152" s="78">
        <v>24</v>
      </c>
      <c r="AV152" s="84" t="s">
        <v>2111</v>
      </c>
      <c r="AW152" s="78" t="b">
        <v>0</v>
      </c>
      <c r="AX152" s="78" t="s">
        <v>2232</v>
      </c>
      <c r="AY152" s="84" t="s">
        <v>2382</v>
      </c>
      <c r="AZ152" s="78" t="s">
        <v>66</v>
      </c>
      <c r="BA152" s="78" t="str">
        <f>REPLACE(INDEX(GroupVertices[Group],MATCH(Vertices[[#This Row],[Vertex]],GroupVertices[Vertex],0)),1,1,"")</f>
        <v>1</v>
      </c>
      <c r="BB152" s="48"/>
      <c r="BC152" s="48"/>
      <c r="BD152" s="48"/>
      <c r="BE152" s="48"/>
      <c r="BF152" s="48" t="s">
        <v>568</v>
      </c>
      <c r="BG152" s="48" t="s">
        <v>568</v>
      </c>
      <c r="BH152" s="122" t="s">
        <v>3152</v>
      </c>
      <c r="BI152" s="122" t="s">
        <v>3152</v>
      </c>
      <c r="BJ152" s="122" t="s">
        <v>3266</v>
      </c>
      <c r="BK152" s="122" t="s">
        <v>3266</v>
      </c>
      <c r="BL152" s="122">
        <v>0</v>
      </c>
      <c r="BM152" s="125">
        <v>0</v>
      </c>
      <c r="BN152" s="122">
        <v>0</v>
      </c>
      <c r="BO152" s="125">
        <v>0</v>
      </c>
      <c r="BP152" s="122">
        <v>0</v>
      </c>
      <c r="BQ152" s="125">
        <v>0</v>
      </c>
      <c r="BR152" s="122">
        <v>14</v>
      </c>
      <c r="BS152" s="125">
        <v>100</v>
      </c>
      <c r="BT152" s="122">
        <v>14</v>
      </c>
      <c r="BU152" s="2"/>
      <c r="BV152" s="3"/>
      <c r="BW152" s="3"/>
      <c r="BX152" s="3"/>
      <c r="BY152" s="3"/>
    </row>
    <row r="153" spans="1:77" ht="41.45" customHeight="1">
      <c r="A153" s="64" t="s">
        <v>328</v>
      </c>
      <c r="C153" s="65"/>
      <c r="D153" s="65" t="s">
        <v>64</v>
      </c>
      <c r="E153" s="66">
        <v>165.48270151810698</v>
      </c>
      <c r="F153" s="68">
        <v>99.9952247605921</v>
      </c>
      <c r="G153" s="101" t="s">
        <v>723</v>
      </c>
      <c r="H153" s="65"/>
      <c r="I153" s="69" t="s">
        <v>328</v>
      </c>
      <c r="J153" s="70"/>
      <c r="K153" s="70"/>
      <c r="L153" s="69" t="s">
        <v>2594</v>
      </c>
      <c r="M153" s="73">
        <v>2.5914281200101827</v>
      </c>
      <c r="N153" s="74">
        <v>1342.0107421875</v>
      </c>
      <c r="O153" s="74">
        <v>8246.3310546875</v>
      </c>
      <c r="P153" s="75"/>
      <c r="Q153" s="76"/>
      <c r="R153" s="76"/>
      <c r="S153" s="87"/>
      <c r="T153" s="48">
        <v>2</v>
      </c>
      <c r="U153" s="48">
        <v>2</v>
      </c>
      <c r="V153" s="49">
        <v>0</v>
      </c>
      <c r="W153" s="49">
        <v>0.001718</v>
      </c>
      <c r="X153" s="49">
        <v>0.006975</v>
      </c>
      <c r="Y153" s="49">
        <v>0.595089</v>
      </c>
      <c r="Z153" s="49">
        <v>1</v>
      </c>
      <c r="AA153" s="49">
        <v>1</v>
      </c>
      <c r="AB153" s="71">
        <v>153</v>
      </c>
      <c r="AC153" s="71"/>
      <c r="AD153" s="72"/>
      <c r="AE153" s="78" t="s">
        <v>1473</v>
      </c>
      <c r="AF153" s="78">
        <v>2558</v>
      </c>
      <c r="AG153" s="78">
        <v>9592</v>
      </c>
      <c r="AH153" s="78">
        <v>10696</v>
      </c>
      <c r="AI153" s="78">
        <v>16582</v>
      </c>
      <c r="AJ153" s="78"/>
      <c r="AK153" s="78" t="s">
        <v>1667</v>
      </c>
      <c r="AL153" s="78" t="s">
        <v>1808</v>
      </c>
      <c r="AM153" s="84" t="s">
        <v>1905</v>
      </c>
      <c r="AN153" s="78"/>
      <c r="AO153" s="80">
        <v>42712.08875</v>
      </c>
      <c r="AP153" s="84" t="s">
        <v>2055</v>
      </c>
      <c r="AQ153" s="78" t="b">
        <v>0</v>
      </c>
      <c r="AR153" s="78" t="b">
        <v>0</v>
      </c>
      <c r="AS153" s="78" t="b">
        <v>1</v>
      </c>
      <c r="AT153" s="78" t="s">
        <v>1272</v>
      </c>
      <c r="AU153" s="78">
        <v>87</v>
      </c>
      <c r="AV153" s="84" t="s">
        <v>2111</v>
      </c>
      <c r="AW153" s="78" t="b">
        <v>0</v>
      </c>
      <c r="AX153" s="78" t="s">
        <v>2232</v>
      </c>
      <c r="AY153" s="84" t="s">
        <v>2383</v>
      </c>
      <c r="AZ153" s="78" t="s">
        <v>66</v>
      </c>
      <c r="BA153" s="78" t="str">
        <f>REPLACE(INDEX(GroupVertices[Group],MATCH(Vertices[[#This Row],[Vertex]],GroupVertices[Vertex],0)),1,1,"")</f>
        <v>1</v>
      </c>
      <c r="BB153" s="48"/>
      <c r="BC153" s="48"/>
      <c r="BD153" s="48"/>
      <c r="BE153" s="48"/>
      <c r="BF153" s="48" t="s">
        <v>568</v>
      </c>
      <c r="BG153" s="48" t="s">
        <v>568</v>
      </c>
      <c r="BH153" s="122" t="s">
        <v>3153</v>
      </c>
      <c r="BI153" s="122" t="s">
        <v>3153</v>
      </c>
      <c r="BJ153" s="122" t="s">
        <v>3267</v>
      </c>
      <c r="BK153" s="122" t="s">
        <v>3267</v>
      </c>
      <c r="BL153" s="122">
        <v>0</v>
      </c>
      <c r="BM153" s="125">
        <v>0</v>
      </c>
      <c r="BN153" s="122">
        <v>0</v>
      </c>
      <c r="BO153" s="125">
        <v>0</v>
      </c>
      <c r="BP153" s="122">
        <v>0</v>
      </c>
      <c r="BQ153" s="125">
        <v>0</v>
      </c>
      <c r="BR153" s="122">
        <v>16</v>
      </c>
      <c r="BS153" s="125">
        <v>100</v>
      </c>
      <c r="BT153" s="122">
        <v>16</v>
      </c>
      <c r="BU153" s="2"/>
      <c r="BV153" s="3"/>
      <c r="BW153" s="3"/>
      <c r="BX153" s="3"/>
      <c r="BY153" s="3"/>
    </row>
    <row r="154" spans="1:77" ht="41.45" customHeight="1">
      <c r="A154" s="64" t="s">
        <v>329</v>
      </c>
      <c r="C154" s="65"/>
      <c r="D154" s="65" t="s">
        <v>64</v>
      </c>
      <c r="E154" s="66">
        <v>162.3126153051595</v>
      </c>
      <c r="F154" s="68">
        <v>99.99957136351854</v>
      </c>
      <c r="G154" s="101" t="s">
        <v>724</v>
      </c>
      <c r="H154" s="65"/>
      <c r="I154" s="69" t="s">
        <v>329</v>
      </c>
      <c r="J154" s="70"/>
      <c r="K154" s="70"/>
      <c r="L154" s="69" t="s">
        <v>2595</v>
      </c>
      <c r="M154" s="73">
        <v>1.1428502513895713</v>
      </c>
      <c r="N154" s="74">
        <v>5179.61865234375</v>
      </c>
      <c r="O154" s="74">
        <v>5133.53271484375</v>
      </c>
      <c r="P154" s="75"/>
      <c r="Q154" s="76"/>
      <c r="R154" s="76"/>
      <c r="S154" s="87"/>
      <c r="T154" s="48">
        <v>0</v>
      </c>
      <c r="U154" s="48">
        <v>1</v>
      </c>
      <c r="V154" s="49">
        <v>0</v>
      </c>
      <c r="W154" s="49">
        <v>0.00157</v>
      </c>
      <c r="X154" s="49">
        <v>0.001683</v>
      </c>
      <c r="Y154" s="49">
        <v>0.453777</v>
      </c>
      <c r="Z154" s="49">
        <v>0</v>
      </c>
      <c r="AA154" s="49">
        <v>0</v>
      </c>
      <c r="AB154" s="71">
        <v>154</v>
      </c>
      <c r="AC154" s="71"/>
      <c r="AD154" s="72"/>
      <c r="AE154" s="78" t="s">
        <v>329</v>
      </c>
      <c r="AF154" s="78">
        <v>1769</v>
      </c>
      <c r="AG154" s="78">
        <v>861</v>
      </c>
      <c r="AH154" s="78">
        <v>46020</v>
      </c>
      <c r="AI154" s="78">
        <v>23295</v>
      </c>
      <c r="AJ154" s="78"/>
      <c r="AK154" s="78" t="s">
        <v>1668</v>
      </c>
      <c r="AL154" s="78"/>
      <c r="AM154" s="78"/>
      <c r="AN154" s="78"/>
      <c r="AO154" s="80">
        <v>41089.12167824074</v>
      </c>
      <c r="AP154" s="84" t="s">
        <v>2056</v>
      </c>
      <c r="AQ154" s="78" t="b">
        <v>1</v>
      </c>
      <c r="AR154" s="78" t="b">
        <v>0</v>
      </c>
      <c r="AS154" s="78" t="b">
        <v>1</v>
      </c>
      <c r="AT154" s="78" t="s">
        <v>1272</v>
      </c>
      <c r="AU154" s="78">
        <v>8</v>
      </c>
      <c r="AV154" s="84" t="s">
        <v>2111</v>
      </c>
      <c r="AW154" s="78" t="b">
        <v>0</v>
      </c>
      <c r="AX154" s="78" t="s">
        <v>2232</v>
      </c>
      <c r="AY154" s="84" t="s">
        <v>2384</v>
      </c>
      <c r="AZ154" s="78" t="s">
        <v>66</v>
      </c>
      <c r="BA154" s="78" t="str">
        <f>REPLACE(INDEX(GroupVertices[Group],MATCH(Vertices[[#This Row],[Vertex]],GroupVertices[Vertex],0)),1,1,"")</f>
        <v>3</v>
      </c>
      <c r="BB154" s="48"/>
      <c r="BC154" s="48"/>
      <c r="BD154" s="48"/>
      <c r="BE154" s="48"/>
      <c r="BF154" s="48"/>
      <c r="BG154" s="48"/>
      <c r="BH154" s="122" t="s">
        <v>3091</v>
      </c>
      <c r="BI154" s="122" t="s">
        <v>3091</v>
      </c>
      <c r="BJ154" s="122" t="s">
        <v>3206</v>
      </c>
      <c r="BK154" s="122" t="s">
        <v>3206</v>
      </c>
      <c r="BL154" s="122">
        <v>2</v>
      </c>
      <c r="BM154" s="125">
        <v>8.695652173913043</v>
      </c>
      <c r="BN154" s="122">
        <v>0</v>
      </c>
      <c r="BO154" s="125">
        <v>0</v>
      </c>
      <c r="BP154" s="122">
        <v>0</v>
      </c>
      <c r="BQ154" s="125">
        <v>0</v>
      </c>
      <c r="BR154" s="122">
        <v>21</v>
      </c>
      <c r="BS154" s="125">
        <v>91.30434782608695</v>
      </c>
      <c r="BT154" s="122">
        <v>23</v>
      </c>
      <c r="BU154" s="2"/>
      <c r="BV154" s="3"/>
      <c r="BW154" s="3"/>
      <c r="BX154" s="3"/>
      <c r="BY154" s="3"/>
    </row>
    <row r="155" spans="1:77" ht="41.45" customHeight="1">
      <c r="A155" s="64" t="s">
        <v>330</v>
      </c>
      <c r="C155" s="65"/>
      <c r="D155" s="65" t="s">
        <v>64</v>
      </c>
      <c r="E155" s="66">
        <v>163.03115849785485</v>
      </c>
      <c r="F155" s="68">
        <v>99.99858614679749</v>
      </c>
      <c r="G155" s="101" t="s">
        <v>2210</v>
      </c>
      <c r="H155" s="65"/>
      <c r="I155" s="69" t="s">
        <v>330</v>
      </c>
      <c r="J155" s="70"/>
      <c r="K155" s="70"/>
      <c r="L155" s="69" t="s">
        <v>2596</v>
      </c>
      <c r="M155" s="73">
        <v>1.4711901439563095</v>
      </c>
      <c r="N155" s="74">
        <v>784.0613403320312</v>
      </c>
      <c r="O155" s="74">
        <v>1860.8404541015625</v>
      </c>
      <c r="P155" s="75"/>
      <c r="Q155" s="76"/>
      <c r="R155" s="76"/>
      <c r="S155" s="87"/>
      <c r="T155" s="48">
        <v>0</v>
      </c>
      <c r="U155" s="48">
        <v>1</v>
      </c>
      <c r="V155" s="49">
        <v>0</v>
      </c>
      <c r="W155" s="49">
        <v>0.001508</v>
      </c>
      <c r="X155" s="49">
        <v>0.000732</v>
      </c>
      <c r="Y155" s="49">
        <v>0.490612</v>
      </c>
      <c r="Z155" s="49">
        <v>0</v>
      </c>
      <c r="AA155" s="49">
        <v>0</v>
      </c>
      <c r="AB155" s="71">
        <v>155</v>
      </c>
      <c r="AC155" s="71"/>
      <c r="AD155" s="72"/>
      <c r="AE155" s="78" t="s">
        <v>1474</v>
      </c>
      <c r="AF155" s="78">
        <v>4990</v>
      </c>
      <c r="AG155" s="78">
        <v>2840</v>
      </c>
      <c r="AH155" s="78">
        <v>194740</v>
      </c>
      <c r="AI155" s="78">
        <v>16924</v>
      </c>
      <c r="AJ155" s="78"/>
      <c r="AK155" s="78" t="s">
        <v>1669</v>
      </c>
      <c r="AL155" s="78" t="s">
        <v>1809</v>
      </c>
      <c r="AM155" s="78"/>
      <c r="AN155" s="78"/>
      <c r="AO155" s="80">
        <v>40455.019270833334</v>
      </c>
      <c r="AP155" s="84" t="s">
        <v>2057</v>
      </c>
      <c r="AQ155" s="78" t="b">
        <v>1</v>
      </c>
      <c r="AR155" s="78" t="b">
        <v>0</v>
      </c>
      <c r="AS155" s="78" t="b">
        <v>1</v>
      </c>
      <c r="AT155" s="78" t="s">
        <v>1272</v>
      </c>
      <c r="AU155" s="78">
        <v>48</v>
      </c>
      <c r="AV155" s="84" t="s">
        <v>2111</v>
      </c>
      <c r="AW155" s="78" t="b">
        <v>0</v>
      </c>
      <c r="AX155" s="78" t="s">
        <v>2232</v>
      </c>
      <c r="AY155" s="84" t="s">
        <v>2385</v>
      </c>
      <c r="AZ155" s="78" t="s">
        <v>66</v>
      </c>
      <c r="BA155" s="78" t="str">
        <f>REPLACE(INDEX(GroupVertices[Group],MATCH(Vertices[[#This Row],[Vertex]],GroupVertices[Vertex],0)),1,1,"")</f>
        <v>2</v>
      </c>
      <c r="BB155" s="48"/>
      <c r="BC155" s="48"/>
      <c r="BD155" s="48"/>
      <c r="BE155" s="48"/>
      <c r="BF155" s="48" t="s">
        <v>561</v>
      </c>
      <c r="BG155" s="48" t="s">
        <v>561</v>
      </c>
      <c r="BH155" s="122" t="s">
        <v>3089</v>
      </c>
      <c r="BI155" s="122" t="s">
        <v>3089</v>
      </c>
      <c r="BJ155" s="122" t="s">
        <v>3204</v>
      </c>
      <c r="BK155" s="122" t="s">
        <v>3204</v>
      </c>
      <c r="BL155" s="122">
        <v>1</v>
      </c>
      <c r="BM155" s="125">
        <v>11.11111111111111</v>
      </c>
      <c r="BN155" s="122">
        <v>0</v>
      </c>
      <c r="BO155" s="125">
        <v>0</v>
      </c>
      <c r="BP155" s="122">
        <v>0</v>
      </c>
      <c r="BQ155" s="125">
        <v>0</v>
      </c>
      <c r="BR155" s="122">
        <v>8</v>
      </c>
      <c r="BS155" s="125">
        <v>88.88888888888889</v>
      </c>
      <c r="BT155" s="122">
        <v>9</v>
      </c>
      <c r="BU155" s="2"/>
      <c r="BV155" s="3"/>
      <c r="BW155" s="3"/>
      <c r="BX155" s="3"/>
      <c r="BY155" s="3"/>
    </row>
    <row r="156" spans="1:77" ht="41.45" customHeight="1">
      <c r="A156" s="64" t="s">
        <v>331</v>
      </c>
      <c r="C156" s="65"/>
      <c r="D156" s="65" t="s">
        <v>64</v>
      </c>
      <c r="E156" s="66">
        <v>162.02723129835886</v>
      </c>
      <c r="F156" s="68">
        <v>99.9999626623274</v>
      </c>
      <c r="G156" s="101" t="s">
        <v>725</v>
      </c>
      <c r="H156" s="65"/>
      <c r="I156" s="69" t="s">
        <v>331</v>
      </c>
      <c r="J156" s="70"/>
      <c r="K156" s="70"/>
      <c r="L156" s="69" t="s">
        <v>2597</v>
      </c>
      <c r="M156" s="73">
        <v>1.012443401688987</v>
      </c>
      <c r="N156" s="74">
        <v>6716.26953125</v>
      </c>
      <c r="O156" s="74">
        <v>2870.732177734375</v>
      </c>
      <c r="P156" s="75"/>
      <c r="Q156" s="76"/>
      <c r="R156" s="76"/>
      <c r="S156" s="87"/>
      <c r="T156" s="48">
        <v>0</v>
      </c>
      <c r="U156" s="48">
        <v>4</v>
      </c>
      <c r="V156" s="49">
        <v>381.809524</v>
      </c>
      <c r="W156" s="49">
        <v>0.001653</v>
      </c>
      <c r="X156" s="49">
        <v>0.004133</v>
      </c>
      <c r="Y156" s="49">
        <v>1.047334</v>
      </c>
      <c r="Z156" s="49">
        <v>0.08333333333333333</v>
      </c>
      <c r="AA156" s="49">
        <v>0</v>
      </c>
      <c r="AB156" s="71">
        <v>156</v>
      </c>
      <c r="AC156" s="71"/>
      <c r="AD156" s="72"/>
      <c r="AE156" s="78" t="s">
        <v>1475</v>
      </c>
      <c r="AF156" s="78">
        <v>223</v>
      </c>
      <c r="AG156" s="78">
        <v>75</v>
      </c>
      <c r="AH156" s="78">
        <v>1327</v>
      </c>
      <c r="AI156" s="78">
        <v>2305</v>
      </c>
      <c r="AJ156" s="78"/>
      <c r="AK156" s="78" t="s">
        <v>1670</v>
      </c>
      <c r="AL156" s="78" t="s">
        <v>1810</v>
      </c>
      <c r="AM156" s="78"/>
      <c r="AN156" s="78"/>
      <c r="AO156" s="80">
        <v>40015.79552083334</v>
      </c>
      <c r="AP156" s="78"/>
      <c r="AQ156" s="78" t="b">
        <v>1</v>
      </c>
      <c r="AR156" s="78" t="b">
        <v>0</v>
      </c>
      <c r="AS156" s="78" t="b">
        <v>1</v>
      </c>
      <c r="AT156" s="78" t="s">
        <v>1272</v>
      </c>
      <c r="AU156" s="78">
        <v>1</v>
      </c>
      <c r="AV156" s="84" t="s">
        <v>2111</v>
      </c>
      <c r="AW156" s="78" t="b">
        <v>0</v>
      </c>
      <c r="AX156" s="78" t="s">
        <v>2232</v>
      </c>
      <c r="AY156" s="84" t="s">
        <v>2386</v>
      </c>
      <c r="AZ156" s="78" t="s">
        <v>66</v>
      </c>
      <c r="BA156" s="78" t="str">
        <f>REPLACE(INDEX(GroupVertices[Group],MATCH(Vertices[[#This Row],[Vertex]],GroupVertices[Vertex],0)),1,1,"")</f>
        <v>4</v>
      </c>
      <c r="BB156" s="48"/>
      <c r="BC156" s="48"/>
      <c r="BD156" s="48"/>
      <c r="BE156" s="48"/>
      <c r="BF156" s="48" t="s">
        <v>570</v>
      </c>
      <c r="BG156" s="48" t="s">
        <v>570</v>
      </c>
      <c r="BH156" s="122" t="s">
        <v>3154</v>
      </c>
      <c r="BI156" s="122" t="s">
        <v>3154</v>
      </c>
      <c r="BJ156" s="122" t="s">
        <v>3268</v>
      </c>
      <c r="BK156" s="122" t="s">
        <v>3268</v>
      </c>
      <c r="BL156" s="122">
        <v>3</v>
      </c>
      <c r="BM156" s="125">
        <v>7.5</v>
      </c>
      <c r="BN156" s="122">
        <v>2</v>
      </c>
      <c r="BO156" s="125">
        <v>5</v>
      </c>
      <c r="BP156" s="122">
        <v>0</v>
      </c>
      <c r="BQ156" s="125">
        <v>0</v>
      </c>
      <c r="BR156" s="122">
        <v>35</v>
      </c>
      <c r="BS156" s="125">
        <v>87.5</v>
      </c>
      <c r="BT156" s="122">
        <v>40</v>
      </c>
      <c r="BU156" s="2"/>
      <c r="BV156" s="3"/>
      <c r="BW156" s="3"/>
      <c r="BX156" s="3"/>
      <c r="BY156" s="3"/>
    </row>
    <row r="157" spans="1:77" ht="41.45" customHeight="1">
      <c r="A157" s="64" t="s">
        <v>416</v>
      </c>
      <c r="C157" s="65"/>
      <c r="D157" s="65" t="s">
        <v>64</v>
      </c>
      <c r="E157" s="66">
        <v>162</v>
      </c>
      <c r="F157" s="68">
        <v>100</v>
      </c>
      <c r="G157" s="101" t="s">
        <v>2211</v>
      </c>
      <c r="H157" s="65"/>
      <c r="I157" s="69" t="s">
        <v>416</v>
      </c>
      <c r="J157" s="70"/>
      <c r="K157" s="70"/>
      <c r="L157" s="69" t="s">
        <v>2598</v>
      </c>
      <c r="M157" s="73">
        <v>1</v>
      </c>
      <c r="N157" s="74">
        <v>7530.111328125</v>
      </c>
      <c r="O157" s="74">
        <v>2793.540283203125</v>
      </c>
      <c r="P157" s="75"/>
      <c r="Q157" s="76"/>
      <c r="R157" s="76"/>
      <c r="S157" s="87"/>
      <c r="T157" s="48">
        <v>1</v>
      </c>
      <c r="U157" s="48">
        <v>0</v>
      </c>
      <c r="V157" s="49">
        <v>0</v>
      </c>
      <c r="W157" s="49">
        <v>0.001259</v>
      </c>
      <c r="X157" s="49">
        <v>0.000376</v>
      </c>
      <c r="Y157" s="49">
        <v>0.372558</v>
      </c>
      <c r="Z157" s="49">
        <v>0</v>
      </c>
      <c r="AA157" s="49">
        <v>0</v>
      </c>
      <c r="AB157" s="71">
        <v>157</v>
      </c>
      <c r="AC157" s="71"/>
      <c r="AD157" s="72"/>
      <c r="AE157" s="78" t="s">
        <v>1476</v>
      </c>
      <c r="AF157" s="78">
        <v>8</v>
      </c>
      <c r="AG157" s="78">
        <v>0</v>
      </c>
      <c r="AH157" s="78">
        <v>0</v>
      </c>
      <c r="AI157" s="78">
        <v>0</v>
      </c>
      <c r="AJ157" s="78"/>
      <c r="AK157" s="78" t="s">
        <v>1671</v>
      </c>
      <c r="AL157" s="78" t="s">
        <v>1811</v>
      </c>
      <c r="AM157" s="78"/>
      <c r="AN157" s="78"/>
      <c r="AO157" s="80">
        <v>42677.997824074075</v>
      </c>
      <c r="AP157" s="84" t="s">
        <v>2058</v>
      </c>
      <c r="AQ157" s="78" t="b">
        <v>1</v>
      </c>
      <c r="AR157" s="78" t="b">
        <v>0</v>
      </c>
      <c r="AS157" s="78" t="b">
        <v>0</v>
      </c>
      <c r="AT157" s="78" t="s">
        <v>2109</v>
      </c>
      <c r="AU157" s="78">
        <v>0</v>
      </c>
      <c r="AV157" s="78"/>
      <c r="AW157" s="78" t="b">
        <v>0</v>
      </c>
      <c r="AX157" s="78" t="s">
        <v>2232</v>
      </c>
      <c r="AY157" s="84" t="s">
        <v>2387</v>
      </c>
      <c r="AZ157" s="78" t="s">
        <v>65</v>
      </c>
      <c r="BA157" s="78" t="str">
        <f>REPLACE(INDEX(GroupVertices[Group],MATCH(Vertices[[#This Row],[Vertex]],GroupVertices[Vertex],0)),1,1,"")</f>
        <v>4</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391</v>
      </c>
      <c r="C158" s="65"/>
      <c r="D158" s="65" t="s">
        <v>64</v>
      </c>
      <c r="E158" s="66">
        <v>164.19266414385405</v>
      </c>
      <c r="F158" s="68">
        <v>99.99699357060213</v>
      </c>
      <c r="G158" s="101" t="s">
        <v>2212</v>
      </c>
      <c r="H158" s="65"/>
      <c r="I158" s="69" t="s">
        <v>391</v>
      </c>
      <c r="J158" s="70"/>
      <c r="K158" s="70"/>
      <c r="L158" s="69" t="s">
        <v>2599</v>
      </c>
      <c r="M158" s="73">
        <v>2.001942703997237</v>
      </c>
      <c r="N158" s="74">
        <v>5990.25390625</v>
      </c>
      <c r="O158" s="74">
        <v>3106.830322265625</v>
      </c>
      <c r="P158" s="75"/>
      <c r="Q158" s="76"/>
      <c r="R158" s="76"/>
      <c r="S158" s="87"/>
      <c r="T158" s="48">
        <v>5</v>
      </c>
      <c r="U158" s="48">
        <v>1</v>
      </c>
      <c r="V158" s="49">
        <v>67.342857</v>
      </c>
      <c r="W158" s="49">
        <v>0.002079</v>
      </c>
      <c r="X158" s="49">
        <v>0.014506</v>
      </c>
      <c r="Y158" s="49">
        <v>1.305242</v>
      </c>
      <c r="Z158" s="49">
        <v>0.3333333333333333</v>
      </c>
      <c r="AA158" s="49">
        <v>0</v>
      </c>
      <c r="AB158" s="71">
        <v>158</v>
      </c>
      <c r="AC158" s="71"/>
      <c r="AD158" s="72"/>
      <c r="AE158" s="78" t="s">
        <v>1477</v>
      </c>
      <c r="AF158" s="78">
        <v>2755</v>
      </c>
      <c r="AG158" s="78">
        <v>6039</v>
      </c>
      <c r="AH158" s="78">
        <v>12415</v>
      </c>
      <c r="AI158" s="78">
        <v>9531</v>
      </c>
      <c r="AJ158" s="78"/>
      <c r="AK158" s="78" t="s">
        <v>1672</v>
      </c>
      <c r="AL158" s="78" t="s">
        <v>1781</v>
      </c>
      <c r="AM158" s="84" t="s">
        <v>1906</v>
      </c>
      <c r="AN158" s="78"/>
      <c r="AO158" s="80">
        <v>42143.9656712963</v>
      </c>
      <c r="AP158" s="84" t="s">
        <v>2059</v>
      </c>
      <c r="AQ158" s="78" t="b">
        <v>1</v>
      </c>
      <c r="AR158" s="78" t="b">
        <v>0</v>
      </c>
      <c r="AS158" s="78" t="b">
        <v>1</v>
      </c>
      <c r="AT158" s="78" t="s">
        <v>1272</v>
      </c>
      <c r="AU158" s="78">
        <v>49</v>
      </c>
      <c r="AV158" s="84" t="s">
        <v>2111</v>
      </c>
      <c r="AW158" s="78" t="b">
        <v>1</v>
      </c>
      <c r="AX158" s="78" t="s">
        <v>2232</v>
      </c>
      <c r="AY158" s="84" t="s">
        <v>2388</v>
      </c>
      <c r="AZ158" s="78" t="s">
        <v>66</v>
      </c>
      <c r="BA158" s="78" t="str">
        <f>REPLACE(INDEX(GroupVertices[Group],MATCH(Vertices[[#This Row],[Vertex]],GroupVertices[Vertex],0)),1,1,"")</f>
        <v>4</v>
      </c>
      <c r="BB158" s="48"/>
      <c r="BC158" s="48"/>
      <c r="BD158" s="48"/>
      <c r="BE158" s="48"/>
      <c r="BF158" s="48" t="s">
        <v>586</v>
      </c>
      <c r="BG158" s="48" t="s">
        <v>586</v>
      </c>
      <c r="BH158" s="122" t="s">
        <v>3155</v>
      </c>
      <c r="BI158" s="122" t="s">
        <v>3155</v>
      </c>
      <c r="BJ158" s="122" t="s">
        <v>3269</v>
      </c>
      <c r="BK158" s="122" t="s">
        <v>3269</v>
      </c>
      <c r="BL158" s="122">
        <v>0</v>
      </c>
      <c r="BM158" s="125">
        <v>0</v>
      </c>
      <c r="BN158" s="122">
        <v>0</v>
      </c>
      <c r="BO158" s="125">
        <v>0</v>
      </c>
      <c r="BP158" s="122">
        <v>0</v>
      </c>
      <c r="BQ158" s="125">
        <v>0</v>
      </c>
      <c r="BR158" s="122">
        <v>6</v>
      </c>
      <c r="BS158" s="125">
        <v>100</v>
      </c>
      <c r="BT158" s="122">
        <v>6</v>
      </c>
      <c r="BU158" s="2"/>
      <c r="BV158" s="3"/>
      <c r="BW158" s="3"/>
      <c r="BX158" s="3"/>
      <c r="BY158" s="3"/>
    </row>
    <row r="159" spans="1:77" ht="41.45" customHeight="1">
      <c r="A159" s="64" t="s">
        <v>389</v>
      </c>
      <c r="C159" s="65"/>
      <c r="D159" s="65" t="s">
        <v>64</v>
      </c>
      <c r="E159" s="66">
        <v>163.59103399211267</v>
      </c>
      <c r="F159" s="68">
        <v>99.99781848424881</v>
      </c>
      <c r="G159" s="101" t="s">
        <v>2213</v>
      </c>
      <c r="H159" s="65"/>
      <c r="I159" s="69" t="s">
        <v>389</v>
      </c>
      <c r="J159" s="70"/>
      <c r="K159" s="70"/>
      <c r="L159" s="69" t="s">
        <v>2600</v>
      </c>
      <c r="M159" s="73">
        <v>1.727026482681883</v>
      </c>
      <c r="N159" s="74">
        <v>6054.1376953125</v>
      </c>
      <c r="O159" s="74">
        <v>3721.6298828125</v>
      </c>
      <c r="P159" s="75"/>
      <c r="Q159" s="76"/>
      <c r="R159" s="76"/>
      <c r="S159" s="87"/>
      <c r="T159" s="48">
        <v>4</v>
      </c>
      <c r="U159" s="48">
        <v>2</v>
      </c>
      <c r="V159" s="49">
        <v>208.507937</v>
      </c>
      <c r="W159" s="49">
        <v>0.002053</v>
      </c>
      <c r="X159" s="49">
        <v>0.011666</v>
      </c>
      <c r="Y159" s="49">
        <v>1.1582</v>
      </c>
      <c r="Z159" s="49">
        <v>0.16666666666666666</v>
      </c>
      <c r="AA159" s="49">
        <v>0</v>
      </c>
      <c r="AB159" s="71">
        <v>159</v>
      </c>
      <c r="AC159" s="71"/>
      <c r="AD159" s="72"/>
      <c r="AE159" s="78" t="s">
        <v>1478</v>
      </c>
      <c r="AF159" s="78">
        <v>2019</v>
      </c>
      <c r="AG159" s="78">
        <v>4382</v>
      </c>
      <c r="AH159" s="78">
        <v>9773</v>
      </c>
      <c r="AI159" s="78">
        <v>6333</v>
      </c>
      <c r="AJ159" s="78"/>
      <c r="AK159" s="78" t="s">
        <v>1673</v>
      </c>
      <c r="AL159" s="78" t="s">
        <v>1297</v>
      </c>
      <c r="AM159" s="84" t="s">
        <v>1907</v>
      </c>
      <c r="AN159" s="78"/>
      <c r="AO159" s="80">
        <v>40108.99711805556</v>
      </c>
      <c r="AP159" s="84" t="s">
        <v>2060</v>
      </c>
      <c r="AQ159" s="78" t="b">
        <v>0</v>
      </c>
      <c r="AR159" s="78" t="b">
        <v>0</v>
      </c>
      <c r="AS159" s="78" t="b">
        <v>1</v>
      </c>
      <c r="AT159" s="78" t="s">
        <v>1272</v>
      </c>
      <c r="AU159" s="78">
        <v>136</v>
      </c>
      <c r="AV159" s="84" t="s">
        <v>2111</v>
      </c>
      <c r="AW159" s="78" t="b">
        <v>1</v>
      </c>
      <c r="AX159" s="78" t="s">
        <v>2232</v>
      </c>
      <c r="AY159" s="84" t="s">
        <v>2389</v>
      </c>
      <c r="AZ159" s="78" t="s">
        <v>66</v>
      </c>
      <c r="BA159" s="78" t="str">
        <f>REPLACE(INDEX(GroupVertices[Group],MATCH(Vertices[[#This Row],[Vertex]],GroupVertices[Vertex],0)),1,1,"")</f>
        <v>4</v>
      </c>
      <c r="BB159" s="48"/>
      <c r="BC159" s="48"/>
      <c r="BD159" s="48"/>
      <c r="BE159" s="48"/>
      <c r="BF159" s="48" t="s">
        <v>3069</v>
      </c>
      <c r="BG159" s="48" t="s">
        <v>3081</v>
      </c>
      <c r="BH159" s="122" t="s">
        <v>3156</v>
      </c>
      <c r="BI159" s="122" t="s">
        <v>3195</v>
      </c>
      <c r="BJ159" s="122" t="s">
        <v>3270</v>
      </c>
      <c r="BK159" s="122" t="s">
        <v>3295</v>
      </c>
      <c r="BL159" s="122">
        <v>2</v>
      </c>
      <c r="BM159" s="125">
        <v>5.555555555555555</v>
      </c>
      <c r="BN159" s="122">
        <v>4</v>
      </c>
      <c r="BO159" s="125">
        <v>11.11111111111111</v>
      </c>
      <c r="BP159" s="122">
        <v>0</v>
      </c>
      <c r="BQ159" s="125">
        <v>0</v>
      </c>
      <c r="BR159" s="122">
        <v>30</v>
      </c>
      <c r="BS159" s="125">
        <v>83.33333333333333</v>
      </c>
      <c r="BT159" s="122">
        <v>36</v>
      </c>
      <c r="BU159" s="2"/>
      <c r="BV159" s="3"/>
      <c r="BW159" s="3"/>
      <c r="BX159" s="3"/>
      <c r="BY159" s="3"/>
    </row>
    <row r="160" spans="1:77" ht="41.45" customHeight="1">
      <c r="A160" s="64" t="s">
        <v>417</v>
      </c>
      <c r="C160" s="65"/>
      <c r="D160" s="65" t="s">
        <v>64</v>
      </c>
      <c r="E160" s="66">
        <v>178.57405743312626</v>
      </c>
      <c r="F160" s="68">
        <v>99.97727479894783</v>
      </c>
      <c r="G160" s="101" t="s">
        <v>2214</v>
      </c>
      <c r="H160" s="65"/>
      <c r="I160" s="69" t="s">
        <v>417</v>
      </c>
      <c r="J160" s="70"/>
      <c r="K160" s="70"/>
      <c r="L160" s="69" t="s">
        <v>2601</v>
      </c>
      <c r="M160" s="73">
        <v>8.573552003985075</v>
      </c>
      <c r="N160" s="74">
        <v>5864.73486328125</v>
      </c>
      <c r="O160" s="74">
        <v>1664.9803466796875</v>
      </c>
      <c r="P160" s="75"/>
      <c r="Q160" s="76"/>
      <c r="R160" s="76"/>
      <c r="S160" s="87"/>
      <c r="T160" s="48">
        <v>5</v>
      </c>
      <c r="U160" s="48">
        <v>0</v>
      </c>
      <c r="V160" s="49">
        <v>440.911055</v>
      </c>
      <c r="W160" s="49">
        <v>0.001862</v>
      </c>
      <c r="X160" s="49">
        <v>0.00691</v>
      </c>
      <c r="Y160" s="49">
        <v>1.186703</v>
      </c>
      <c r="Z160" s="49">
        <v>0.1</v>
      </c>
      <c r="AA160" s="49">
        <v>0</v>
      </c>
      <c r="AB160" s="71">
        <v>160</v>
      </c>
      <c r="AC160" s="71"/>
      <c r="AD160" s="72"/>
      <c r="AE160" s="78" t="s">
        <v>1479</v>
      </c>
      <c r="AF160" s="78">
        <v>3722</v>
      </c>
      <c r="AG160" s="78">
        <v>45648</v>
      </c>
      <c r="AH160" s="78">
        <v>16424</v>
      </c>
      <c r="AI160" s="78">
        <v>7251</v>
      </c>
      <c r="AJ160" s="78"/>
      <c r="AK160" s="78" t="s">
        <v>1674</v>
      </c>
      <c r="AL160" s="78" t="s">
        <v>1812</v>
      </c>
      <c r="AM160" s="84" t="s">
        <v>1908</v>
      </c>
      <c r="AN160" s="78"/>
      <c r="AO160" s="80">
        <v>40224.70767361111</v>
      </c>
      <c r="AP160" s="84" t="s">
        <v>2061</v>
      </c>
      <c r="AQ160" s="78" t="b">
        <v>0</v>
      </c>
      <c r="AR160" s="78" t="b">
        <v>0</v>
      </c>
      <c r="AS160" s="78" t="b">
        <v>1</v>
      </c>
      <c r="AT160" s="78" t="s">
        <v>1272</v>
      </c>
      <c r="AU160" s="78">
        <v>548</v>
      </c>
      <c r="AV160" s="84" t="s">
        <v>2124</v>
      </c>
      <c r="AW160" s="78" t="b">
        <v>1</v>
      </c>
      <c r="AX160" s="78" t="s">
        <v>2232</v>
      </c>
      <c r="AY160" s="84" t="s">
        <v>2390</v>
      </c>
      <c r="AZ160" s="78" t="s">
        <v>65</v>
      </c>
      <c r="BA160" s="78" t="str">
        <f>REPLACE(INDEX(GroupVertices[Group],MATCH(Vertices[[#This Row],[Vertex]],GroupVertices[Vertex],0)),1,1,"")</f>
        <v>4</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332</v>
      </c>
      <c r="C161" s="65"/>
      <c r="D161" s="65" t="s">
        <v>64</v>
      </c>
      <c r="E161" s="66">
        <v>162.3020858697941</v>
      </c>
      <c r="F161" s="68">
        <v>99.99958580075194</v>
      </c>
      <c r="G161" s="101" t="s">
        <v>726</v>
      </c>
      <c r="H161" s="65"/>
      <c r="I161" s="69" t="s">
        <v>332</v>
      </c>
      <c r="J161" s="70"/>
      <c r="K161" s="70"/>
      <c r="L161" s="69" t="s">
        <v>2602</v>
      </c>
      <c r="M161" s="73">
        <v>1.1380388027364963</v>
      </c>
      <c r="N161" s="74">
        <v>5555.7255859375</v>
      </c>
      <c r="O161" s="74">
        <v>2782.41064453125</v>
      </c>
      <c r="P161" s="75"/>
      <c r="Q161" s="76"/>
      <c r="R161" s="76"/>
      <c r="S161" s="87"/>
      <c r="T161" s="48">
        <v>0</v>
      </c>
      <c r="U161" s="48">
        <v>26</v>
      </c>
      <c r="V161" s="49">
        <v>10999.023488</v>
      </c>
      <c r="W161" s="49">
        <v>0.002681</v>
      </c>
      <c r="X161" s="49">
        <v>0.032346</v>
      </c>
      <c r="Y161" s="49">
        <v>5.450011</v>
      </c>
      <c r="Z161" s="49">
        <v>0.05384615384615385</v>
      </c>
      <c r="AA161" s="49">
        <v>0</v>
      </c>
      <c r="AB161" s="71">
        <v>161</v>
      </c>
      <c r="AC161" s="71"/>
      <c r="AD161" s="72"/>
      <c r="AE161" s="78" t="s">
        <v>1480</v>
      </c>
      <c r="AF161" s="78">
        <v>1757</v>
      </c>
      <c r="AG161" s="78">
        <v>832</v>
      </c>
      <c r="AH161" s="78">
        <v>38054</v>
      </c>
      <c r="AI161" s="78">
        <v>21710</v>
      </c>
      <c r="AJ161" s="78"/>
      <c r="AK161" s="78" t="s">
        <v>1675</v>
      </c>
      <c r="AL161" s="78" t="s">
        <v>1813</v>
      </c>
      <c r="AM161" s="78"/>
      <c r="AN161" s="78"/>
      <c r="AO161" s="80">
        <v>41109.456400462965</v>
      </c>
      <c r="AP161" s="84" t="s">
        <v>2062</v>
      </c>
      <c r="AQ161" s="78" t="b">
        <v>0</v>
      </c>
      <c r="AR161" s="78" t="b">
        <v>0</v>
      </c>
      <c r="AS161" s="78" t="b">
        <v>1</v>
      </c>
      <c r="AT161" s="78" t="s">
        <v>1272</v>
      </c>
      <c r="AU161" s="78">
        <v>14</v>
      </c>
      <c r="AV161" s="84" t="s">
        <v>2111</v>
      </c>
      <c r="AW161" s="78" t="b">
        <v>0</v>
      </c>
      <c r="AX161" s="78" t="s">
        <v>2232</v>
      </c>
      <c r="AY161" s="84" t="s">
        <v>2391</v>
      </c>
      <c r="AZ161" s="78" t="s">
        <v>66</v>
      </c>
      <c r="BA161" s="78" t="str">
        <f>REPLACE(INDEX(GroupVertices[Group],MATCH(Vertices[[#This Row],[Vertex]],GroupVertices[Vertex],0)),1,1,"")</f>
        <v>4</v>
      </c>
      <c r="BB161" s="48"/>
      <c r="BC161" s="48"/>
      <c r="BD161" s="48"/>
      <c r="BE161" s="48"/>
      <c r="BF161" s="48" t="s">
        <v>3070</v>
      </c>
      <c r="BG161" s="48" t="s">
        <v>3082</v>
      </c>
      <c r="BH161" s="122" t="s">
        <v>3157</v>
      </c>
      <c r="BI161" s="122" t="s">
        <v>3196</v>
      </c>
      <c r="BJ161" s="122" t="s">
        <v>3271</v>
      </c>
      <c r="BK161" s="122" t="s">
        <v>3296</v>
      </c>
      <c r="BL161" s="122">
        <v>19</v>
      </c>
      <c r="BM161" s="125">
        <v>6.484641638225256</v>
      </c>
      <c r="BN161" s="122">
        <v>5</v>
      </c>
      <c r="BO161" s="125">
        <v>1.7064846416382253</v>
      </c>
      <c r="BP161" s="122">
        <v>0</v>
      </c>
      <c r="BQ161" s="125">
        <v>0</v>
      </c>
      <c r="BR161" s="122">
        <v>269</v>
      </c>
      <c r="BS161" s="125">
        <v>91.80887372013652</v>
      </c>
      <c r="BT161" s="122">
        <v>293</v>
      </c>
      <c r="BU161" s="2"/>
      <c r="BV161" s="3"/>
      <c r="BW161" s="3"/>
      <c r="BX161" s="3"/>
      <c r="BY161" s="3"/>
    </row>
    <row r="162" spans="1:77" ht="41.45" customHeight="1">
      <c r="A162" s="64" t="s">
        <v>333</v>
      </c>
      <c r="C162" s="65"/>
      <c r="D162" s="65" t="s">
        <v>64</v>
      </c>
      <c r="E162" s="66">
        <v>165.92493780345458</v>
      </c>
      <c r="F162" s="68">
        <v>99.99461839678904</v>
      </c>
      <c r="G162" s="101" t="s">
        <v>2215</v>
      </c>
      <c r="H162" s="65"/>
      <c r="I162" s="69" t="s">
        <v>333</v>
      </c>
      <c r="J162" s="70"/>
      <c r="K162" s="70"/>
      <c r="L162" s="69" t="s">
        <v>2603</v>
      </c>
      <c r="M162" s="73">
        <v>2.793508963439333</v>
      </c>
      <c r="N162" s="74">
        <v>5698.31005859375</v>
      </c>
      <c r="O162" s="74">
        <v>3052.663330078125</v>
      </c>
      <c r="P162" s="75"/>
      <c r="Q162" s="76"/>
      <c r="R162" s="76"/>
      <c r="S162" s="87"/>
      <c r="T162" s="48">
        <v>1</v>
      </c>
      <c r="U162" s="48">
        <v>5</v>
      </c>
      <c r="V162" s="49">
        <v>106.815476</v>
      </c>
      <c r="W162" s="49">
        <v>0.002079</v>
      </c>
      <c r="X162" s="49">
        <v>0.013628</v>
      </c>
      <c r="Y162" s="49">
        <v>1.289847</v>
      </c>
      <c r="Z162" s="49">
        <v>0.3</v>
      </c>
      <c r="AA162" s="49">
        <v>0</v>
      </c>
      <c r="AB162" s="71">
        <v>162</v>
      </c>
      <c r="AC162" s="71"/>
      <c r="AD162" s="72"/>
      <c r="AE162" s="78" t="s">
        <v>1481</v>
      </c>
      <c r="AF162" s="78">
        <v>1716</v>
      </c>
      <c r="AG162" s="78">
        <v>10810</v>
      </c>
      <c r="AH162" s="78">
        <v>62279</v>
      </c>
      <c r="AI162" s="78">
        <v>10117</v>
      </c>
      <c r="AJ162" s="78"/>
      <c r="AK162" s="78" t="s">
        <v>1676</v>
      </c>
      <c r="AL162" s="78" t="s">
        <v>1814</v>
      </c>
      <c r="AM162" s="84" t="s">
        <v>1909</v>
      </c>
      <c r="AN162" s="78"/>
      <c r="AO162" s="80">
        <v>39904.31392361111</v>
      </c>
      <c r="AP162" s="84" t="s">
        <v>2063</v>
      </c>
      <c r="AQ162" s="78" t="b">
        <v>0</v>
      </c>
      <c r="AR162" s="78" t="b">
        <v>0</v>
      </c>
      <c r="AS162" s="78" t="b">
        <v>0</v>
      </c>
      <c r="AT162" s="78" t="s">
        <v>1272</v>
      </c>
      <c r="AU162" s="78">
        <v>354</v>
      </c>
      <c r="AV162" s="84" t="s">
        <v>2115</v>
      </c>
      <c r="AW162" s="78" t="b">
        <v>0</v>
      </c>
      <c r="AX162" s="78" t="s">
        <v>2232</v>
      </c>
      <c r="AY162" s="84" t="s">
        <v>2392</v>
      </c>
      <c r="AZ162" s="78" t="s">
        <v>66</v>
      </c>
      <c r="BA162" s="78" t="str">
        <f>REPLACE(INDEX(GroupVertices[Group],MATCH(Vertices[[#This Row],[Vertex]],GroupVertices[Vertex],0)),1,1,"")</f>
        <v>4</v>
      </c>
      <c r="BB162" s="48"/>
      <c r="BC162" s="48"/>
      <c r="BD162" s="48"/>
      <c r="BE162" s="48"/>
      <c r="BF162" s="48" t="s">
        <v>588</v>
      </c>
      <c r="BG162" s="48" t="s">
        <v>588</v>
      </c>
      <c r="BH162" s="122" t="s">
        <v>3158</v>
      </c>
      <c r="BI162" s="122" t="s">
        <v>3158</v>
      </c>
      <c r="BJ162" s="122" t="s">
        <v>3272</v>
      </c>
      <c r="BK162" s="122" t="s">
        <v>3272</v>
      </c>
      <c r="BL162" s="122">
        <v>1</v>
      </c>
      <c r="BM162" s="125">
        <v>7.6923076923076925</v>
      </c>
      <c r="BN162" s="122">
        <v>0</v>
      </c>
      <c r="BO162" s="125">
        <v>0</v>
      </c>
      <c r="BP162" s="122">
        <v>0</v>
      </c>
      <c r="BQ162" s="125">
        <v>0</v>
      </c>
      <c r="BR162" s="122">
        <v>12</v>
      </c>
      <c r="BS162" s="125">
        <v>92.3076923076923</v>
      </c>
      <c r="BT162" s="122">
        <v>13</v>
      </c>
      <c r="BU162" s="2"/>
      <c r="BV162" s="3"/>
      <c r="BW162" s="3"/>
      <c r="BX162" s="3"/>
      <c r="BY162" s="3"/>
    </row>
    <row r="163" spans="1:77" ht="41.45" customHeight="1">
      <c r="A163" s="64" t="s">
        <v>418</v>
      </c>
      <c r="C163" s="65"/>
      <c r="D163" s="65" t="s">
        <v>64</v>
      </c>
      <c r="E163" s="66">
        <v>179.93090225935288</v>
      </c>
      <c r="F163" s="68">
        <v>99.975414387181</v>
      </c>
      <c r="G163" s="101" t="s">
        <v>2216</v>
      </c>
      <c r="H163" s="65"/>
      <c r="I163" s="69" t="s">
        <v>418</v>
      </c>
      <c r="J163" s="70"/>
      <c r="K163" s="70"/>
      <c r="L163" s="69" t="s">
        <v>2604</v>
      </c>
      <c r="M163" s="73">
        <v>9.193565232141669</v>
      </c>
      <c r="N163" s="74">
        <v>5441.62744140625</v>
      </c>
      <c r="O163" s="74">
        <v>3727.645263671875</v>
      </c>
      <c r="P163" s="75"/>
      <c r="Q163" s="76"/>
      <c r="R163" s="76"/>
      <c r="S163" s="87"/>
      <c r="T163" s="48">
        <v>2</v>
      </c>
      <c r="U163" s="48">
        <v>0</v>
      </c>
      <c r="V163" s="49">
        <v>0</v>
      </c>
      <c r="W163" s="49">
        <v>0.001783</v>
      </c>
      <c r="X163" s="49">
        <v>0.004182</v>
      </c>
      <c r="Y163" s="49">
        <v>0.510901</v>
      </c>
      <c r="Z163" s="49">
        <v>0.5</v>
      </c>
      <c r="AA163" s="49">
        <v>0</v>
      </c>
      <c r="AB163" s="71">
        <v>163</v>
      </c>
      <c r="AC163" s="71"/>
      <c r="AD163" s="72"/>
      <c r="AE163" s="78" t="s">
        <v>1482</v>
      </c>
      <c r="AF163" s="78">
        <v>1390</v>
      </c>
      <c r="AG163" s="78">
        <v>49385</v>
      </c>
      <c r="AH163" s="78">
        <v>3017</v>
      </c>
      <c r="AI163" s="78">
        <v>1552</v>
      </c>
      <c r="AJ163" s="78"/>
      <c r="AK163" s="78" t="s">
        <v>1677</v>
      </c>
      <c r="AL163" s="78" t="s">
        <v>1297</v>
      </c>
      <c r="AM163" s="84" t="s">
        <v>1910</v>
      </c>
      <c r="AN163" s="78"/>
      <c r="AO163" s="80">
        <v>39882.403032407405</v>
      </c>
      <c r="AP163" s="84" t="s">
        <v>2064</v>
      </c>
      <c r="AQ163" s="78" t="b">
        <v>0</v>
      </c>
      <c r="AR163" s="78" t="b">
        <v>0</v>
      </c>
      <c r="AS163" s="78" t="b">
        <v>1</v>
      </c>
      <c r="AT163" s="78" t="s">
        <v>1272</v>
      </c>
      <c r="AU163" s="78">
        <v>363</v>
      </c>
      <c r="AV163" s="84" t="s">
        <v>2112</v>
      </c>
      <c r="AW163" s="78" t="b">
        <v>1</v>
      </c>
      <c r="AX163" s="78" t="s">
        <v>2232</v>
      </c>
      <c r="AY163" s="84" t="s">
        <v>2393</v>
      </c>
      <c r="AZ163" s="78" t="s">
        <v>65</v>
      </c>
      <c r="BA163" s="78" t="str">
        <f>REPLACE(INDEX(GroupVertices[Group],MATCH(Vertices[[#This Row],[Vertex]],GroupVertices[Vertex],0)),1,1,"")</f>
        <v>4</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419</v>
      </c>
      <c r="C164" s="65"/>
      <c r="D164" s="65" t="s">
        <v>64</v>
      </c>
      <c r="E164" s="66">
        <v>162.42698675826665</v>
      </c>
      <c r="F164" s="68">
        <v>99.9994145452936</v>
      </c>
      <c r="G164" s="101" t="s">
        <v>2217</v>
      </c>
      <c r="H164" s="65"/>
      <c r="I164" s="69" t="s">
        <v>419</v>
      </c>
      <c r="J164" s="70"/>
      <c r="K164" s="70"/>
      <c r="L164" s="69" t="s">
        <v>2605</v>
      </c>
      <c r="M164" s="73">
        <v>1.1951125384833168</v>
      </c>
      <c r="N164" s="74">
        <v>9720.7724609375</v>
      </c>
      <c r="O164" s="74">
        <v>8052.2529296875</v>
      </c>
      <c r="P164" s="75"/>
      <c r="Q164" s="76"/>
      <c r="R164" s="76"/>
      <c r="S164" s="87"/>
      <c r="T164" s="48">
        <v>4</v>
      </c>
      <c r="U164" s="48">
        <v>0</v>
      </c>
      <c r="V164" s="49">
        <v>239.357143</v>
      </c>
      <c r="W164" s="49">
        <v>0.001832</v>
      </c>
      <c r="X164" s="49">
        <v>0.005928</v>
      </c>
      <c r="Y164" s="49">
        <v>0.906887</v>
      </c>
      <c r="Z164" s="49">
        <v>0.16666666666666666</v>
      </c>
      <c r="AA164" s="49">
        <v>0</v>
      </c>
      <c r="AB164" s="71">
        <v>164</v>
      </c>
      <c r="AC164" s="71"/>
      <c r="AD164" s="72"/>
      <c r="AE164" s="78" t="s">
        <v>1483</v>
      </c>
      <c r="AF164" s="78">
        <v>242</v>
      </c>
      <c r="AG164" s="78">
        <v>1176</v>
      </c>
      <c r="AH164" s="78">
        <v>2971</v>
      </c>
      <c r="AI164" s="78">
        <v>4008</v>
      </c>
      <c r="AJ164" s="78"/>
      <c r="AK164" s="78" t="s">
        <v>1678</v>
      </c>
      <c r="AL164" s="78"/>
      <c r="AM164" s="78"/>
      <c r="AN164" s="78"/>
      <c r="AO164" s="80">
        <v>40732.59991898148</v>
      </c>
      <c r="AP164" s="84" t="s">
        <v>2065</v>
      </c>
      <c r="AQ164" s="78" t="b">
        <v>0</v>
      </c>
      <c r="AR164" s="78" t="b">
        <v>0</v>
      </c>
      <c r="AS164" s="78" t="b">
        <v>0</v>
      </c>
      <c r="AT164" s="78" t="s">
        <v>1272</v>
      </c>
      <c r="AU164" s="78">
        <v>7</v>
      </c>
      <c r="AV164" s="84" t="s">
        <v>2111</v>
      </c>
      <c r="AW164" s="78" t="b">
        <v>0</v>
      </c>
      <c r="AX164" s="78" t="s">
        <v>2232</v>
      </c>
      <c r="AY164" s="84" t="s">
        <v>2394</v>
      </c>
      <c r="AZ164" s="78" t="s">
        <v>65</v>
      </c>
      <c r="BA164" s="78" t="str">
        <f>REPLACE(INDEX(GroupVertices[Group],MATCH(Vertices[[#This Row],[Vertex]],GroupVertices[Vertex],0)),1,1,"")</f>
        <v>5</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334</v>
      </c>
      <c r="C165" s="65"/>
      <c r="D165" s="65" t="s">
        <v>64</v>
      </c>
      <c r="E165" s="66">
        <v>166.363543249021</v>
      </c>
      <c r="F165" s="68">
        <v>99.99401701134234</v>
      </c>
      <c r="G165" s="101" t="s">
        <v>727</v>
      </c>
      <c r="H165" s="65"/>
      <c r="I165" s="69" t="s">
        <v>334</v>
      </c>
      <c r="J165" s="70"/>
      <c r="K165" s="70"/>
      <c r="L165" s="69" t="s">
        <v>2606</v>
      </c>
      <c r="M165" s="73">
        <v>2.993930686643284</v>
      </c>
      <c r="N165" s="74">
        <v>4928.2314453125</v>
      </c>
      <c r="O165" s="74">
        <v>3372.62548828125</v>
      </c>
      <c r="P165" s="75"/>
      <c r="Q165" s="76"/>
      <c r="R165" s="76"/>
      <c r="S165" s="87"/>
      <c r="T165" s="48">
        <v>2</v>
      </c>
      <c r="U165" s="48">
        <v>1</v>
      </c>
      <c r="V165" s="49">
        <v>0</v>
      </c>
      <c r="W165" s="49">
        <v>0.001779</v>
      </c>
      <c r="X165" s="49">
        <v>0.003236</v>
      </c>
      <c r="Y165" s="49">
        <v>0.570736</v>
      </c>
      <c r="Z165" s="49">
        <v>0</v>
      </c>
      <c r="AA165" s="49">
        <v>0</v>
      </c>
      <c r="AB165" s="71">
        <v>165</v>
      </c>
      <c r="AC165" s="71"/>
      <c r="AD165" s="72"/>
      <c r="AE165" s="78" t="s">
        <v>1484</v>
      </c>
      <c r="AF165" s="78">
        <v>5223</v>
      </c>
      <c r="AG165" s="78">
        <v>12018</v>
      </c>
      <c r="AH165" s="78">
        <v>51756</v>
      </c>
      <c r="AI165" s="78">
        <v>64718</v>
      </c>
      <c r="AJ165" s="78"/>
      <c r="AK165" s="78" t="s">
        <v>1679</v>
      </c>
      <c r="AL165" s="78" t="s">
        <v>1291</v>
      </c>
      <c r="AM165" s="84" t="s">
        <v>1911</v>
      </c>
      <c r="AN165" s="78"/>
      <c r="AO165" s="80">
        <v>39899.804131944446</v>
      </c>
      <c r="AP165" s="84" t="s">
        <v>2066</v>
      </c>
      <c r="AQ165" s="78" t="b">
        <v>0</v>
      </c>
      <c r="AR165" s="78" t="b">
        <v>0</v>
      </c>
      <c r="AS165" s="78" t="b">
        <v>1</v>
      </c>
      <c r="AT165" s="78" t="s">
        <v>1272</v>
      </c>
      <c r="AU165" s="78">
        <v>261</v>
      </c>
      <c r="AV165" s="84" t="s">
        <v>2111</v>
      </c>
      <c r="AW165" s="78" t="b">
        <v>1</v>
      </c>
      <c r="AX165" s="78" t="s">
        <v>2232</v>
      </c>
      <c r="AY165" s="84" t="s">
        <v>2395</v>
      </c>
      <c r="AZ165" s="78" t="s">
        <v>66</v>
      </c>
      <c r="BA165" s="78" t="str">
        <f>REPLACE(INDEX(GroupVertices[Group],MATCH(Vertices[[#This Row],[Vertex]],GroupVertices[Vertex],0)),1,1,"")</f>
        <v>4</v>
      </c>
      <c r="BB165" s="48" t="s">
        <v>551</v>
      </c>
      <c r="BC165" s="48" t="s">
        <v>551</v>
      </c>
      <c r="BD165" s="48" t="s">
        <v>558</v>
      </c>
      <c r="BE165" s="48" t="s">
        <v>558</v>
      </c>
      <c r="BF165" s="48" t="s">
        <v>590</v>
      </c>
      <c r="BG165" s="48" t="s">
        <v>590</v>
      </c>
      <c r="BH165" s="122" t="s">
        <v>3159</v>
      </c>
      <c r="BI165" s="122" t="s">
        <v>3159</v>
      </c>
      <c r="BJ165" s="122" t="s">
        <v>3273</v>
      </c>
      <c r="BK165" s="122" t="s">
        <v>3273</v>
      </c>
      <c r="BL165" s="122">
        <v>1</v>
      </c>
      <c r="BM165" s="125">
        <v>4.166666666666667</v>
      </c>
      <c r="BN165" s="122">
        <v>0</v>
      </c>
      <c r="BO165" s="125">
        <v>0</v>
      </c>
      <c r="BP165" s="122">
        <v>0</v>
      </c>
      <c r="BQ165" s="125">
        <v>0</v>
      </c>
      <c r="BR165" s="122">
        <v>23</v>
      </c>
      <c r="BS165" s="125">
        <v>95.83333333333333</v>
      </c>
      <c r="BT165" s="122">
        <v>24</v>
      </c>
      <c r="BU165" s="2"/>
      <c r="BV165" s="3"/>
      <c r="BW165" s="3"/>
      <c r="BX165" s="3"/>
      <c r="BY165" s="3"/>
    </row>
    <row r="166" spans="1:77" ht="41.45" customHeight="1">
      <c r="A166" s="64" t="s">
        <v>370</v>
      </c>
      <c r="C166" s="65"/>
      <c r="D166" s="65" t="s">
        <v>64</v>
      </c>
      <c r="E166" s="66">
        <v>165.0880292338928</v>
      </c>
      <c r="F166" s="68">
        <v>99.995765907927</v>
      </c>
      <c r="G166" s="101" t="s">
        <v>2218</v>
      </c>
      <c r="H166" s="65"/>
      <c r="I166" s="69" t="s">
        <v>370</v>
      </c>
      <c r="J166" s="70"/>
      <c r="K166" s="70"/>
      <c r="L166" s="69" t="s">
        <v>2607</v>
      </c>
      <c r="M166" s="73">
        <v>2.411081751531131</v>
      </c>
      <c r="N166" s="74">
        <v>1915.021484375</v>
      </c>
      <c r="O166" s="74">
        <v>5795.27490234375</v>
      </c>
      <c r="P166" s="75"/>
      <c r="Q166" s="76"/>
      <c r="R166" s="76"/>
      <c r="S166" s="87"/>
      <c r="T166" s="48">
        <v>2</v>
      </c>
      <c r="U166" s="48">
        <v>1</v>
      </c>
      <c r="V166" s="49">
        <v>42.144444</v>
      </c>
      <c r="W166" s="49">
        <v>0.002037</v>
      </c>
      <c r="X166" s="49">
        <v>0.009941</v>
      </c>
      <c r="Y166" s="49">
        <v>0.756921</v>
      </c>
      <c r="Z166" s="49">
        <v>0.3333333333333333</v>
      </c>
      <c r="AA166" s="49">
        <v>0</v>
      </c>
      <c r="AB166" s="71">
        <v>166</v>
      </c>
      <c r="AC166" s="71"/>
      <c r="AD166" s="72"/>
      <c r="AE166" s="78" t="s">
        <v>1485</v>
      </c>
      <c r="AF166" s="78">
        <v>1713</v>
      </c>
      <c r="AG166" s="78">
        <v>8505</v>
      </c>
      <c r="AH166" s="78">
        <v>5435</v>
      </c>
      <c r="AI166" s="78">
        <v>6252</v>
      </c>
      <c r="AJ166" s="78"/>
      <c r="AK166" s="78" t="s">
        <v>1680</v>
      </c>
      <c r="AL166" s="78" t="s">
        <v>1291</v>
      </c>
      <c r="AM166" s="84" t="s">
        <v>1912</v>
      </c>
      <c r="AN166" s="78"/>
      <c r="AO166" s="80">
        <v>42727.969189814816</v>
      </c>
      <c r="AP166" s="84" t="s">
        <v>2067</v>
      </c>
      <c r="AQ166" s="78" t="b">
        <v>0</v>
      </c>
      <c r="AR166" s="78" t="b">
        <v>0</v>
      </c>
      <c r="AS166" s="78" t="b">
        <v>1</v>
      </c>
      <c r="AT166" s="78" t="s">
        <v>1272</v>
      </c>
      <c r="AU166" s="78">
        <v>42</v>
      </c>
      <c r="AV166" s="84" t="s">
        <v>2111</v>
      </c>
      <c r="AW166" s="78" t="b">
        <v>0</v>
      </c>
      <c r="AX166" s="78" t="s">
        <v>2232</v>
      </c>
      <c r="AY166" s="84" t="s">
        <v>2396</v>
      </c>
      <c r="AZ166" s="78" t="s">
        <v>66</v>
      </c>
      <c r="BA166" s="78" t="str">
        <f>REPLACE(INDEX(GroupVertices[Group],MATCH(Vertices[[#This Row],[Vertex]],GroupVertices[Vertex],0)),1,1,"")</f>
        <v>1</v>
      </c>
      <c r="BB166" s="48"/>
      <c r="BC166" s="48"/>
      <c r="BD166" s="48"/>
      <c r="BE166" s="48"/>
      <c r="BF166" s="48" t="s">
        <v>580</v>
      </c>
      <c r="BG166" s="48" t="s">
        <v>580</v>
      </c>
      <c r="BH166" s="122" t="s">
        <v>3160</v>
      </c>
      <c r="BI166" s="122" t="s">
        <v>3160</v>
      </c>
      <c r="BJ166" s="122" t="s">
        <v>3274</v>
      </c>
      <c r="BK166" s="122" t="s">
        <v>3274</v>
      </c>
      <c r="BL166" s="122">
        <v>0</v>
      </c>
      <c r="BM166" s="125">
        <v>0</v>
      </c>
      <c r="BN166" s="122">
        <v>1</v>
      </c>
      <c r="BO166" s="125">
        <v>5.555555555555555</v>
      </c>
      <c r="BP166" s="122">
        <v>0</v>
      </c>
      <c r="BQ166" s="125">
        <v>0</v>
      </c>
      <c r="BR166" s="122">
        <v>17</v>
      </c>
      <c r="BS166" s="125">
        <v>94.44444444444444</v>
      </c>
      <c r="BT166" s="122">
        <v>18</v>
      </c>
      <c r="BU166" s="2"/>
      <c r="BV166" s="3"/>
      <c r="BW166" s="3"/>
      <c r="BX166" s="3"/>
      <c r="BY166" s="3"/>
    </row>
    <row r="167" spans="1:77" ht="41.45" customHeight="1">
      <c r="A167" s="64" t="s">
        <v>340</v>
      </c>
      <c r="C167" s="65"/>
      <c r="D167" s="65" t="s">
        <v>64</v>
      </c>
      <c r="E167" s="66">
        <v>165.06624419520574</v>
      </c>
      <c r="F167" s="68">
        <v>99.99579577806507</v>
      </c>
      <c r="G167" s="101" t="s">
        <v>729</v>
      </c>
      <c r="H167" s="65"/>
      <c r="I167" s="69" t="s">
        <v>340</v>
      </c>
      <c r="J167" s="70"/>
      <c r="K167" s="70"/>
      <c r="L167" s="69" t="s">
        <v>2608</v>
      </c>
      <c r="M167" s="73">
        <v>2.401127030179941</v>
      </c>
      <c r="N167" s="74">
        <v>8598.3544921875</v>
      </c>
      <c r="O167" s="74">
        <v>4881.86474609375</v>
      </c>
      <c r="P167" s="75"/>
      <c r="Q167" s="76"/>
      <c r="R167" s="76"/>
      <c r="S167" s="87"/>
      <c r="T167" s="48">
        <v>0</v>
      </c>
      <c r="U167" s="48">
        <v>3</v>
      </c>
      <c r="V167" s="49">
        <v>0</v>
      </c>
      <c r="W167" s="49">
        <v>0.00173</v>
      </c>
      <c r="X167" s="49">
        <v>0.008467</v>
      </c>
      <c r="Y167" s="49">
        <v>0.737877</v>
      </c>
      <c r="Z167" s="49">
        <v>0.6666666666666666</v>
      </c>
      <c r="AA167" s="49">
        <v>0</v>
      </c>
      <c r="AB167" s="71">
        <v>167</v>
      </c>
      <c r="AC167" s="71"/>
      <c r="AD167" s="72"/>
      <c r="AE167" s="78" t="s">
        <v>1486</v>
      </c>
      <c r="AF167" s="78">
        <v>9175</v>
      </c>
      <c r="AG167" s="78">
        <v>8445</v>
      </c>
      <c r="AH167" s="78">
        <v>36630</v>
      </c>
      <c r="AI167" s="78">
        <v>4671</v>
      </c>
      <c r="AJ167" s="78"/>
      <c r="AK167" s="78" t="s">
        <v>1681</v>
      </c>
      <c r="AL167" s="78" t="s">
        <v>1815</v>
      </c>
      <c r="AM167" s="84" t="s">
        <v>1913</v>
      </c>
      <c r="AN167" s="78"/>
      <c r="AO167" s="80">
        <v>39956.36822916667</v>
      </c>
      <c r="AP167" s="84" t="s">
        <v>2068</v>
      </c>
      <c r="AQ167" s="78" t="b">
        <v>1</v>
      </c>
      <c r="AR167" s="78" t="b">
        <v>0</v>
      </c>
      <c r="AS167" s="78" t="b">
        <v>1</v>
      </c>
      <c r="AT167" s="78" t="s">
        <v>1272</v>
      </c>
      <c r="AU167" s="78">
        <v>254</v>
      </c>
      <c r="AV167" s="84" t="s">
        <v>2111</v>
      </c>
      <c r="AW167" s="78" t="b">
        <v>0</v>
      </c>
      <c r="AX167" s="78" t="s">
        <v>2232</v>
      </c>
      <c r="AY167" s="84" t="s">
        <v>2397</v>
      </c>
      <c r="AZ167" s="78" t="s">
        <v>66</v>
      </c>
      <c r="BA167" s="78" t="str">
        <f>REPLACE(INDEX(GroupVertices[Group],MATCH(Vertices[[#This Row],[Vertex]],GroupVertices[Vertex],0)),1,1,"")</f>
        <v>6</v>
      </c>
      <c r="BB167" s="48"/>
      <c r="BC167" s="48"/>
      <c r="BD167" s="48"/>
      <c r="BE167" s="48"/>
      <c r="BF167" s="48"/>
      <c r="BG167" s="48"/>
      <c r="BH167" s="122" t="s">
        <v>3150</v>
      </c>
      <c r="BI167" s="122" t="s">
        <v>3150</v>
      </c>
      <c r="BJ167" s="122" t="s">
        <v>3264</v>
      </c>
      <c r="BK167" s="122" t="s">
        <v>3264</v>
      </c>
      <c r="BL167" s="122">
        <v>1</v>
      </c>
      <c r="BM167" s="125">
        <v>5</v>
      </c>
      <c r="BN167" s="122">
        <v>0</v>
      </c>
      <c r="BO167" s="125">
        <v>0</v>
      </c>
      <c r="BP167" s="122">
        <v>0</v>
      </c>
      <c r="BQ167" s="125">
        <v>0</v>
      </c>
      <c r="BR167" s="122">
        <v>19</v>
      </c>
      <c r="BS167" s="125">
        <v>95</v>
      </c>
      <c r="BT167" s="122">
        <v>20</v>
      </c>
      <c r="BU167" s="2"/>
      <c r="BV167" s="3"/>
      <c r="BW167" s="3"/>
      <c r="BX167" s="3"/>
      <c r="BY167" s="3"/>
    </row>
    <row r="168" spans="1:77" ht="41.45" customHeight="1">
      <c r="A168" s="64" t="s">
        <v>341</v>
      </c>
      <c r="C168" s="65"/>
      <c r="D168" s="65" t="s">
        <v>64</v>
      </c>
      <c r="E168" s="66">
        <v>162.23636766975477</v>
      </c>
      <c r="F168" s="68">
        <v>99.99967590900182</v>
      </c>
      <c r="G168" s="101" t="s">
        <v>730</v>
      </c>
      <c r="H168" s="65"/>
      <c r="I168" s="69" t="s">
        <v>341</v>
      </c>
      <c r="J168" s="70"/>
      <c r="K168" s="70"/>
      <c r="L168" s="69" t="s">
        <v>2609</v>
      </c>
      <c r="M168" s="73">
        <v>1.1080087266604075</v>
      </c>
      <c r="N168" s="74">
        <v>4190.6142578125</v>
      </c>
      <c r="O168" s="74">
        <v>1898.5440673828125</v>
      </c>
      <c r="P168" s="75"/>
      <c r="Q168" s="76"/>
      <c r="R168" s="76"/>
      <c r="S168" s="87"/>
      <c r="T168" s="48">
        <v>0</v>
      </c>
      <c r="U168" s="48">
        <v>2</v>
      </c>
      <c r="V168" s="49">
        <v>0</v>
      </c>
      <c r="W168" s="49">
        <v>0.001718</v>
      </c>
      <c r="X168" s="49">
        <v>0.007853</v>
      </c>
      <c r="Y168" s="49">
        <v>0.51813</v>
      </c>
      <c r="Z168" s="49">
        <v>0.5</v>
      </c>
      <c r="AA168" s="49">
        <v>0</v>
      </c>
      <c r="AB168" s="71">
        <v>168</v>
      </c>
      <c r="AC168" s="71"/>
      <c r="AD168" s="72"/>
      <c r="AE168" s="78" t="s">
        <v>1487</v>
      </c>
      <c r="AF168" s="78">
        <v>1041</v>
      </c>
      <c r="AG168" s="78">
        <v>651</v>
      </c>
      <c r="AH168" s="78">
        <v>2475</v>
      </c>
      <c r="AI168" s="78">
        <v>5740</v>
      </c>
      <c r="AJ168" s="78"/>
      <c r="AK168" s="78" t="s">
        <v>1682</v>
      </c>
      <c r="AL168" s="78" t="s">
        <v>1816</v>
      </c>
      <c r="AM168" s="84" t="s">
        <v>1914</v>
      </c>
      <c r="AN168" s="78"/>
      <c r="AO168" s="80">
        <v>43177.627858796295</v>
      </c>
      <c r="AP168" s="84" t="s">
        <v>2069</v>
      </c>
      <c r="AQ168" s="78" t="b">
        <v>1</v>
      </c>
      <c r="AR168" s="78" t="b">
        <v>0</v>
      </c>
      <c r="AS168" s="78" t="b">
        <v>0</v>
      </c>
      <c r="AT168" s="78" t="s">
        <v>1272</v>
      </c>
      <c r="AU168" s="78">
        <v>11</v>
      </c>
      <c r="AV168" s="78"/>
      <c r="AW168" s="78" t="b">
        <v>0</v>
      </c>
      <c r="AX168" s="78" t="s">
        <v>2232</v>
      </c>
      <c r="AY168" s="84" t="s">
        <v>2398</v>
      </c>
      <c r="AZ168" s="78" t="s">
        <v>66</v>
      </c>
      <c r="BA168" s="78" t="str">
        <f>REPLACE(INDEX(GroupVertices[Group],MATCH(Vertices[[#This Row],[Vertex]],GroupVertices[Vertex],0)),1,1,"")</f>
        <v>4</v>
      </c>
      <c r="BB168" s="48"/>
      <c r="BC168" s="48"/>
      <c r="BD168" s="48"/>
      <c r="BE168" s="48"/>
      <c r="BF168" s="48" t="s">
        <v>568</v>
      </c>
      <c r="BG168" s="48" t="s">
        <v>568</v>
      </c>
      <c r="BH168" s="122" t="s">
        <v>3161</v>
      </c>
      <c r="BI168" s="122" t="s">
        <v>3161</v>
      </c>
      <c r="BJ168" s="122" t="s">
        <v>3275</v>
      </c>
      <c r="BK168" s="122" t="s">
        <v>3275</v>
      </c>
      <c r="BL168" s="122">
        <v>1</v>
      </c>
      <c r="BM168" s="125">
        <v>6.666666666666667</v>
      </c>
      <c r="BN168" s="122">
        <v>0</v>
      </c>
      <c r="BO168" s="125">
        <v>0</v>
      </c>
      <c r="BP168" s="122">
        <v>0</v>
      </c>
      <c r="BQ168" s="125">
        <v>0</v>
      </c>
      <c r="BR168" s="122">
        <v>14</v>
      </c>
      <c r="BS168" s="125">
        <v>93.33333333333333</v>
      </c>
      <c r="BT168" s="122">
        <v>15</v>
      </c>
      <c r="BU168" s="2"/>
      <c r="BV168" s="3"/>
      <c r="BW168" s="3"/>
      <c r="BX168" s="3"/>
      <c r="BY168" s="3"/>
    </row>
    <row r="169" spans="1:77" ht="41.45" customHeight="1">
      <c r="A169" s="64" t="s">
        <v>342</v>
      </c>
      <c r="C169" s="65"/>
      <c r="D169" s="65" t="s">
        <v>64</v>
      </c>
      <c r="E169" s="66">
        <v>162.38813677260805</v>
      </c>
      <c r="F169" s="68">
        <v>99.99946781370652</v>
      </c>
      <c r="G169" s="101" t="s">
        <v>731</v>
      </c>
      <c r="H169" s="65"/>
      <c r="I169" s="69" t="s">
        <v>342</v>
      </c>
      <c r="J169" s="70"/>
      <c r="K169" s="70"/>
      <c r="L169" s="69" t="s">
        <v>2610</v>
      </c>
      <c r="M169" s="73">
        <v>1.1773599520736953</v>
      </c>
      <c r="N169" s="74">
        <v>5504.14306640625</v>
      </c>
      <c r="O169" s="74">
        <v>6515.5439453125</v>
      </c>
      <c r="P169" s="75"/>
      <c r="Q169" s="76"/>
      <c r="R169" s="76"/>
      <c r="S169" s="87"/>
      <c r="T169" s="48">
        <v>0</v>
      </c>
      <c r="U169" s="48">
        <v>1</v>
      </c>
      <c r="V169" s="49">
        <v>0</v>
      </c>
      <c r="W169" s="49">
        <v>0.00157</v>
      </c>
      <c r="X169" s="49">
        <v>0.001683</v>
      </c>
      <c r="Y169" s="49">
        <v>0.453777</v>
      </c>
      <c r="Z169" s="49">
        <v>0</v>
      </c>
      <c r="AA169" s="49">
        <v>0</v>
      </c>
      <c r="AB169" s="71">
        <v>169</v>
      </c>
      <c r="AC169" s="71"/>
      <c r="AD169" s="72"/>
      <c r="AE169" s="78" t="s">
        <v>1488</v>
      </c>
      <c r="AF169" s="78">
        <v>1676</v>
      </c>
      <c r="AG169" s="78">
        <v>1069</v>
      </c>
      <c r="AH169" s="78">
        <v>55457</v>
      </c>
      <c r="AI169" s="78">
        <v>60735</v>
      </c>
      <c r="AJ169" s="78"/>
      <c r="AK169" s="78" t="s">
        <v>1683</v>
      </c>
      <c r="AL169" s="78"/>
      <c r="AM169" s="78"/>
      <c r="AN169" s="78"/>
      <c r="AO169" s="80">
        <v>40645.14908564815</v>
      </c>
      <c r="AP169" s="84" t="s">
        <v>2070</v>
      </c>
      <c r="AQ169" s="78" t="b">
        <v>0</v>
      </c>
      <c r="AR169" s="78" t="b">
        <v>0</v>
      </c>
      <c r="AS169" s="78" t="b">
        <v>0</v>
      </c>
      <c r="AT169" s="78" t="s">
        <v>1272</v>
      </c>
      <c r="AU169" s="78">
        <v>10</v>
      </c>
      <c r="AV169" s="84" t="s">
        <v>2120</v>
      </c>
      <c r="AW169" s="78" t="b">
        <v>0</v>
      </c>
      <c r="AX169" s="78" t="s">
        <v>2232</v>
      </c>
      <c r="AY169" s="84" t="s">
        <v>2399</v>
      </c>
      <c r="AZ169" s="78" t="s">
        <v>66</v>
      </c>
      <c r="BA169" s="78" t="str">
        <f>REPLACE(INDEX(GroupVertices[Group],MATCH(Vertices[[#This Row],[Vertex]],GroupVertices[Vertex],0)),1,1,"")</f>
        <v>3</v>
      </c>
      <c r="BB169" s="48"/>
      <c r="BC169" s="48"/>
      <c r="BD169" s="48"/>
      <c r="BE169" s="48"/>
      <c r="BF169" s="48"/>
      <c r="BG169" s="48"/>
      <c r="BH169" s="122" t="s">
        <v>3091</v>
      </c>
      <c r="BI169" s="122" t="s">
        <v>3091</v>
      </c>
      <c r="BJ169" s="122" t="s">
        <v>3206</v>
      </c>
      <c r="BK169" s="122" t="s">
        <v>3206</v>
      </c>
      <c r="BL169" s="122">
        <v>2</v>
      </c>
      <c r="BM169" s="125">
        <v>8.695652173913043</v>
      </c>
      <c r="BN169" s="122">
        <v>0</v>
      </c>
      <c r="BO169" s="125">
        <v>0</v>
      </c>
      <c r="BP169" s="122">
        <v>0</v>
      </c>
      <c r="BQ169" s="125">
        <v>0</v>
      </c>
      <c r="BR169" s="122">
        <v>21</v>
      </c>
      <c r="BS169" s="125">
        <v>91.30434782608695</v>
      </c>
      <c r="BT169" s="122">
        <v>23</v>
      </c>
      <c r="BU169" s="2"/>
      <c r="BV169" s="3"/>
      <c r="BW169" s="3"/>
      <c r="BX169" s="3"/>
      <c r="BY169" s="3"/>
    </row>
    <row r="170" spans="1:77" ht="41.45" customHeight="1">
      <c r="A170" s="64" t="s">
        <v>343</v>
      </c>
      <c r="C170" s="65"/>
      <c r="D170" s="65" t="s">
        <v>64</v>
      </c>
      <c r="E170" s="66">
        <v>162.43969469750078</v>
      </c>
      <c r="F170" s="68">
        <v>99.9993971210464</v>
      </c>
      <c r="G170" s="101" t="s">
        <v>2219</v>
      </c>
      <c r="H170" s="65"/>
      <c r="I170" s="69" t="s">
        <v>343</v>
      </c>
      <c r="J170" s="70"/>
      <c r="K170" s="70"/>
      <c r="L170" s="69" t="s">
        <v>2611</v>
      </c>
      <c r="M170" s="73">
        <v>1.200919459271511</v>
      </c>
      <c r="N170" s="74">
        <v>3118.41357421875</v>
      </c>
      <c r="O170" s="74">
        <v>1549.1837158203125</v>
      </c>
      <c r="P170" s="75"/>
      <c r="Q170" s="76"/>
      <c r="R170" s="76"/>
      <c r="S170" s="87"/>
      <c r="T170" s="48">
        <v>0</v>
      </c>
      <c r="U170" s="48">
        <v>1</v>
      </c>
      <c r="V170" s="49">
        <v>0</v>
      </c>
      <c r="W170" s="49">
        <v>0.001508</v>
      </c>
      <c r="X170" s="49">
        <v>0.000732</v>
      </c>
      <c r="Y170" s="49">
        <v>0.490612</v>
      </c>
      <c r="Z170" s="49">
        <v>0</v>
      </c>
      <c r="AA170" s="49">
        <v>0</v>
      </c>
      <c r="AB170" s="71">
        <v>170</v>
      </c>
      <c r="AC170" s="71"/>
      <c r="AD170" s="72"/>
      <c r="AE170" s="78" t="s">
        <v>1489</v>
      </c>
      <c r="AF170" s="78">
        <v>1817</v>
      </c>
      <c r="AG170" s="78">
        <v>1211</v>
      </c>
      <c r="AH170" s="78">
        <v>54919</v>
      </c>
      <c r="AI170" s="78">
        <v>1273</v>
      </c>
      <c r="AJ170" s="78"/>
      <c r="AK170" s="78" t="s">
        <v>1684</v>
      </c>
      <c r="AL170" s="78" t="s">
        <v>1817</v>
      </c>
      <c r="AM170" s="84" t="s">
        <v>1915</v>
      </c>
      <c r="AN170" s="78"/>
      <c r="AO170" s="80">
        <v>40942.02599537037</v>
      </c>
      <c r="AP170" s="84" t="s">
        <v>2071</v>
      </c>
      <c r="AQ170" s="78" t="b">
        <v>1</v>
      </c>
      <c r="AR170" s="78" t="b">
        <v>0</v>
      </c>
      <c r="AS170" s="78" t="b">
        <v>0</v>
      </c>
      <c r="AT170" s="78" t="s">
        <v>1272</v>
      </c>
      <c r="AU170" s="78">
        <v>45</v>
      </c>
      <c r="AV170" s="84" t="s">
        <v>2111</v>
      </c>
      <c r="AW170" s="78" t="b">
        <v>0</v>
      </c>
      <c r="AX170" s="78" t="s">
        <v>2232</v>
      </c>
      <c r="AY170" s="84" t="s">
        <v>2400</v>
      </c>
      <c r="AZ170" s="78" t="s">
        <v>66</v>
      </c>
      <c r="BA170" s="78" t="str">
        <f>REPLACE(INDEX(GroupVertices[Group],MATCH(Vertices[[#This Row],[Vertex]],GroupVertices[Vertex],0)),1,1,"")</f>
        <v>2</v>
      </c>
      <c r="BB170" s="48"/>
      <c r="BC170" s="48"/>
      <c r="BD170" s="48"/>
      <c r="BE170" s="48"/>
      <c r="BF170" s="48" t="s">
        <v>561</v>
      </c>
      <c r="BG170" s="48" t="s">
        <v>561</v>
      </c>
      <c r="BH170" s="122" t="s">
        <v>3089</v>
      </c>
      <c r="BI170" s="122" t="s">
        <v>3089</v>
      </c>
      <c r="BJ170" s="122" t="s">
        <v>3204</v>
      </c>
      <c r="BK170" s="122" t="s">
        <v>3204</v>
      </c>
      <c r="BL170" s="122">
        <v>1</v>
      </c>
      <c r="BM170" s="125">
        <v>11.11111111111111</v>
      </c>
      <c r="BN170" s="122">
        <v>0</v>
      </c>
      <c r="BO170" s="125">
        <v>0</v>
      </c>
      <c r="BP170" s="122">
        <v>0</v>
      </c>
      <c r="BQ170" s="125">
        <v>0</v>
      </c>
      <c r="BR170" s="122">
        <v>8</v>
      </c>
      <c r="BS170" s="125">
        <v>88.88888888888889</v>
      </c>
      <c r="BT170" s="122">
        <v>9</v>
      </c>
      <c r="BU170" s="2"/>
      <c r="BV170" s="3"/>
      <c r="BW170" s="3"/>
      <c r="BX170" s="3"/>
      <c r="BY170" s="3"/>
    </row>
    <row r="171" spans="1:77" ht="41.45" customHeight="1">
      <c r="A171" s="64" t="s">
        <v>344</v>
      </c>
      <c r="C171" s="65"/>
      <c r="D171" s="65" t="s">
        <v>64</v>
      </c>
      <c r="E171" s="66">
        <v>162.11945462880078</v>
      </c>
      <c r="F171" s="68">
        <v>99.99983621207619</v>
      </c>
      <c r="G171" s="101" t="s">
        <v>732</v>
      </c>
      <c r="H171" s="65"/>
      <c r="I171" s="69" t="s">
        <v>344</v>
      </c>
      <c r="J171" s="70"/>
      <c r="K171" s="70"/>
      <c r="L171" s="69" t="s">
        <v>2612</v>
      </c>
      <c r="M171" s="73">
        <v>1.0545850554090233</v>
      </c>
      <c r="N171" s="74">
        <v>372.15985107421875</v>
      </c>
      <c r="O171" s="74">
        <v>7185.87841796875</v>
      </c>
      <c r="P171" s="75"/>
      <c r="Q171" s="76"/>
      <c r="R171" s="76"/>
      <c r="S171" s="87"/>
      <c r="T171" s="48">
        <v>0</v>
      </c>
      <c r="U171" s="48">
        <v>2</v>
      </c>
      <c r="V171" s="49">
        <v>0</v>
      </c>
      <c r="W171" s="49">
        <v>0.001718</v>
      </c>
      <c r="X171" s="49">
        <v>0.007033</v>
      </c>
      <c r="Y171" s="49">
        <v>0.578432</v>
      </c>
      <c r="Z171" s="49">
        <v>1</v>
      </c>
      <c r="AA171" s="49">
        <v>0</v>
      </c>
      <c r="AB171" s="71">
        <v>171</v>
      </c>
      <c r="AC171" s="71"/>
      <c r="AD171" s="72"/>
      <c r="AE171" s="78" t="s">
        <v>1490</v>
      </c>
      <c r="AF171" s="78">
        <v>641</v>
      </c>
      <c r="AG171" s="78">
        <v>329</v>
      </c>
      <c r="AH171" s="78">
        <v>12484</v>
      </c>
      <c r="AI171" s="78">
        <v>826</v>
      </c>
      <c r="AJ171" s="78"/>
      <c r="AK171" s="78"/>
      <c r="AL171" s="78" t="s">
        <v>1818</v>
      </c>
      <c r="AM171" s="78"/>
      <c r="AN171" s="78"/>
      <c r="AO171" s="80">
        <v>41035.9078125</v>
      </c>
      <c r="AP171" s="84" t="s">
        <v>2072</v>
      </c>
      <c r="AQ171" s="78" t="b">
        <v>0</v>
      </c>
      <c r="AR171" s="78" t="b">
        <v>0</v>
      </c>
      <c r="AS171" s="78" t="b">
        <v>1</v>
      </c>
      <c r="AT171" s="78" t="s">
        <v>1272</v>
      </c>
      <c r="AU171" s="78">
        <v>92</v>
      </c>
      <c r="AV171" s="84" t="s">
        <v>2111</v>
      </c>
      <c r="AW171" s="78" t="b">
        <v>0</v>
      </c>
      <c r="AX171" s="78" t="s">
        <v>2232</v>
      </c>
      <c r="AY171" s="84" t="s">
        <v>2401</v>
      </c>
      <c r="AZ171" s="78" t="s">
        <v>66</v>
      </c>
      <c r="BA171" s="78" t="str">
        <f>REPLACE(INDEX(GroupVertices[Group],MATCH(Vertices[[#This Row],[Vertex]],GroupVertices[Vertex],0)),1,1,"")</f>
        <v>1</v>
      </c>
      <c r="BB171" s="48"/>
      <c r="BC171" s="48"/>
      <c r="BD171" s="48"/>
      <c r="BE171" s="48"/>
      <c r="BF171" s="48"/>
      <c r="BG171" s="48"/>
      <c r="BH171" s="122" t="s">
        <v>3162</v>
      </c>
      <c r="BI171" s="122" t="s">
        <v>3162</v>
      </c>
      <c r="BJ171" s="122" t="s">
        <v>3210</v>
      </c>
      <c r="BK171" s="122" t="s">
        <v>3210</v>
      </c>
      <c r="BL171" s="122">
        <v>3</v>
      </c>
      <c r="BM171" s="125">
        <v>12.5</v>
      </c>
      <c r="BN171" s="122">
        <v>0</v>
      </c>
      <c r="BO171" s="125">
        <v>0</v>
      </c>
      <c r="BP171" s="122">
        <v>0</v>
      </c>
      <c r="BQ171" s="125">
        <v>0</v>
      </c>
      <c r="BR171" s="122">
        <v>21</v>
      </c>
      <c r="BS171" s="125">
        <v>87.5</v>
      </c>
      <c r="BT171" s="122">
        <v>24</v>
      </c>
      <c r="BU171" s="2"/>
      <c r="BV171" s="3"/>
      <c r="BW171" s="3"/>
      <c r="BX171" s="3"/>
      <c r="BY171" s="3"/>
    </row>
    <row r="172" spans="1:77" ht="41.45" customHeight="1">
      <c r="A172" s="64" t="s">
        <v>346</v>
      </c>
      <c r="C172" s="65"/>
      <c r="D172" s="65" t="s">
        <v>64</v>
      </c>
      <c r="E172" s="66">
        <v>162.60380865561007</v>
      </c>
      <c r="F172" s="68">
        <v>99.99917209933952</v>
      </c>
      <c r="G172" s="101" t="s">
        <v>2220</v>
      </c>
      <c r="H172" s="65"/>
      <c r="I172" s="69" t="s">
        <v>346</v>
      </c>
      <c r="J172" s="70"/>
      <c r="K172" s="70"/>
      <c r="L172" s="69" t="s">
        <v>2613</v>
      </c>
      <c r="M172" s="73">
        <v>1.2759116934504728</v>
      </c>
      <c r="N172" s="74">
        <v>614.7232666015625</v>
      </c>
      <c r="O172" s="74">
        <v>6986.17333984375</v>
      </c>
      <c r="P172" s="75"/>
      <c r="Q172" s="76"/>
      <c r="R172" s="76"/>
      <c r="S172" s="87"/>
      <c r="T172" s="48">
        <v>3</v>
      </c>
      <c r="U172" s="48">
        <v>1</v>
      </c>
      <c r="V172" s="49">
        <v>1</v>
      </c>
      <c r="W172" s="49">
        <v>0.001721</v>
      </c>
      <c r="X172" s="49">
        <v>0.00762</v>
      </c>
      <c r="Y172" s="49">
        <v>0.833844</v>
      </c>
      <c r="Z172" s="49">
        <v>0.3333333333333333</v>
      </c>
      <c r="AA172" s="49">
        <v>0.3333333333333333</v>
      </c>
      <c r="AB172" s="71">
        <v>172</v>
      </c>
      <c r="AC172" s="71"/>
      <c r="AD172" s="72"/>
      <c r="AE172" s="78" t="s">
        <v>1491</v>
      </c>
      <c r="AF172" s="78">
        <v>1506</v>
      </c>
      <c r="AG172" s="78">
        <v>1663</v>
      </c>
      <c r="AH172" s="78">
        <v>5544</v>
      </c>
      <c r="AI172" s="78">
        <v>4382</v>
      </c>
      <c r="AJ172" s="78"/>
      <c r="AK172" s="78" t="s">
        <v>1685</v>
      </c>
      <c r="AL172" s="78" t="s">
        <v>1819</v>
      </c>
      <c r="AM172" s="84" t="s">
        <v>1916</v>
      </c>
      <c r="AN172" s="78"/>
      <c r="AO172" s="80">
        <v>41817.49585648148</v>
      </c>
      <c r="AP172" s="84" t="s">
        <v>2073</v>
      </c>
      <c r="AQ172" s="78" t="b">
        <v>0</v>
      </c>
      <c r="AR172" s="78" t="b">
        <v>0</v>
      </c>
      <c r="AS172" s="78" t="b">
        <v>0</v>
      </c>
      <c r="AT172" s="78" t="s">
        <v>1272</v>
      </c>
      <c r="AU172" s="78">
        <v>37</v>
      </c>
      <c r="AV172" s="84" t="s">
        <v>2111</v>
      </c>
      <c r="AW172" s="78" t="b">
        <v>0</v>
      </c>
      <c r="AX172" s="78" t="s">
        <v>2232</v>
      </c>
      <c r="AY172" s="84" t="s">
        <v>2402</v>
      </c>
      <c r="AZ172" s="78" t="s">
        <v>66</v>
      </c>
      <c r="BA172" s="78" t="str">
        <f>REPLACE(INDEX(GroupVertices[Group],MATCH(Vertices[[#This Row],[Vertex]],GroupVertices[Vertex],0)),1,1,"")</f>
        <v>1</v>
      </c>
      <c r="BB172" s="48"/>
      <c r="BC172" s="48"/>
      <c r="BD172" s="48"/>
      <c r="BE172" s="48"/>
      <c r="BF172" s="48" t="s">
        <v>564</v>
      </c>
      <c r="BG172" s="48" t="s">
        <v>564</v>
      </c>
      <c r="BH172" s="122" t="s">
        <v>3163</v>
      </c>
      <c r="BI172" s="122" t="s">
        <v>3163</v>
      </c>
      <c r="BJ172" s="122" t="s">
        <v>3276</v>
      </c>
      <c r="BK172" s="122" t="s">
        <v>3276</v>
      </c>
      <c r="BL172" s="122">
        <v>3</v>
      </c>
      <c r="BM172" s="125">
        <v>12.5</v>
      </c>
      <c r="BN172" s="122">
        <v>0</v>
      </c>
      <c r="BO172" s="125">
        <v>0</v>
      </c>
      <c r="BP172" s="122">
        <v>0</v>
      </c>
      <c r="BQ172" s="125">
        <v>0</v>
      </c>
      <c r="BR172" s="122">
        <v>21</v>
      </c>
      <c r="BS172" s="125">
        <v>87.5</v>
      </c>
      <c r="BT172" s="122">
        <v>24</v>
      </c>
      <c r="BU172" s="2"/>
      <c r="BV172" s="3"/>
      <c r="BW172" s="3"/>
      <c r="BX172" s="3"/>
      <c r="BY172" s="3"/>
    </row>
    <row r="173" spans="1:77" ht="41.45" customHeight="1">
      <c r="A173" s="64" t="s">
        <v>345</v>
      </c>
      <c r="C173" s="65"/>
      <c r="D173" s="65" t="s">
        <v>64</v>
      </c>
      <c r="E173" s="66">
        <v>162.01307102321223</v>
      </c>
      <c r="F173" s="68">
        <v>99.99998207791715</v>
      </c>
      <c r="G173" s="101" t="s">
        <v>733</v>
      </c>
      <c r="H173" s="65"/>
      <c r="I173" s="69" t="s">
        <v>345</v>
      </c>
      <c r="J173" s="70"/>
      <c r="K173" s="70"/>
      <c r="L173" s="69" t="s">
        <v>2614</v>
      </c>
      <c r="M173" s="73">
        <v>1.0059728328107138</v>
      </c>
      <c r="N173" s="74">
        <v>4988.7490234375</v>
      </c>
      <c r="O173" s="74">
        <v>6043.4140625</v>
      </c>
      <c r="P173" s="75"/>
      <c r="Q173" s="76"/>
      <c r="R173" s="76"/>
      <c r="S173" s="87"/>
      <c r="T173" s="48">
        <v>0</v>
      </c>
      <c r="U173" s="48">
        <v>1</v>
      </c>
      <c r="V173" s="49">
        <v>0</v>
      </c>
      <c r="W173" s="49">
        <v>0.00157</v>
      </c>
      <c r="X173" s="49">
        <v>0.001683</v>
      </c>
      <c r="Y173" s="49">
        <v>0.453777</v>
      </c>
      <c r="Z173" s="49">
        <v>0</v>
      </c>
      <c r="AA173" s="49">
        <v>0</v>
      </c>
      <c r="AB173" s="71">
        <v>173</v>
      </c>
      <c r="AC173" s="71"/>
      <c r="AD173" s="72"/>
      <c r="AE173" s="78" t="s">
        <v>1492</v>
      </c>
      <c r="AF173" s="78">
        <v>435</v>
      </c>
      <c r="AG173" s="78">
        <v>36</v>
      </c>
      <c r="AH173" s="78">
        <v>545</v>
      </c>
      <c r="AI173" s="78">
        <v>1434</v>
      </c>
      <c r="AJ173" s="78"/>
      <c r="AK173" s="78"/>
      <c r="AL173" s="78"/>
      <c r="AM173" s="78"/>
      <c r="AN173" s="78"/>
      <c r="AO173" s="80">
        <v>43358.746099537035</v>
      </c>
      <c r="AP173" s="84" t="s">
        <v>2074</v>
      </c>
      <c r="AQ173" s="78" t="b">
        <v>1</v>
      </c>
      <c r="AR173" s="78" t="b">
        <v>0</v>
      </c>
      <c r="AS173" s="78" t="b">
        <v>0</v>
      </c>
      <c r="AT173" s="78" t="s">
        <v>1272</v>
      </c>
      <c r="AU173" s="78">
        <v>0</v>
      </c>
      <c r="AV173" s="78"/>
      <c r="AW173" s="78" t="b">
        <v>0</v>
      </c>
      <c r="AX173" s="78" t="s">
        <v>2232</v>
      </c>
      <c r="AY173" s="84" t="s">
        <v>2403</v>
      </c>
      <c r="AZ173" s="78" t="s">
        <v>66</v>
      </c>
      <c r="BA173" s="78" t="str">
        <f>REPLACE(INDEX(GroupVertices[Group],MATCH(Vertices[[#This Row],[Vertex]],GroupVertices[Vertex],0)),1,1,"")</f>
        <v>3</v>
      </c>
      <c r="BB173" s="48"/>
      <c r="BC173" s="48"/>
      <c r="BD173" s="48"/>
      <c r="BE173" s="48"/>
      <c r="BF173" s="48"/>
      <c r="BG173" s="48"/>
      <c r="BH173" s="122" t="s">
        <v>3091</v>
      </c>
      <c r="BI173" s="122" t="s">
        <v>3091</v>
      </c>
      <c r="BJ173" s="122" t="s">
        <v>3206</v>
      </c>
      <c r="BK173" s="122" t="s">
        <v>3206</v>
      </c>
      <c r="BL173" s="122">
        <v>2</v>
      </c>
      <c r="BM173" s="125">
        <v>8.695652173913043</v>
      </c>
      <c r="BN173" s="122">
        <v>0</v>
      </c>
      <c r="BO173" s="125">
        <v>0</v>
      </c>
      <c r="BP173" s="122">
        <v>0</v>
      </c>
      <c r="BQ173" s="125">
        <v>0</v>
      </c>
      <c r="BR173" s="122">
        <v>21</v>
      </c>
      <c r="BS173" s="125">
        <v>91.30434782608695</v>
      </c>
      <c r="BT173" s="122">
        <v>23</v>
      </c>
      <c r="BU173" s="2"/>
      <c r="BV173" s="3"/>
      <c r="BW173" s="3"/>
      <c r="BX173" s="3"/>
      <c r="BY173" s="3"/>
    </row>
    <row r="174" spans="1:77" ht="41.45" customHeight="1">
      <c r="A174" s="64" t="s">
        <v>347</v>
      </c>
      <c r="C174" s="65"/>
      <c r="D174" s="65" t="s">
        <v>64</v>
      </c>
      <c r="E174" s="66">
        <v>162.25996812833242</v>
      </c>
      <c r="F174" s="68">
        <v>99.99964354968556</v>
      </c>
      <c r="G174" s="101" t="s">
        <v>734</v>
      </c>
      <c r="H174" s="65"/>
      <c r="I174" s="69" t="s">
        <v>347</v>
      </c>
      <c r="J174" s="70"/>
      <c r="K174" s="70"/>
      <c r="L174" s="69" t="s">
        <v>2615</v>
      </c>
      <c r="M174" s="73">
        <v>1.1187930081241964</v>
      </c>
      <c r="N174" s="74">
        <v>474.48284912109375</v>
      </c>
      <c r="O174" s="74">
        <v>6707.0595703125</v>
      </c>
      <c r="P174" s="75"/>
      <c r="Q174" s="76"/>
      <c r="R174" s="76"/>
      <c r="S174" s="87"/>
      <c r="T174" s="48">
        <v>0</v>
      </c>
      <c r="U174" s="48">
        <v>2</v>
      </c>
      <c r="V174" s="49">
        <v>0</v>
      </c>
      <c r="W174" s="49">
        <v>0.001718</v>
      </c>
      <c r="X174" s="49">
        <v>0.007033</v>
      </c>
      <c r="Y174" s="49">
        <v>0.578432</v>
      </c>
      <c r="Z174" s="49">
        <v>1</v>
      </c>
      <c r="AA174" s="49">
        <v>0</v>
      </c>
      <c r="AB174" s="71">
        <v>174</v>
      </c>
      <c r="AC174" s="71"/>
      <c r="AD174" s="72"/>
      <c r="AE174" s="78" t="s">
        <v>347</v>
      </c>
      <c r="AF174" s="78">
        <v>1292</v>
      </c>
      <c r="AG174" s="78">
        <v>716</v>
      </c>
      <c r="AH174" s="78">
        <v>68414</v>
      </c>
      <c r="AI174" s="78">
        <v>484</v>
      </c>
      <c r="AJ174" s="78"/>
      <c r="AK174" s="78" t="s">
        <v>1686</v>
      </c>
      <c r="AL174" s="78" t="s">
        <v>1820</v>
      </c>
      <c r="AM174" s="78"/>
      <c r="AN174" s="78"/>
      <c r="AO174" s="80">
        <v>39838.855162037034</v>
      </c>
      <c r="AP174" s="84" t="s">
        <v>2075</v>
      </c>
      <c r="AQ174" s="78" t="b">
        <v>0</v>
      </c>
      <c r="AR174" s="78" t="b">
        <v>0</v>
      </c>
      <c r="AS174" s="78" t="b">
        <v>1</v>
      </c>
      <c r="AT174" s="78" t="s">
        <v>1272</v>
      </c>
      <c r="AU174" s="78">
        <v>21</v>
      </c>
      <c r="AV174" s="84" t="s">
        <v>2113</v>
      </c>
      <c r="AW174" s="78" t="b">
        <v>0</v>
      </c>
      <c r="AX174" s="78" t="s">
        <v>2232</v>
      </c>
      <c r="AY174" s="84" t="s">
        <v>2404</v>
      </c>
      <c r="AZ174" s="78" t="s">
        <v>66</v>
      </c>
      <c r="BA174" s="78" t="str">
        <f>REPLACE(INDEX(GroupVertices[Group],MATCH(Vertices[[#This Row],[Vertex]],GroupVertices[Vertex],0)),1,1,"")</f>
        <v>1</v>
      </c>
      <c r="BB174" s="48"/>
      <c r="BC174" s="48"/>
      <c r="BD174" s="48"/>
      <c r="BE174" s="48"/>
      <c r="BF174" s="48"/>
      <c r="BG174" s="48"/>
      <c r="BH174" s="122" t="s">
        <v>3162</v>
      </c>
      <c r="BI174" s="122" t="s">
        <v>3162</v>
      </c>
      <c r="BJ174" s="122" t="s">
        <v>3210</v>
      </c>
      <c r="BK174" s="122" t="s">
        <v>3210</v>
      </c>
      <c r="BL174" s="122">
        <v>3</v>
      </c>
      <c r="BM174" s="125">
        <v>12.5</v>
      </c>
      <c r="BN174" s="122">
        <v>0</v>
      </c>
      <c r="BO174" s="125">
        <v>0</v>
      </c>
      <c r="BP174" s="122">
        <v>0</v>
      </c>
      <c r="BQ174" s="125">
        <v>0</v>
      </c>
      <c r="BR174" s="122">
        <v>21</v>
      </c>
      <c r="BS174" s="125">
        <v>87.5</v>
      </c>
      <c r="BT174" s="122">
        <v>24</v>
      </c>
      <c r="BU174" s="2"/>
      <c r="BV174" s="3"/>
      <c r="BW174" s="3"/>
      <c r="BX174" s="3"/>
      <c r="BY174" s="3"/>
    </row>
    <row r="175" spans="1:77" ht="41.45" customHeight="1">
      <c r="A175" s="64" t="s">
        <v>348</v>
      </c>
      <c r="C175" s="65"/>
      <c r="D175" s="65" t="s">
        <v>64</v>
      </c>
      <c r="E175" s="66">
        <v>162.05409951273955</v>
      </c>
      <c r="F175" s="68">
        <v>99.99992582249043</v>
      </c>
      <c r="G175" s="101" t="s">
        <v>2221</v>
      </c>
      <c r="H175" s="65"/>
      <c r="I175" s="69" t="s">
        <v>348</v>
      </c>
      <c r="J175" s="70"/>
      <c r="K175" s="70"/>
      <c r="L175" s="69" t="s">
        <v>2616</v>
      </c>
      <c r="M175" s="73">
        <v>1.0247208913554542</v>
      </c>
      <c r="N175" s="74">
        <v>3449.57666015625</v>
      </c>
      <c r="O175" s="74">
        <v>8076.03076171875</v>
      </c>
      <c r="P175" s="75"/>
      <c r="Q175" s="76"/>
      <c r="R175" s="76"/>
      <c r="S175" s="87"/>
      <c r="T175" s="48">
        <v>0</v>
      </c>
      <c r="U175" s="48">
        <v>2</v>
      </c>
      <c r="V175" s="49">
        <v>0</v>
      </c>
      <c r="W175" s="49">
        <v>0.001736</v>
      </c>
      <c r="X175" s="49">
        <v>0.007924</v>
      </c>
      <c r="Y175" s="49">
        <v>0.511042</v>
      </c>
      <c r="Z175" s="49">
        <v>0.5</v>
      </c>
      <c r="AA175" s="49">
        <v>0</v>
      </c>
      <c r="AB175" s="71">
        <v>175</v>
      </c>
      <c r="AC175" s="71"/>
      <c r="AD175" s="72"/>
      <c r="AE175" s="78" t="s">
        <v>1493</v>
      </c>
      <c r="AF175" s="78">
        <v>195</v>
      </c>
      <c r="AG175" s="78">
        <v>149</v>
      </c>
      <c r="AH175" s="78">
        <v>273</v>
      </c>
      <c r="AI175" s="78">
        <v>731</v>
      </c>
      <c r="AJ175" s="78"/>
      <c r="AK175" s="78" t="s">
        <v>1687</v>
      </c>
      <c r="AL175" s="78"/>
      <c r="AM175" s="78"/>
      <c r="AN175" s="78"/>
      <c r="AO175" s="80">
        <v>43373.58631944445</v>
      </c>
      <c r="AP175" s="84" t="s">
        <v>2076</v>
      </c>
      <c r="AQ175" s="78" t="b">
        <v>1</v>
      </c>
      <c r="AR175" s="78" t="b">
        <v>0</v>
      </c>
      <c r="AS175" s="78" t="b">
        <v>0</v>
      </c>
      <c r="AT175" s="78" t="s">
        <v>1272</v>
      </c>
      <c r="AU175" s="78">
        <v>2</v>
      </c>
      <c r="AV175" s="78"/>
      <c r="AW175" s="78" t="b">
        <v>0</v>
      </c>
      <c r="AX175" s="78" t="s">
        <v>2232</v>
      </c>
      <c r="AY175" s="84" t="s">
        <v>2405</v>
      </c>
      <c r="AZ175" s="78" t="s">
        <v>66</v>
      </c>
      <c r="BA175" s="78" t="str">
        <f>REPLACE(INDEX(GroupVertices[Group],MATCH(Vertices[[#This Row],[Vertex]],GroupVertices[Vertex],0)),1,1,"")</f>
        <v>1</v>
      </c>
      <c r="BB175" s="48"/>
      <c r="BC175" s="48"/>
      <c r="BD175" s="48"/>
      <c r="BE175" s="48"/>
      <c r="BF175" s="48" t="s">
        <v>586</v>
      </c>
      <c r="BG175" s="48" t="s">
        <v>586</v>
      </c>
      <c r="BH175" s="122" t="s">
        <v>3164</v>
      </c>
      <c r="BI175" s="122" t="s">
        <v>3164</v>
      </c>
      <c r="BJ175" s="122" t="s">
        <v>3277</v>
      </c>
      <c r="BK175" s="122" t="s">
        <v>3277</v>
      </c>
      <c r="BL175" s="122">
        <v>3</v>
      </c>
      <c r="BM175" s="125">
        <v>6.976744186046512</v>
      </c>
      <c r="BN175" s="122">
        <v>1</v>
      </c>
      <c r="BO175" s="125">
        <v>2.3255813953488373</v>
      </c>
      <c r="BP175" s="122">
        <v>0</v>
      </c>
      <c r="BQ175" s="125">
        <v>0</v>
      </c>
      <c r="BR175" s="122">
        <v>39</v>
      </c>
      <c r="BS175" s="125">
        <v>90.69767441860465</v>
      </c>
      <c r="BT175" s="122">
        <v>43</v>
      </c>
      <c r="BU175" s="2"/>
      <c r="BV175" s="3"/>
      <c r="BW175" s="3"/>
      <c r="BX175" s="3"/>
      <c r="BY175" s="3"/>
    </row>
    <row r="176" spans="1:77" ht="41.45" customHeight="1">
      <c r="A176" s="64" t="s">
        <v>349</v>
      </c>
      <c r="C176" s="65"/>
      <c r="D176" s="65" t="s">
        <v>64</v>
      </c>
      <c r="E176" s="66">
        <v>162.33912043556214</v>
      </c>
      <c r="F176" s="68">
        <v>99.9995350215172</v>
      </c>
      <c r="G176" s="101" t="s">
        <v>735</v>
      </c>
      <c r="H176" s="65"/>
      <c r="I176" s="69" t="s">
        <v>349</v>
      </c>
      <c r="J176" s="70"/>
      <c r="K176" s="70"/>
      <c r="L176" s="69" t="s">
        <v>2617</v>
      </c>
      <c r="M176" s="73">
        <v>1.1549618290335186</v>
      </c>
      <c r="N176" s="74">
        <v>4781.966796875</v>
      </c>
      <c r="O176" s="74">
        <v>6930.0009765625</v>
      </c>
      <c r="P176" s="75"/>
      <c r="Q176" s="76"/>
      <c r="R176" s="76"/>
      <c r="S176" s="87"/>
      <c r="T176" s="48">
        <v>0</v>
      </c>
      <c r="U176" s="48">
        <v>1</v>
      </c>
      <c r="V176" s="49">
        <v>0</v>
      </c>
      <c r="W176" s="49">
        <v>0.00157</v>
      </c>
      <c r="X176" s="49">
        <v>0.001683</v>
      </c>
      <c r="Y176" s="49">
        <v>0.453777</v>
      </c>
      <c r="Z176" s="49">
        <v>0</v>
      </c>
      <c r="AA176" s="49">
        <v>0</v>
      </c>
      <c r="AB176" s="71">
        <v>176</v>
      </c>
      <c r="AC176" s="71"/>
      <c r="AD176" s="72"/>
      <c r="AE176" s="78" t="s">
        <v>1494</v>
      </c>
      <c r="AF176" s="78">
        <v>899</v>
      </c>
      <c r="AG176" s="78">
        <v>934</v>
      </c>
      <c r="AH176" s="78">
        <v>27553</v>
      </c>
      <c r="AI176" s="78">
        <v>27169</v>
      </c>
      <c r="AJ176" s="78"/>
      <c r="AK176" s="78" t="s">
        <v>1688</v>
      </c>
      <c r="AL176" s="78" t="s">
        <v>1821</v>
      </c>
      <c r="AM176" s="78"/>
      <c r="AN176" s="78"/>
      <c r="AO176" s="80">
        <v>42433.80983796297</v>
      </c>
      <c r="AP176" s="84" t="s">
        <v>2077</v>
      </c>
      <c r="AQ176" s="78" t="b">
        <v>1</v>
      </c>
      <c r="AR176" s="78" t="b">
        <v>0</v>
      </c>
      <c r="AS176" s="78" t="b">
        <v>1</v>
      </c>
      <c r="AT176" s="78" t="s">
        <v>1272</v>
      </c>
      <c r="AU176" s="78">
        <v>143</v>
      </c>
      <c r="AV176" s="78"/>
      <c r="AW176" s="78" t="b">
        <v>0</v>
      </c>
      <c r="AX176" s="78" t="s">
        <v>2232</v>
      </c>
      <c r="AY176" s="84" t="s">
        <v>2406</v>
      </c>
      <c r="AZ176" s="78" t="s">
        <v>66</v>
      </c>
      <c r="BA176" s="78" t="str">
        <f>REPLACE(INDEX(GroupVertices[Group],MATCH(Vertices[[#This Row],[Vertex]],GroupVertices[Vertex],0)),1,1,"")</f>
        <v>3</v>
      </c>
      <c r="BB176" s="48"/>
      <c r="BC176" s="48"/>
      <c r="BD176" s="48"/>
      <c r="BE176" s="48"/>
      <c r="BF176" s="48"/>
      <c r="BG176" s="48"/>
      <c r="BH176" s="122" t="s">
        <v>3091</v>
      </c>
      <c r="BI176" s="122" t="s">
        <v>3091</v>
      </c>
      <c r="BJ176" s="122" t="s">
        <v>3206</v>
      </c>
      <c r="BK176" s="122" t="s">
        <v>3206</v>
      </c>
      <c r="BL176" s="122">
        <v>2</v>
      </c>
      <c r="BM176" s="125">
        <v>8.695652173913043</v>
      </c>
      <c r="BN176" s="122">
        <v>0</v>
      </c>
      <c r="BO176" s="125">
        <v>0</v>
      </c>
      <c r="BP176" s="122">
        <v>0</v>
      </c>
      <c r="BQ176" s="125">
        <v>0</v>
      </c>
      <c r="BR176" s="122">
        <v>21</v>
      </c>
      <c r="BS176" s="125">
        <v>91.30434782608695</v>
      </c>
      <c r="BT176" s="122">
        <v>23</v>
      </c>
      <c r="BU176" s="2"/>
      <c r="BV176" s="3"/>
      <c r="BW176" s="3"/>
      <c r="BX176" s="3"/>
      <c r="BY176" s="3"/>
    </row>
    <row r="177" spans="1:77" ht="41.45" customHeight="1">
      <c r="A177" s="64" t="s">
        <v>350</v>
      </c>
      <c r="C177" s="65"/>
      <c r="D177" s="65" t="s">
        <v>64</v>
      </c>
      <c r="E177" s="66">
        <v>162.58529137272606</v>
      </c>
      <c r="F177" s="68">
        <v>99.99919748895688</v>
      </c>
      <c r="G177" s="101" t="s">
        <v>736</v>
      </c>
      <c r="H177" s="65"/>
      <c r="I177" s="69" t="s">
        <v>350</v>
      </c>
      <c r="J177" s="70"/>
      <c r="K177" s="70"/>
      <c r="L177" s="69" t="s">
        <v>2618</v>
      </c>
      <c r="M177" s="73">
        <v>1.2674501803019615</v>
      </c>
      <c r="N177" s="74">
        <v>5744.90185546875</v>
      </c>
      <c r="O177" s="74">
        <v>8567.1201171875</v>
      </c>
      <c r="P177" s="75"/>
      <c r="Q177" s="76"/>
      <c r="R177" s="76"/>
      <c r="S177" s="87"/>
      <c r="T177" s="48">
        <v>0</v>
      </c>
      <c r="U177" s="48">
        <v>1</v>
      </c>
      <c r="V177" s="49">
        <v>0</v>
      </c>
      <c r="W177" s="49">
        <v>0.00157</v>
      </c>
      <c r="X177" s="49">
        <v>0.001683</v>
      </c>
      <c r="Y177" s="49">
        <v>0.453777</v>
      </c>
      <c r="Z177" s="49">
        <v>0</v>
      </c>
      <c r="AA177" s="49">
        <v>0</v>
      </c>
      <c r="AB177" s="71">
        <v>177</v>
      </c>
      <c r="AC177" s="71"/>
      <c r="AD177" s="72"/>
      <c r="AE177" s="78" t="s">
        <v>1495</v>
      </c>
      <c r="AF177" s="78">
        <v>1797</v>
      </c>
      <c r="AG177" s="78">
        <v>1612</v>
      </c>
      <c r="AH177" s="78">
        <v>176313</v>
      </c>
      <c r="AI177" s="78">
        <v>212747</v>
      </c>
      <c r="AJ177" s="78"/>
      <c r="AK177" s="78"/>
      <c r="AL177" s="78" t="s">
        <v>1822</v>
      </c>
      <c r="AM177" s="78"/>
      <c r="AN177" s="78"/>
      <c r="AO177" s="80">
        <v>40911.53787037037</v>
      </c>
      <c r="AP177" s="84" t="s">
        <v>2078</v>
      </c>
      <c r="AQ177" s="78" t="b">
        <v>0</v>
      </c>
      <c r="AR177" s="78" t="b">
        <v>0</v>
      </c>
      <c r="AS177" s="78" t="b">
        <v>0</v>
      </c>
      <c r="AT177" s="78" t="s">
        <v>1272</v>
      </c>
      <c r="AU177" s="78">
        <v>178</v>
      </c>
      <c r="AV177" s="84" t="s">
        <v>2111</v>
      </c>
      <c r="AW177" s="78" t="b">
        <v>0</v>
      </c>
      <c r="AX177" s="78" t="s">
        <v>2232</v>
      </c>
      <c r="AY177" s="84" t="s">
        <v>2407</v>
      </c>
      <c r="AZ177" s="78" t="s">
        <v>66</v>
      </c>
      <c r="BA177" s="78" t="str">
        <f>REPLACE(INDEX(GroupVertices[Group],MATCH(Vertices[[#This Row],[Vertex]],GroupVertices[Vertex],0)),1,1,"")</f>
        <v>3</v>
      </c>
      <c r="BB177" s="48"/>
      <c r="BC177" s="48"/>
      <c r="BD177" s="48"/>
      <c r="BE177" s="48"/>
      <c r="BF177" s="48"/>
      <c r="BG177" s="48"/>
      <c r="BH177" s="122" t="s">
        <v>3091</v>
      </c>
      <c r="BI177" s="122" t="s">
        <v>3091</v>
      </c>
      <c r="BJ177" s="122" t="s">
        <v>3206</v>
      </c>
      <c r="BK177" s="122" t="s">
        <v>3206</v>
      </c>
      <c r="BL177" s="122">
        <v>2</v>
      </c>
      <c r="BM177" s="125">
        <v>8.695652173913043</v>
      </c>
      <c r="BN177" s="122">
        <v>0</v>
      </c>
      <c r="BO177" s="125">
        <v>0</v>
      </c>
      <c r="BP177" s="122">
        <v>0</v>
      </c>
      <c r="BQ177" s="125">
        <v>0</v>
      </c>
      <c r="BR177" s="122">
        <v>21</v>
      </c>
      <c r="BS177" s="125">
        <v>91.30434782608695</v>
      </c>
      <c r="BT177" s="122">
        <v>23</v>
      </c>
      <c r="BU177" s="2"/>
      <c r="BV177" s="3"/>
      <c r="BW177" s="3"/>
      <c r="BX177" s="3"/>
      <c r="BY177" s="3"/>
    </row>
    <row r="178" spans="1:77" ht="41.45" customHeight="1">
      <c r="A178" s="64" t="s">
        <v>351</v>
      </c>
      <c r="C178" s="65"/>
      <c r="D178" s="65" t="s">
        <v>64</v>
      </c>
      <c r="E178" s="66">
        <v>162.03630839781178</v>
      </c>
      <c r="F178" s="68">
        <v>99.99995021643653</v>
      </c>
      <c r="G178" s="101" t="s">
        <v>2222</v>
      </c>
      <c r="H178" s="65"/>
      <c r="I178" s="69" t="s">
        <v>351</v>
      </c>
      <c r="J178" s="70"/>
      <c r="K178" s="70"/>
      <c r="L178" s="69" t="s">
        <v>2619</v>
      </c>
      <c r="M178" s="73">
        <v>1.0165912022519827</v>
      </c>
      <c r="N178" s="74">
        <v>588.3284912109375</v>
      </c>
      <c r="O178" s="74">
        <v>2600.900390625</v>
      </c>
      <c r="P178" s="75"/>
      <c r="Q178" s="76"/>
      <c r="R178" s="76"/>
      <c r="S178" s="87"/>
      <c r="T178" s="48">
        <v>0</v>
      </c>
      <c r="U178" s="48">
        <v>1</v>
      </c>
      <c r="V178" s="49">
        <v>0</v>
      </c>
      <c r="W178" s="49">
        <v>0.001508</v>
      </c>
      <c r="X178" s="49">
        <v>0.000732</v>
      </c>
      <c r="Y178" s="49">
        <v>0.490612</v>
      </c>
      <c r="Z178" s="49">
        <v>0</v>
      </c>
      <c r="AA178" s="49">
        <v>0</v>
      </c>
      <c r="AB178" s="71">
        <v>178</v>
      </c>
      <c r="AC178" s="71"/>
      <c r="AD178" s="72"/>
      <c r="AE178" s="78" t="s">
        <v>1496</v>
      </c>
      <c r="AF178" s="78">
        <v>603</v>
      </c>
      <c r="AG178" s="78">
        <v>100</v>
      </c>
      <c r="AH178" s="78">
        <v>293</v>
      </c>
      <c r="AI178" s="78">
        <v>374</v>
      </c>
      <c r="AJ178" s="78"/>
      <c r="AK178" s="78" t="s">
        <v>1689</v>
      </c>
      <c r="AL178" s="78"/>
      <c r="AM178" s="78"/>
      <c r="AN178" s="78"/>
      <c r="AO178" s="80">
        <v>43479.173159722224</v>
      </c>
      <c r="AP178" s="84" t="s">
        <v>2079</v>
      </c>
      <c r="AQ178" s="78" t="b">
        <v>1</v>
      </c>
      <c r="AR178" s="78" t="b">
        <v>0</v>
      </c>
      <c r="AS178" s="78" t="b">
        <v>0</v>
      </c>
      <c r="AT178" s="78" t="s">
        <v>1272</v>
      </c>
      <c r="AU178" s="78">
        <v>0</v>
      </c>
      <c r="AV178" s="78"/>
      <c r="AW178" s="78" t="b">
        <v>0</v>
      </c>
      <c r="AX178" s="78" t="s">
        <v>2232</v>
      </c>
      <c r="AY178" s="84" t="s">
        <v>2408</v>
      </c>
      <c r="AZ178" s="78" t="s">
        <v>66</v>
      </c>
      <c r="BA178" s="78" t="str">
        <f>REPLACE(INDEX(GroupVertices[Group],MATCH(Vertices[[#This Row],[Vertex]],GroupVertices[Vertex],0)),1,1,"")</f>
        <v>2</v>
      </c>
      <c r="BB178" s="48"/>
      <c r="BC178" s="48"/>
      <c r="BD178" s="48"/>
      <c r="BE178" s="48"/>
      <c r="BF178" s="48" t="s">
        <v>561</v>
      </c>
      <c r="BG178" s="48" t="s">
        <v>561</v>
      </c>
      <c r="BH178" s="122" t="s">
        <v>3089</v>
      </c>
      <c r="BI178" s="122" t="s">
        <v>3089</v>
      </c>
      <c r="BJ178" s="122" t="s">
        <v>3204</v>
      </c>
      <c r="BK178" s="122" t="s">
        <v>3204</v>
      </c>
      <c r="BL178" s="122">
        <v>1</v>
      </c>
      <c r="BM178" s="125">
        <v>11.11111111111111</v>
      </c>
      <c r="BN178" s="122">
        <v>0</v>
      </c>
      <c r="BO178" s="125">
        <v>0</v>
      </c>
      <c r="BP178" s="122">
        <v>0</v>
      </c>
      <c r="BQ178" s="125">
        <v>0</v>
      </c>
      <c r="BR178" s="122">
        <v>8</v>
      </c>
      <c r="BS178" s="125">
        <v>88.88888888888889</v>
      </c>
      <c r="BT178" s="122">
        <v>9</v>
      </c>
      <c r="BU178" s="2"/>
      <c r="BV178" s="3"/>
      <c r="BW178" s="3"/>
      <c r="BX178" s="3"/>
      <c r="BY178" s="3"/>
    </row>
    <row r="179" spans="1:77" ht="41.45" customHeight="1">
      <c r="A179" s="64" t="s">
        <v>352</v>
      </c>
      <c r="C179" s="65"/>
      <c r="D179" s="65" t="s">
        <v>64</v>
      </c>
      <c r="E179" s="66">
        <v>162.07152754368923</v>
      </c>
      <c r="F179" s="68">
        <v>99.99990192637996</v>
      </c>
      <c r="G179" s="101" t="s">
        <v>737</v>
      </c>
      <c r="H179" s="65"/>
      <c r="I179" s="69" t="s">
        <v>352</v>
      </c>
      <c r="J179" s="70"/>
      <c r="K179" s="70"/>
      <c r="L179" s="69" t="s">
        <v>2620</v>
      </c>
      <c r="M179" s="73">
        <v>1.032684668436406</v>
      </c>
      <c r="N179" s="74">
        <v>6843.19287109375</v>
      </c>
      <c r="O179" s="74">
        <v>5362.61181640625</v>
      </c>
      <c r="P179" s="75"/>
      <c r="Q179" s="76"/>
      <c r="R179" s="76"/>
      <c r="S179" s="87"/>
      <c r="T179" s="48">
        <v>0</v>
      </c>
      <c r="U179" s="48">
        <v>1</v>
      </c>
      <c r="V179" s="49">
        <v>0</v>
      </c>
      <c r="W179" s="49">
        <v>0.00157</v>
      </c>
      <c r="X179" s="49">
        <v>0.001683</v>
      </c>
      <c r="Y179" s="49">
        <v>0.453777</v>
      </c>
      <c r="Z179" s="49">
        <v>0</v>
      </c>
      <c r="AA179" s="49">
        <v>0</v>
      </c>
      <c r="AB179" s="71">
        <v>179</v>
      </c>
      <c r="AC179" s="71"/>
      <c r="AD179" s="72"/>
      <c r="AE179" s="78" t="s">
        <v>1497</v>
      </c>
      <c r="AF179" s="78">
        <v>90</v>
      </c>
      <c r="AG179" s="78">
        <v>197</v>
      </c>
      <c r="AH179" s="78">
        <v>32516</v>
      </c>
      <c r="AI179" s="78">
        <v>96670</v>
      </c>
      <c r="AJ179" s="78"/>
      <c r="AK179" s="78" t="s">
        <v>1690</v>
      </c>
      <c r="AL179" s="78"/>
      <c r="AM179" s="78"/>
      <c r="AN179" s="78"/>
      <c r="AO179" s="80">
        <v>42904.88179398148</v>
      </c>
      <c r="AP179" s="78"/>
      <c r="AQ179" s="78" t="b">
        <v>1</v>
      </c>
      <c r="AR179" s="78" t="b">
        <v>0</v>
      </c>
      <c r="AS179" s="78" t="b">
        <v>1</v>
      </c>
      <c r="AT179" s="78" t="s">
        <v>1272</v>
      </c>
      <c r="AU179" s="78">
        <v>0</v>
      </c>
      <c r="AV179" s="78"/>
      <c r="AW179" s="78" t="b">
        <v>0</v>
      </c>
      <c r="AX179" s="78" t="s">
        <v>2232</v>
      </c>
      <c r="AY179" s="84" t="s">
        <v>2409</v>
      </c>
      <c r="AZ179" s="78" t="s">
        <v>66</v>
      </c>
      <c r="BA179" s="78" t="str">
        <f>REPLACE(INDEX(GroupVertices[Group],MATCH(Vertices[[#This Row],[Vertex]],GroupVertices[Vertex],0)),1,1,"")</f>
        <v>3</v>
      </c>
      <c r="BB179" s="48"/>
      <c r="BC179" s="48"/>
      <c r="BD179" s="48"/>
      <c r="BE179" s="48"/>
      <c r="BF179" s="48"/>
      <c r="BG179" s="48"/>
      <c r="BH179" s="122" t="s">
        <v>3091</v>
      </c>
      <c r="BI179" s="122" t="s">
        <v>3091</v>
      </c>
      <c r="BJ179" s="122" t="s">
        <v>3206</v>
      </c>
      <c r="BK179" s="122" t="s">
        <v>3206</v>
      </c>
      <c r="BL179" s="122">
        <v>2</v>
      </c>
      <c r="BM179" s="125">
        <v>8.695652173913043</v>
      </c>
      <c r="BN179" s="122">
        <v>0</v>
      </c>
      <c r="BO179" s="125">
        <v>0</v>
      </c>
      <c r="BP179" s="122">
        <v>0</v>
      </c>
      <c r="BQ179" s="125">
        <v>0</v>
      </c>
      <c r="BR179" s="122">
        <v>21</v>
      </c>
      <c r="BS179" s="125">
        <v>91.30434782608695</v>
      </c>
      <c r="BT179" s="122">
        <v>23</v>
      </c>
      <c r="BU179" s="2"/>
      <c r="BV179" s="3"/>
      <c r="BW179" s="3"/>
      <c r="BX179" s="3"/>
      <c r="BY179" s="3"/>
    </row>
    <row r="180" spans="1:77" ht="41.45" customHeight="1">
      <c r="A180" s="64" t="s">
        <v>353</v>
      </c>
      <c r="C180" s="65"/>
      <c r="D180" s="65" t="s">
        <v>64</v>
      </c>
      <c r="E180" s="66">
        <v>162.76211327006948</v>
      </c>
      <c r="F180" s="68">
        <v>99.9989550430028</v>
      </c>
      <c r="G180" s="101" t="s">
        <v>738</v>
      </c>
      <c r="H180" s="65"/>
      <c r="I180" s="69" t="s">
        <v>353</v>
      </c>
      <c r="J180" s="70"/>
      <c r="K180" s="70"/>
      <c r="L180" s="69" t="s">
        <v>2621</v>
      </c>
      <c r="M180" s="73">
        <v>1.3482493352691174</v>
      </c>
      <c r="N180" s="74">
        <v>2896.513427734375</v>
      </c>
      <c r="O180" s="74">
        <v>1033.545654296875</v>
      </c>
      <c r="P180" s="75"/>
      <c r="Q180" s="76"/>
      <c r="R180" s="76"/>
      <c r="S180" s="87"/>
      <c r="T180" s="48">
        <v>0</v>
      </c>
      <c r="U180" s="48">
        <v>2</v>
      </c>
      <c r="V180" s="49">
        <v>543.822222</v>
      </c>
      <c r="W180" s="49">
        <v>0.001792</v>
      </c>
      <c r="X180" s="49">
        <v>0.002415</v>
      </c>
      <c r="Y180" s="49">
        <v>0.794389</v>
      </c>
      <c r="Z180" s="49">
        <v>0</v>
      </c>
      <c r="AA180" s="49">
        <v>0</v>
      </c>
      <c r="AB180" s="71">
        <v>180</v>
      </c>
      <c r="AC180" s="71"/>
      <c r="AD180" s="72"/>
      <c r="AE180" s="78" t="s">
        <v>1498</v>
      </c>
      <c r="AF180" s="78">
        <v>1498</v>
      </c>
      <c r="AG180" s="78">
        <v>2099</v>
      </c>
      <c r="AH180" s="78">
        <v>27288</v>
      </c>
      <c r="AI180" s="78">
        <v>19830</v>
      </c>
      <c r="AJ180" s="78"/>
      <c r="AK180" s="78" t="s">
        <v>1691</v>
      </c>
      <c r="AL180" s="78"/>
      <c r="AM180" s="84" t="s">
        <v>1917</v>
      </c>
      <c r="AN180" s="78"/>
      <c r="AO180" s="80">
        <v>40014.292129629626</v>
      </c>
      <c r="AP180" s="84" t="s">
        <v>2080</v>
      </c>
      <c r="AQ180" s="78" t="b">
        <v>0</v>
      </c>
      <c r="AR180" s="78" t="b">
        <v>0</v>
      </c>
      <c r="AS180" s="78" t="b">
        <v>0</v>
      </c>
      <c r="AT180" s="78" t="s">
        <v>1272</v>
      </c>
      <c r="AU180" s="78">
        <v>71</v>
      </c>
      <c r="AV180" s="84" t="s">
        <v>2111</v>
      </c>
      <c r="AW180" s="78" t="b">
        <v>0</v>
      </c>
      <c r="AX180" s="78" t="s">
        <v>2232</v>
      </c>
      <c r="AY180" s="84" t="s">
        <v>2410</v>
      </c>
      <c r="AZ180" s="78" t="s">
        <v>66</v>
      </c>
      <c r="BA180" s="78" t="str">
        <f>REPLACE(INDEX(GroupVertices[Group],MATCH(Vertices[[#This Row],[Vertex]],GroupVertices[Vertex],0)),1,1,"")</f>
        <v>2</v>
      </c>
      <c r="BB180" s="48"/>
      <c r="BC180" s="48"/>
      <c r="BD180" s="48"/>
      <c r="BE180" s="48"/>
      <c r="BF180" s="48" t="s">
        <v>561</v>
      </c>
      <c r="BG180" s="48" t="s">
        <v>561</v>
      </c>
      <c r="BH180" s="122" t="s">
        <v>3114</v>
      </c>
      <c r="BI180" s="122" t="s">
        <v>3114</v>
      </c>
      <c r="BJ180" s="122" t="s">
        <v>3229</v>
      </c>
      <c r="BK180" s="122" t="s">
        <v>3229</v>
      </c>
      <c r="BL180" s="122">
        <v>3</v>
      </c>
      <c r="BM180" s="125">
        <v>9.375</v>
      </c>
      <c r="BN180" s="122">
        <v>0</v>
      </c>
      <c r="BO180" s="125">
        <v>0</v>
      </c>
      <c r="BP180" s="122">
        <v>0</v>
      </c>
      <c r="BQ180" s="125">
        <v>0</v>
      </c>
      <c r="BR180" s="122">
        <v>29</v>
      </c>
      <c r="BS180" s="125">
        <v>90.625</v>
      </c>
      <c r="BT180" s="122">
        <v>32</v>
      </c>
      <c r="BU180" s="2"/>
      <c r="BV180" s="3"/>
      <c r="BW180" s="3"/>
      <c r="BX180" s="3"/>
      <c r="BY180" s="3"/>
    </row>
    <row r="181" spans="1:77" ht="41.45" customHeight="1">
      <c r="A181" s="64" t="s">
        <v>354</v>
      </c>
      <c r="C181" s="65"/>
      <c r="D181" s="65" t="s">
        <v>64</v>
      </c>
      <c r="E181" s="66">
        <v>162.04102848952732</v>
      </c>
      <c r="F181" s="68">
        <v>99.99994374457329</v>
      </c>
      <c r="G181" s="101" t="s">
        <v>739</v>
      </c>
      <c r="H181" s="65"/>
      <c r="I181" s="69" t="s">
        <v>354</v>
      </c>
      <c r="J181" s="70"/>
      <c r="K181" s="70"/>
      <c r="L181" s="69" t="s">
        <v>2622</v>
      </c>
      <c r="M181" s="73">
        <v>1.0187480585447404</v>
      </c>
      <c r="N181" s="74">
        <v>3722.5048828125</v>
      </c>
      <c r="O181" s="74">
        <v>6845.45654296875</v>
      </c>
      <c r="P181" s="75"/>
      <c r="Q181" s="76"/>
      <c r="R181" s="76"/>
      <c r="S181" s="87"/>
      <c r="T181" s="48">
        <v>0</v>
      </c>
      <c r="U181" s="48">
        <v>3</v>
      </c>
      <c r="V181" s="49">
        <v>544.252903</v>
      </c>
      <c r="W181" s="49">
        <v>0.002008</v>
      </c>
      <c r="X181" s="49">
        <v>0.009307</v>
      </c>
      <c r="Y181" s="49">
        <v>0.852376</v>
      </c>
      <c r="Z181" s="49">
        <v>0.16666666666666666</v>
      </c>
      <c r="AA181" s="49">
        <v>0</v>
      </c>
      <c r="AB181" s="71">
        <v>181</v>
      </c>
      <c r="AC181" s="71"/>
      <c r="AD181" s="72"/>
      <c r="AE181" s="78" t="s">
        <v>1499</v>
      </c>
      <c r="AF181" s="78">
        <v>276</v>
      </c>
      <c r="AG181" s="78">
        <v>113</v>
      </c>
      <c r="AH181" s="78">
        <v>9130</v>
      </c>
      <c r="AI181" s="78">
        <v>22454</v>
      </c>
      <c r="AJ181" s="78"/>
      <c r="AK181" s="78"/>
      <c r="AL181" s="78"/>
      <c r="AM181" s="78"/>
      <c r="AN181" s="78"/>
      <c r="AO181" s="80">
        <v>40821.71440972222</v>
      </c>
      <c r="AP181" s="78"/>
      <c r="AQ181" s="78" t="b">
        <v>1</v>
      </c>
      <c r="AR181" s="78" t="b">
        <v>0</v>
      </c>
      <c r="AS181" s="78" t="b">
        <v>0</v>
      </c>
      <c r="AT181" s="78" t="s">
        <v>1272</v>
      </c>
      <c r="AU181" s="78">
        <v>5</v>
      </c>
      <c r="AV181" s="84" t="s">
        <v>2111</v>
      </c>
      <c r="AW181" s="78" t="b">
        <v>0</v>
      </c>
      <c r="AX181" s="78" t="s">
        <v>2232</v>
      </c>
      <c r="AY181" s="84" t="s">
        <v>2411</v>
      </c>
      <c r="AZ181" s="78" t="s">
        <v>66</v>
      </c>
      <c r="BA181" s="78" t="str">
        <f>REPLACE(INDEX(GroupVertices[Group],MATCH(Vertices[[#This Row],[Vertex]],GroupVertices[Vertex],0)),1,1,"")</f>
        <v>1</v>
      </c>
      <c r="BB181" s="48"/>
      <c r="BC181" s="48"/>
      <c r="BD181" s="48"/>
      <c r="BE181" s="48"/>
      <c r="BF181" s="48" t="s">
        <v>567</v>
      </c>
      <c r="BG181" s="48" t="s">
        <v>567</v>
      </c>
      <c r="BH181" s="122" t="s">
        <v>3117</v>
      </c>
      <c r="BI181" s="122" t="s">
        <v>3189</v>
      </c>
      <c r="BJ181" s="122" t="s">
        <v>3232</v>
      </c>
      <c r="BK181" s="122" t="s">
        <v>3232</v>
      </c>
      <c r="BL181" s="122">
        <v>4</v>
      </c>
      <c r="BM181" s="125">
        <v>9.090909090909092</v>
      </c>
      <c r="BN181" s="122">
        <v>0</v>
      </c>
      <c r="BO181" s="125">
        <v>0</v>
      </c>
      <c r="BP181" s="122">
        <v>0</v>
      </c>
      <c r="BQ181" s="125">
        <v>0</v>
      </c>
      <c r="BR181" s="122">
        <v>40</v>
      </c>
      <c r="BS181" s="125">
        <v>90.9090909090909</v>
      </c>
      <c r="BT181" s="122">
        <v>44</v>
      </c>
      <c r="BU181" s="2"/>
      <c r="BV181" s="3"/>
      <c r="BW181" s="3"/>
      <c r="BX181" s="3"/>
      <c r="BY181" s="3"/>
    </row>
    <row r="182" spans="1:77" ht="41.45" customHeight="1">
      <c r="A182" s="64" t="s">
        <v>355</v>
      </c>
      <c r="C182" s="65"/>
      <c r="D182" s="65" t="s">
        <v>64</v>
      </c>
      <c r="E182" s="66">
        <v>162.05301026080522</v>
      </c>
      <c r="F182" s="68">
        <v>99.99992731599734</v>
      </c>
      <c r="G182" s="101" t="s">
        <v>740</v>
      </c>
      <c r="H182" s="65"/>
      <c r="I182" s="69" t="s">
        <v>355</v>
      </c>
      <c r="J182" s="70"/>
      <c r="K182" s="70"/>
      <c r="L182" s="69" t="s">
        <v>2623</v>
      </c>
      <c r="M182" s="73">
        <v>1.0242231552878949</v>
      </c>
      <c r="N182" s="74">
        <v>8400.8046875</v>
      </c>
      <c r="O182" s="74">
        <v>2917.355224609375</v>
      </c>
      <c r="P182" s="75"/>
      <c r="Q182" s="76"/>
      <c r="R182" s="76"/>
      <c r="S182" s="87"/>
      <c r="T182" s="48">
        <v>0</v>
      </c>
      <c r="U182" s="48">
        <v>1</v>
      </c>
      <c r="V182" s="49">
        <v>0</v>
      </c>
      <c r="W182" s="49">
        <v>0.001309</v>
      </c>
      <c r="X182" s="49">
        <v>0.000587</v>
      </c>
      <c r="Y182" s="49">
        <v>0.457941</v>
      </c>
      <c r="Z182" s="49">
        <v>0</v>
      </c>
      <c r="AA182" s="49">
        <v>0</v>
      </c>
      <c r="AB182" s="71">
        <v>182</v>
      </c>
      <c r="AC182" s="71"/>
      <c r="AD182" s="72"/>
      <c r="AE182" s="78" t="s">
        <v>1500</v>
      </c>
      <c r="AF182" s="78">
        <v>126</v>
      </c>
      <c r="AG182" s="78">
        <v>146</v>
      </c>
      <c r="AH182" s="78">
        <v>2401</v>
      </c>
      <c r="AI182" s="78">
        <v>1598</v>
      </c>
      <c r="AJ182" s="78"/>
      <c r="AK182" s="78" t="s">
        <v>1692</v>
      </c>
      <c r="AL182" s="78" t="s">
        <v>1291</v>
      </c>
      <c r="AM182" s="78"/>
      <c r="AN182" s="78"/>
      <c r="AO182" s="80">
        <v>42451.46673611111</v>
      </c>
      <c r="AP182" s="84" t="s">
        <v>2081</v>
      </c>
      <c r="AQ182" s="78" t="b">
        <v>0</v>
      </c>
      <c r="AR182" s="78" t="b">
        <v>0</v>
      </c>
      <c r="AS182" s="78" t="b">
        <v>0</v>
      </c>
      <c r="AT182" s="78" t="s">
        <v>1272</v>
      </c>
      <c r="AU182" s="78">
        <v>18</v>
      </c>
      <c r="AV182" s="84" t="s">
        <v>2111</v>
      </c>
      <c r="AW182" s="78" t="b">
        <v>0</v>
      </c>
      <c r="AX182" s="78" t="s">
        <v>2232</v>
      </c>
      <c r="AY182" s="84" t="s">
        <v>2412</v>
      </c>
      <c r="AZ182" s="78" t="s">
        <v>66</v>
      </c>
      <c r="BA182" s="78" t="str">
        <f>REPLACE(INDEX(GroupVertices[Group],MATCH(Vertices[[#This Row],[Vertex]],GroupVertices[Vertex],0)),1,1,"")</f>
        <v>9</v>
      </c>
      <c r="BB182" s="48"/>
      <c r="BC182" s="48"/>
      <c r="BD182" s="48"/>
      <c r="BE182" s="48"/>
      <c r="BF182" s="48" t="s">
        <v>596</v>
      </c>
      <c r="BG182" s="48" t="s">
        <v>596</v>
      </c>
      <c r="BH182" s="122" t="s">
        <v>3165</v>
      </c>
      <c r="BI182" s="122" t="s">
        <v>3165</v>
      </c>
      <c r="BJ182" s="122" t="s">
        <v>3278</v>
      </c>
      <c r="BK182" s="122" t="s">
        <v>3278</v>
      </c>
      <c r="BL182" s="122">
        <v>1</v>
      </c>
      <c r="BM182" s="125">
        <v>4.545454545454546</v>
      </c>
      <c r="BN182" s="122">
        <v>0</v>
      </c>
      <c r="BO182" s="125">
        <v>0</v>
      </c>
      <c r="BP182" s="122">
        <v>0</v>
      </c>
      <c r="BQ182" s="125">
        <v>0</v>
      </c>
      <c r="BR182" s="122">
        <v>21</v>
      </c>
      <c r="BS182" s="125">
        <v>95.45454545454545</v>
      </c>
      <c r="BT182" s="122">
        <v>22</v>
      </c>
      <c r="BU182" s="2"/>
      <c r="BV182" s="3"/>
      <c r="BW182" s="3"/>
      <c r="BX182" s="3"/>
      <c r="BY182" s="3"/>
    </row>
    <row r="183" spans="1:77" ht="41.45" customHeight="1">
      <c r="A183" s="64" t="s">
        <v>363</v>
      </c>
      <c r="C183" s="65"/>
      <c r="D183" s="65" t="s">
        <v>64</v>
      </c>
      <c r="E183" s="66">
        <v>163.18111218081756</v>
      </c>
      <c r="F183" s="68">
        <v>99.99838054068036</v>
      </c>
      <c r="G183" s="101" t="s">
        <v>746</v>
      </c>
      <c r="H183" s="65"/>
      <c r="I183" s="69" t="s">
        <v>363</v>
      </c>
      <c r="J183" s="70"/>
      <c r="K183" s="70"/>
      <c r="L183" s="69" t="s">
        <v>2624</v>
      </c>
      <c r="M183" s="73">
        <v>1.539711809256998</v>
      </c>
      <c r="N183" s="74">
        <v>8323.767578125</v>
      </c>
      <c r="O183" s="74">
        <v>3494.1767578125</v>
      </c>
      <c r="P183" s="75"/>
      <c r="Q183" s="76"/>
      <c r="R183" s="76"/>
      <c r="S183" s="87"/>
      <c r="T183" s="48">
        <v>1</v>
      </c>
      <c r="U183" s="48">
        <v>2</v>
      </c>
      <c r="V183" s="49">
        <v>1494</v>
      </c>
      <c r="W183" s="49">
        <v>0.001739</v>
      </c>
      <c r="X183" s="49">
        <v>0.006454</v>
      </c>
      <c r="Y183" s="49">
        <v>1.086851</v>
      </c>
      <c r="Z183" s="49">
        <v>0</v>
      </c>
      <c r="AA183" s="49">
        <v>0</v>
      </c>
      <c r="AB183" s="71">
        <v>183</v>
      </c>
      <c r="AC183" s="71"/>
      <c r="AD183" s="72"/>
      <c r="AE183" s="78" t="s">
        <v>1501</v>
      </c>
      <c r="AF183" s="78">
        <v>1523</v>
      </c>
      <c r="AG183" s="78">
        <v>3253</v>
      </c>
      <c r="AH183" s="78">
        <v>6818</v>
      </c>
      <c r="AI183" s="78">
        <v>3192</v>
      </c>
      <c r="AJ183" s="78"/>
      <c r="AK183" s="78" t="s">
        <v>1693</v>
      </c>
      <c r="AL183" s="78" t="s">
        <v>1823</v>
      </c>
      <c r="AM183" s="84" t="s">
        <v>1918</v>
      </c>
      <c r="AN183" s="78"/>
      <c r="AO183" s="80">
        <v>40441.83478009259</v>
      </c>
      <c r="AP183" s="84" t="s">
        <v>2082</v>
      </c>
      <c r="AQ183" s="78" t="b">
        <v>0</v>
      </c>
      <c r="AR183" s="78" t="b">
        <v>0</v>
      </c>
      <c r="AS183" s="78" t="b">
        <v>1</v>
      </c>
      <c r="AT183" s="78" t="s">
        <v>1272</v>
      </c>
      <c r="AU183" s="78">
        <v>57</v>
      </c>
      <c r="AV183" s="84" t="s">
        <v>2113</v>
      </c>
      <c r="AW183" s="78" t="b">
        <v>0</v>
      </c>
      <c r="AX183" s="78" t="s">
        <v>2232</v>
      </c>
      <c r="AY183" s="84" t="s">
        <v>2413</v>
      </c>
      <c r="AZ183" s="78" t="s">
        <v>66</v>
      </c>
      <c r="BA183" s="78" t="str">
        <f>REPLACE(INDEX(GroupVertices[Group],MATCH(Vertices[[#This Row],[Vertex]],GroupVertices[Vertex],0)),1,1,"")</f>
        <v>9</v>
      </c>
      <c r="BB183" s="48"/>
      <c r="BC183" s="48"/>
      <c r="BD183" s="48"/>
      <c r="BE183" s="48"/>
      <c r="BF183" s="48" t="s">
        <v>598</v>
      </c>
      <c r="BG183" s="48" t="s">
        <v>598</v>
      </c>
      <c r="BH183" s="122" t="s">
        <v>3105</v>
      </c>
      <c r="BI183" s="122" t="s">
        <v>3105</v>
      </c>
      <c r="BJ183" s="122" t="s">
        <v>3219</v>
      </c>
      <c r="BK183" s="122" t="s">
        <v>3219</v>
      </c>
      <c r="BL183" s="122">
        <v>1</v>
      </c>
      <c r="BM183" s="125">
        <v>2.0833333333333335</v>
      </c>
      <c r="BN183" s="122">
        <v>2</v>
      </c>
      <c r="BO183" s="125">
        <v>4.166666666666667</v>
      </c>
      <c r="BP183" s="122">
        <v>0</v>
      </c>
      <c r="BQ183" s="125">
        <v>0</v>
      </c>
      <c r="BR183" s="122">
        <v>45</v>
      </c>
      <c r="BS183" s="125">
        <v>93.75</v>
      </c>
      <c r="BT183" s="122">
        <v>48</v>
      </c>
      <c r="BU183" s="2"/>
      <c r="BV183" s="3"/>
      <c r="BW183" s="3"/>
      <c r="BX183" s="3"/>
      <c r="BY183" s="3"/>
    </row>
    <row r="184" spans="1:77" ht="41.45" customHeight="1">
      <c r="A184" s="64" t="s">
        <v>356</v>
      </c>
      <c r="C184" s="65"/>
      <c r="D184" s="65" t="s">
        <v>64</v>
      </c>
      <c r="E184" s="66">
        <v>165.5825496120894</v>
      </c>
      <c r="F184" s="68">
        <v>99.99508785579255</v>
      </c>
      <c r="G184" s="101" t="s">
        <v>741</v>
      </c>
      <c r="H184" s="65"/>
      <c r="I184" s="69" t="s">
        <v>356</v>
      </c>
      <c r="J184" s="70"/>
      <c r="K184" s="70"/>
      <c r="L184" s="69" t="s">
        <v>2625</v>
      </c>
      <c r="M184" s="73">
        <v>2.6370539262031354</v>
      </c>
      <c r="N184" s="74">
        <v>6643.8466796875</v>
      </c>
      <c r="O184" s="74">
        <v>7075.92626953125</v>
      </c>
      <c r="P184" s="75"/>
      <c r="Q184" s="76"/>
      <c r="R184" s="76"/>
      <c r="S184" s="87"/>
      <c r="T184" s="48">
        <v>0</v>
      </c>
      <c r="U184" s="48">
        <v>1</v>
      </c>
      <c r="V184" s="49">
        <v>0</v>
      </c>
      <c r="W184" s="49">
        <v>0.00157</v>
      </c>
      <c r="X184" s="49">
        <v>0.001683</v>
      </c>
      <c r="Y184" s="49">
        <v>0.453777</v>
      </c>
      <c r="Z184" s="49">
        <v>0</v>
      </c>
      <c r="AA184" s="49">
        <v>0</v>
      </c>
      <c r="AB184" s="71">
        <v>184</v>
      </c>
      <c r="AC184" s="71"/>
      <c r="AD184" s="72"/>
      <c r="AE184" s="78" t="s">
        <v>1502</v>
      </c>
      <c r="AF184" s="78">
        <v>2711</v>
      </c>
      <c r="AG184" s="78">
        <v>9867</v>
      </c>
      <c r="AH184" s="78">
        <v>116365</v>
      </c>
      <c r="AI184" s="78">
        <v>47895</v>
      </c>
      <c r="AJ184" s="78"/>
      <c r="AK184" s="78" t="s">
        <v>1694</v>
      </c>
      <c r="AL184" s="78" t="s">
        <v>1824</v>
      </c>
      <c r="AM184" s="78"/>
      <c r="AN184" s="78"/>
      <c r="AO184" s="80">
        <v>41940.29042824074</v>
      </c>
      <c r="AP184" s="84" t="s">
        <v>2083</v>
      </c>
      <c r="AQ184" s="78" t="b">
        <v>0</v>
      </c>
      <c r="AR184" s="78" t="b">
        <v>0</v>
      </c>
      <c r="AS184" s="78" t="b">
        <v>1</v>
      </c>
      <c r="AT184" s="78" t="s">
        <v>1272</v>
      </c>
      <c r="AU184" s="78">
        <v>154</v>
      </c>
      <c r="AV184" s="84" t="s">
        <v>2125</v>
      </c>
      <c r="AW184" s="78" t="b">
        <v>0</v>
      </c>
      <c r="AX184" s="78" t="s">
        <v>2232</v>
      </c>
      <c r="AY184" s="84" t="s">
        <v>2414</v>
      </c>
      <c r="AZ184" s="78" t="s">
        <v>66</v>
      </c>
      <c r="BA184" s="78" t="str">
        <f>REPLACE(INDEX(GroupVertices[Group],MATCH(Vertices[[#This Row],[Vertex]],GroupVertices[Vertex],0)),1,1,"")</f>
        <v>3</v>
      </c>
      <c r="BB184" s="48"/>
      <c r="BC184" s="48"/>
      <c r="BD184" s="48"/>
      <c r="BE184" s="48"/>
      <c r="BF184" s="48"/>
      <c r="BG184" s="48"/>
      <c r="BH184" s="122" t="s">
        <v>3091</v>
      </c>
      <c r="BI184" s="122" t="s">
        <v>3091</v>
      </c>
      <c r="BJ184" s="122" t="s">
        <v>3206</v>
      </c>
      <c r="BK184" s="122" t="s">
        <v>3206</v>
      </c>
      <c r="BL184" s="122">
        <v>2</v>
      </c>
      <c r="BM184" s="125">
        <v>8.695652173913043</v>
      </c>
      <c r="BN184" s="122">
        <v>0</v>
      </c>
      <c r="BO184" s="125">
        <v>0</v>
      </c>
      <c r="BP184" s="122">
        <v>0</v>
      </c>
      <c r="BQ184" s="125">
        <v>0</v>
      </c>
      <c r="BR184" s="122">
        <v>21</v>
      </c>
      <c r="BS184" s="125">
        <v>91.30434782608695</v>
      </c>
      <c r="BT184" s="122">
        <v>23</v>
      </c>
      <c r="BU184" s="2"/>
      <c r="BV184" s="3"/>
      <c r="BW184" s="3"/>
      <c r="BX184" s="3"/>
      <c r="BY184" s="3"/>
    </row>
    <row r="185" spans="1:77" ht="41.45" customHeight="1">
      <c r="A185" s="64" t="s">
        <v>357</v>
      </c>
      <c r="C185" s="65"/>
      <c r="D185" s="65" t="s">
        <v>64</v>
      </c>
      <c r="E185" s="66">
        <v>162.02541587846827</v>
      </c>
      <c r="F185" s="68">
        <v>99.99996515150558</v>
      </c>
      <c r="G185" s="101" t="s">
        <v>742</v>
      </c>
      <c r="H185" s="65"/>
      <c r="I185" s="69" t="s">
        <v>357</v>
      </c>
      <c r="J185" s="70"/>
      <c r="K185" s="70"/>
      <c r="L185" s="69" t="s">
        <v>2626</v>
      </c>
      <c r="M185" s="73">
        <v>1.011613841576388</v>
      </c>
      <c r="N185" s="74">
        <v>2632.611083984375</v>
      </c>
      <c r="O185" s="74">
        <v>7742.365234375</v>
      </c>
      <c r="P185" s="75"/>
      <c r="Q185" s="76"/>
      <c r="R185" s="76"/>
      <c r="S185" s="87"/>
      <c r="T185" s="48">
        <v>0</v>
      </c>
      <c r="U185" s="48">
        <v>2</v>
      </c>
      <c r="V185" s="49">
        <v>0</v>
      </c>
      <c r="W185" s="49">
        <v>0.001718</v>
      </c>
      <c r="X185" s="49">
        <v>0.007625</v>
      </c>
      <c r="Y185" s="49">
        <v>0.548598</v>
      </c>
      <c r="Z185" s="49">
        <v>0.5</v>
      </c>
      <c r="AA185" s="49">
        <v>0</v>
      </c>
      <c r="AB185" s="71">
        <v>185</v>
      </c>
      <c r="AC185" s="71"/>
      <c r="AD185" s="72"/>
      <c r="AE185" s="78" t="s">
        <v>1503</v>
      </c>
      <c r="AF185" s="78">
        <v>51</v>
      </c>
      <c r="AG185" s="78">
        <v>70</v>
      </c>
      <c r="AH185" s="78">
        <v>6590</v>
      </c>
      <c r="AI185" s="78">
        <v>6174</v>
      </c>
      <c r="AJ185" s="78"/>
      <c r="AK185" s="78" t="s">
        <v>1695</v>
      </c>
      <c r="AL185" s="78" t="s">
        <v>1825</v>
      </c>
      <c r="AM185" s="78"/>
      <c r="AN185" s="78"/>
      <c r="AO185" s="80">
        <v>42322.11482638889</v>
      </c>
      <c r="AP185" s="78"/>
      <c r="AQ185" s="78" t="b">
        <v>1</v>
      </c>
      <c r="AR185" s="78" t="b">
        <v>0</v>
      </c>
      <c r="AS185" s="78" t="b">
        <v>0</v>
      </c>
      <c r="AT185" s="78" t="s">
        <v>1272</v>
      </c>
      <c r="AU185" s="78">
        <v>0</v>
      </c>
      <c r="AV185" s="84" t="s">
        <v>2111</v>
      </c>
      <c r="AW185" s="78" t="b">
        <v>0</v>
      </c>
      <c r="AX185" s="78" t="s">
        <v>2232</v>
      </c>
      <c r="AY185" s="84" t="s">
        <v>2415</v>
      </c>
      <c r="AZ185" s="78" t="s">
        <v>66</v>
      </c>
      <c r="BA185" s="78" t="str">
        <f>REPLACE(INDEX(GroupVertices[Group],MATCH(Vertices[[#This Row],[Vertex]],GroupVertices[Vertex],0)),1,1,"")</f>
        <v>1</v>
      </c>
      <c r="BB185" s="48"/>
      <c r="BC185" s="48"/>
      <c r="BD185" s="48"/>
      <c r="BE185" s="48"/>
      <c r="BF185" s="48" t="s">
        <v>567</v>
      </c>
      <c r="BG185" s="48" t="s">
        <v>567</v>
      </c>
      <c r="BH185" s="122" t="s">
        <v>3146</v>
      </c>
      <c r="BI185" s="122" t="s">
        <v>3146</v>
      </c>
      <c r="BJ185" s="122" t="s">
        <v>3261</v>
      </c>
      <c r="BK185" s="122" t="s">
        <v>3261</v>
      </c>
      <c r="BL185" s="122">
        <v>2</v>
      </c>
      <c r="BM185" s="125">
        <v>9.523809523809524</v>
      </c>
      <c r="BN185" s="122">
        <v>0</v>
      </c>
      <c r="BO185" s="125">
        <v>0</v>
      </c>
      <c r="BP185" s="122">
        <v>0</v>
      </c>
      <c r="BQ185" s="125">
        <v>0</v>
      </c>
      <c r="BR185" s="122">
        <v>19</v>
      </c>
      <c r="BS185" s="125">
        <v>90.47619047619048</v>
      </c>
      <c r="BT185" s="122">
        <v>21</v>
      </c>
      <c r="BU185" s="2"/>
      <c r="BV185" s="3"/>
      <c r="BW185" s="3"/>
      <c r="BX185" s="3"/>
      <c r="BY185" s="3"/>
    </row>
    <row r="186" spans="1:77" ht="41.45" customHeight="1">
      <c r="A186" s="64" t="s">
        <v>358</v>
      </c>
      <c r="C186" s="65"/>
      <c r="D186" s="65" t="s">
        <v>64</v>
      </c>
      <c r="E186" s="66">
        <v>162.06390278014877</v>
      </c>
      <c r="F186" s="68">
        <v>99.9999123809283</v>
      </c>
      <c r="G186" s="101" t="s">
        <v>743</v>
      </c>
      <c r="H186" s="65"/>
      <c r="I186" s="69" t="s">
        <v>358</v>
      </c>
      <c r="J186" s="70"/>
      <c r="K186" s="70"/>
      <c r="L186" s="69" t="s">
        <v>2627</v>
      </c>
      <c r="M186" s="73">
        <v>1.0292005159634896</v>
      </c>
      <c r="N186" s="74">
        <v>9006.869140625</v>
      </c>
      <c r="O186" s="74">
        <v>9646.09375</v>
      </c>
      <c r="P186" s="75"/>
      <c r="Q186" s="76"/>
      <c r="R186" s="76"/>
      <c r="S186" s="87"/>
      <c r="T186" s="48">
        <v>0</v>
      </c>
      <c r="U186" s="48">
        <v>2</v>
      </c>
      <c r="V186" s="49">
        <v>0</v>
      </c>
      <c r="W186" s="49">
        <v>0.001727</v>
      </c>
      <c r="X186" s="49">
        <v>0.007641</v>
      </c>
      <c r="Y186" s="49">
        <v>0.519652</v>
      </c>
      <c r="Z186" s="49">
        <v>0.5</v>
      </c>
      <c r="AA186" s="49">
        <v>0</v>
      </c>
      <c r="AB186" s="71">
        <v>186</v>
      </c>
      <c r="AC186" s="71"/>
      <c r="AD186" s="72"/>
      <c r="AE186" s="78" t="s">
        <v>1504</v>
      </c>
      <c r="AF186" s="78">
        <v>162</v>
      </c>
      <c r="AG186" s="78">
        <v>176</v>
      </c>
      <c r="AH186" s="78">
        <v>2611</v>
      </c>
      <c r="AI186" s="78">
        <v>2615</v>
      </c>
      <c r="AJ186" s="78"/>
      <c r="AK186" s="78" t="s">
        <v>1696</v>
      </c>
      <c r="AL186" s="78" t="s">
        <v>1826</v>
      </c>
      <c r="AM186" s="84" t="s">
        <v>1919</v>
      </c>
      <c r="AN186" s="78"/>
      <c r="AO186" s="80">
        <v>39849.42822916667</v>
      </c>
      <c r="AP186" s="78"/>
      <c r="AQ186" s="78" t="b">
        <v>1</v>
      </c>
      <c r="AR186" s="78" t="b">
        <v>0</v>
      </c>
      <c r="AS186" s="78" t="b">
        <v>0</v>
      </c>
      <c r="AT186" s="78" t="s">
        <v>1272</v>
      </c>
      <c r="AU186" s="78">
        <v>19</v>
      </c>
      <c r="AV186" s="84" t="s">
        <v>2111</v>
      </c>
      <c r="AW186" s="78" t="b">
        <v>0</v>
      </c>
      <c r="AX186" s="78" t="s">
        <v>2232</v>
      </c>
      <c r="AY186" s="84" t="s">
        <v>2416</v>
      </c>
      <c r="AZ186" s="78" t="s">
        <v>66</v>
      </c>
      <c r="BA186" s="78" t="str">
        <f>REPLACE(INDEX(GroupVertices[Group],MATCH(Vertices[[#This Row],[Vertex]],GroupVertices[Vertex],0)),1,1,"")</f>
        <v>5</v>
      </c>
      <c r="BB186" s="48"/>
      <c r="BC186" s="48"/>
      <c r="BD186" s="48"/>
      <c r="BE186" s="48"/>
      <c r="BF186" s="48" t="s">
        <v>564</v>
      </c>
      <c r="BG186" s="48" t="s">
        <v>564</v>
      </c>
      <c r="BH186" s="122" t="s">
        <v>3166</v>
      </c>
      <c r="BI186" s="122" t="s">
        <v>3166</v>
      </c>
      <c r="BJ186" s="122" t="s">
        <v>3279</v>
      </c>
      <c r="BK186" s="122" t="s">
        <v>3279</v>
      </c>
      <c r="BL186" s="122">
        <v>1</v>
      </c>
      <c r="BM186" s="125">
        <v>5.882352941176471</v>
      </c>
      <c r="BN186" s="122">
        <v>0</v>
      </c>
      <c r="BO186" s="125">
        <v>0</v>
      </c>
      <c r="BP186" s="122">
        <v>0</v>
      </c>
      <c r="BQ186" s="125">
        <v>0</v>
      </c>
      <c r="BR186" s="122">
        <v>16</v>
      </c>
      <c r="BS186" s="125">
        <v>94.11764705882354</v>
      </c>
      <c r="BT186" s="122">
        <v>17</v>
      </c>
      <c r="BU186" s="2"/>
      <c r="BV186" s="3"/>
      <c r="BW186" s="3"/>
      <c r="BX186" s="3"/>
      <c r="BY186" s="3"/>
    </row>
    <row r="187" spans="1:77" ht="41.45" customHeight="1">
      <c r="A187" s="64" t="s">
        <v>359</v>
      </c>
      <c r="C187" s="65"/>
      <c r="D187" s="65" t="s">
        <v>64</v>
      </c>
      <c r="E187" s="66">
        <v>162.16592937799987</v>
      </c>
      <c r="F187" s="68">
        <v>99.99977248911495</v>
      </c>
      <c r="G187" s="101" t="s">
        <v>2223</v>
      </c>
      <c r="H187" s="65"/>
      <c r="I187" s="69" t="s">
        <v>359</v>
      </c>
      <c r="J187" s="70"/>
      <c r="K187" s="70"/>
      <c r="L187" s="69" t="s">
        <v>2628</v>
      </c>
      <c r="M187" s="73">
        <v>1.075821794291561</v>
      </c>
      <c r="N187" s="74">
        <v>6744.03369140625</v>
      </c>
      <c r="O187" s="74">
        <v>803.3548583984375</v>
      </c>
      <c r="P187" s="75"/>
      <c r="Q187" s="76"/>
      <c r="R187" s="76"/>
      <c r="S187" s="87"/>
      <c r="T187" s="48">
        <v>0</v>
      </c>
      <c r="U187" s="48">
        <v>1</v>
      </c>
      <c r="V187" s="49">
        <v>0</v>
      </c>
      <c r="W187" s="49">
        <v>0.001377</v>
      </c>
      <c r="X187" s="49">
        <v>0.000628</v>
      </c>
      <c r="Y187" s="49">
        <v>0.351739</v>
      </c>
      <c r="Z187" s="49">
        <v>0</v>
      </c>
      <c r="AA187" s="49">
        <v>0</v>
      </c>
      <c r="AB187" s="71">
        <v>187</v>
      </c>
      <c r="AC187" s="71"/>
      <c r="AD187" s="72"/>
      <c r="AE187" s="78" t="s">
        <v>1461</v>
      </c>
      <c r="AF187" s="78">
        <v>706</v>
      </c>
      <c r="AG187" s="78">
        <v>457</v>
      </c>
      <c r="AH187" s="78">
        <v>865</v>
      </c>
      <c r="AI187" s="78">
        <v>1595</v>
      </c>
      <c r="AJ187" s="78"/>
      <c r="AK187" s="78" t="s">
        <v>1697</v>
      </c>
      <c r="AL187" s="78" t="s">
        <v>1827</v>
      </c>
      <c r="AM187" s="78"/>
      <c r="AN187" s="78"/>
      <c r="AO187" s="80">
        <v>42318.74034722222</v>
      </c>
      <c r="AP187" s="84" t="s">
        <v>2084</v>
      </c>
      <c r="AQ187" s="78" t="b">
        <v>0</v>
      </c>
      <c r="AR187" s="78" t="b">
        <v>0</v>
      </c>
      <c r="AS187" s="78" t="b">
        <v>0</v>
      </c>
      <c r="AT187" s="78" t="s">
        <v>1272</v>
      </c>
      <c r="AU187" s="78">
        <v>13</v>
      </c>
      <c r="AV187" s="84" t="s">
        <v>2111</v>
      </c>
      <c r="AW187" s="78" t="b">
        <v>0</v>
      </c>
      <c r="AX187" s="78" t="s">
        <v>2232</v>
      </c>
      <c r="AY187" s="84" t="s">
        <v>2417</v>
      </c>
      <c r="AZ187" s="78" t="s">
        <v>66</v>
      </c>
      <c r="BA187" s="78" t="str">
        <f>REPLACE(INDEX(GroupVertices[Group],MATCH(Vertices[[#This Row],[Vertex]],GroupVertices[Vertex],0)),1,1,"")</f>
        <v>4</v>
      </c>
      <c r="BB187" s="48"/>
      <c r="BC187" s="48"/>
      <c r="BD187" s="48"/>
      <c r="BE187" s="48"/>
      <c r="BF187" s="48" t="s">
        <v>597</v>
      </c>
      <c r="BG187" s="48" t="s">
        <v>597</v>
      </c>
      <c r="BH187" s="122" t="s">
        <v>3167</v>
      </c>
      <c r="BI187" s="122" t="s">
        <v>3167</v>
      </c>
      <c r="BJ187" s="122" t="s">
        <v>3280</v>
      </c>
      <c r="BK187" s="122" t="s">
        <v>3280</v>
      </c>
      <c r="BL187" s="122">
        <v>1</v>
      </c>
      <c r="BM187" s="125">
        <v>7.6923076923076925</v>
      </c>
      <c r="BN187" s="122">
        <v>0</v>
      </c>
      <c r="BO187" s="125">
        <v>0</v>
      </c>
      <c r="BP187" s="122">
        <v>0</v>
      </c>
      <c r="BQ187" s="125">
        <v>0</v>
      </c>
      <c r="BR187" s="122">
        <v>12</v>
      </c>
      <c r="BS187" s="125">
        <v>92.3076923076923</v>
      </c>
      <c r="BT187" s="122">
        <v>13</v>
      </c>
      <c r="BU187" s="2"/>
      <c r="BV187" s="3"/>
      <c r="BW187" s="3"/>
      <c r="BX187" s="3"/>
      <c r="BY187" s="3"/>
    </row>
    <row r="188" spans="1:77" ht="41.45" customHeight="1">
      <c r="A188" s="64" t="s">
        <v>360</v>
      </c>
      <c r="C188" s="65"/>
      <c r="D188" s="65" t="s">
        <v>64</v>
      </c>
      <c r="E188" s="66">
        <v>162.04829016908968</v>
      </c>
      <c r="F188" s="68">
        <v>99.99993378786058</v>
      </c>
      <c r="G188" s="101" t="s">
        <v>2224</v>
      </c>
      <c r="H188" s="65"/>
      <c r="I188" s="69" t="s">
        <v>360</v>
      </c>
      <c r="J188" s="70"/>
      <c r="K188" s="70"/>
      <c r="L188" s="69" t="s">
        <v>2629</v>
      </c>
      <c r="M188" s="73">
        <v>1.022066298995137</v>
      </c>
      <c r="N188" s="74">
        <v>2065.076904296875</v>
      </c>
      <c r="O188" s="74">
        <v>3823.883056640625</v>
      </c>
      <c r="P188" s="75"/>
      <c r="Q188" s="76"/>
      <c r="R188" s="76"/>
      <c r="S188" s="87"/>
      <c r="T188" s="48">
        <v>0</v>
      </c>
      <c r="U188" s="48">
        <v>1</v>
      </c>
      <c r="V188" s="49">
        <v>0</v>
      </c>
      <c r="W188" s="49">
        <v>0.001508</v>
      </c>
      <c r="X188" s="49">
        <v>0.000732</v>
      </c>
      <c r="Y188" s="49">
        <v>0.490612</v>
      </c>
      <c r="Z188" s="49">
        <v>0</v>
      </c>
      <c r="AA188" s="49">
        <v>0</v>
      </c>
      <c r="AB188" s="71">
        <v>188</v>
      </c>
      <c r="AC188" s="71"/>
      <c r="AD188" s="72"/>
      <c r="AE188" s="78" t="s">
        <v>1505</v>
      </c>
      <c r="AF188" s="78">
        <v>54</v>
      </c>
      <c r="AG188" s="78">
        <v>133</v>
      </c>
      <c r="AH188" s="78">
        <v>10615</v>
      </c>
      <c r="AI188" s="78">
        <v>9327</v>
      </c>
      <c r="AJ188" s="78"/>
      <c r="AK188" s="78"/>
      <c r="AL188" s="78"/>
      <c r="AM188" s="78"/>
      <c r="AN188" s="78"/>
      <c r="AO188" s="80">
        <v>43058.91028935185</v>
      </c>
      <c r="AP188" s="84" t="s">
        <v>2085</v>
      </c>
      <c r="AQ188" s="78" t="b">
        <v>1</v>
      </c>
      <c r="AR188" s="78" t="b">
        <v>0</v>
      </c>
      <c r="AS188" s="78" t="b">
        <v>0</v>
      </c>
      <c r="AT188" s="78" t="s">
        <v>1272</v>
      </c>
      <c r="AU188" s="78">
        <v>3</v>
      </c>
      <c r="AV188" s="78"/>
      <c r="AW188" s="78" t="b">
        <v>0</v>
      </c>
      <c r="AX188" s="78" t="s">
        <v>2232</v>
      </c>
      <c r="AY188" s="84" t="s">
        <v>2418</v>
      </c>
      <c r="AZ188" s="78" t="s">
        <v>66</v>
      </c>
      <c r="BA188" s="78" t="str">
        <f>REPLACE(INDEX(GroupVertices[Group],MATCH(Vertices[[#This Row],[Vertex]],GroupVertices[Vertex],0)),1,1,"")</f>
        <v>2</v>
      </c>
      <c r="BB188" s="48"/>
      <c r="BC188" s="48"/>
      <c r="BD188" s="48"/>
      <c r="BE188" s="48"/>
      <c r="BF188" s="48" t="s">
        <v>561</v>
      </c>
      <c r="BG188" s="48" t="s">
        <v>561</v>
      </c>
      <c r="BH188" s="122" t="s">
        <v>3089</v>
      </c>
      <c r="BI188" s="122" t="s">
        <v>3089</v>
      </c>
      <c r="BJ188" s="122" t="s">
        <v>3204</v>
      </c>
      <c r="BK188" s="122" t="s">
        <v>3204</v>
      </c>
      <c r="BL188" s="122">
        <v>1</v>
      </c>
      <c r="BM188" s="125">
        <v>11.11111111111111</v>
      </c>
      <c r="BN188" s="122">
        <v>0</v>
      </c>
      <c r="BO188" s="125">
        <v>0</v>
      </c>
      <c r="BP188" s="122">
        <v>0</v>
      </c>
      <c r="BQ188" s="125">
        <v>0</v>
      </c>
      <c r="BR188" s="122">
        <v>8</v>
      </c>
      <c r="BS188" s="125">
        <v>88.88888888888889</v>
      </c>
      <c r="BT188" s="122">
        <v>9</v>
      </c>
      <c r="BU188" s="2"/>
      <c r="BV188" s="3"/>
      <c r="BW188" s="3"/>
      <c r="BX188" s="3"/>
      <c r="BY188" s="3"/>
    </row>
    <row r="189" spans="1:77" ht="41.45" customHeight="1">
      <c r="A189" s="64" t="s">
        <v>361</v>
      </c>
      <c r="C189" s="65"/>
      <c r="D189" s="65" t="s">
        <v>64</v>
      </c>
      <c r="E189" s="66">
        <v>162.25234336479195</v>
      </c>
      <c r="F189" s="68">
        <v>99.99965400423389</v>
      </c>
      <c r="G189" s="101" t="s">
        <v>744</v>
      </c>
      <c r="H189" s="65"/>
      <c r="I189" s="69" t="s">
        <v>361</v>
      </c>
      <c r="J189" s="70"/>
      <c r="K189" s="70"/>
      <c r="L189" s="69" t="s">
        <v>2630</v>
      </c>
      <c r="M189" s="73">
        <v>1.11530885565128</v>
      </c>
      <c r="N189" s="74">
        <v>6227.904296875</v>
      </c>
      <c r="O189" s="74">
        <v>9027.6015625</v>
      </c>
      <c r="P189" s="75"/>
      <c r="Q189" s="76"/>
      <c r="R189" s="76"/>
      <c r="S189" s="87"/>
      <c r="T189" s="48">
        <v>0</v>
      </c>
      <c r="U189" s="48">
        <v>1</v>
      </c>
      <c r="V189" s="49">
        <v>0</v>
      </c>
      <c r="W189" s="49">
        <v>0.00157</v>
      </c>
      <c r="X189" s="49">
        <v>0.001683</v>
      </c>
      <c r="Y189" s="49">
        <v>0.453777</v>
      </c>
      <c r="Z189" s="49">
        <v>0</v>
      </c>
      <c r="AA189" s="49">
        <v>0</v>
      </c>
      <c r="AB189" s="71">
        <v>189</v>
      </c>
      <c r="AC189" s="71"/>
      <c r="AD189" s="72"/>
      <c r="AE189" s="78" t="s">
        <v>1506</v>
      </c>
      <c r="AF189" s="78">
        <v>304</v>
      </c>
      <c r="AG189" s="78">
        <v>695</v>
      </c>
      <c r="AH189" s="78">
        <v>24440</v>
      </c>
      <c r="AI189" s="78">
        <v>100389</v>
      </c>
      <c r="AJ189" s="78"/>
      <c r="AK189" s="78" t="s">
        <v>1698</v>
      </c>
      <c r="AL189" s="78" t="s">
        <v>1763</v>
      </c>
      <c r="AM189" s="78"/>
      <c r="AN189" s="78"/>
      <c r="AO189" s="80">
        <v>41125.52846064815</v>
      </c>
      <c r="AP189" s="84" t="s">
        <v>2086</v>
      </c>
      <c r="AQ189" s="78" t="b">
        <v>0</v>
      </c>
      <c r="AR189" s="78" t="b">
        <v>0</v>
      </c>
      <c r="AS189" s="78" t="b">
        <v>1</v>
      </c>
      <c r="AT189" s="78" t="s">
        <v>1272</v>
      </c>
      <c r="AU189" s="78">
        <v>4</v>
      </c>
      <c r="AV189" s="84" t="s">
        <v>2119</v>
      </c>
      <c r="AW189" s="78" t="b">
        <v>0</v>
      </c>
      <c r="AX189" s="78" t="s">
        <v>2232</v>
      </c>
      <c r="AY189" s="84" t="s">
        <v>2419</v>
      </c>
      <c r="AZ189" s="78" t="s">
        <v>66</v>
      </c>
      <c r="BA189" s="78" t="str">
        <f>REPLACE(INDEX(GroupVertices[Group],MATCH(Vertices[[#This Row],[Vertex]],GroupVertices[Vertex],0)),1,1,"")</f>
        <v>3</v>
      </c>
      <c r="BB189" s="48"/>
      <c r="BC189" s="48"/>
      <c r="BD189" s="48"/>
      <c r="BE189" s="48"/>
      <c r="BF189" s="48"/>
      <c r="BG189" s="48"/>
      <c r="BH189" s="122" t="s">
        <v>3091</v>
      </c>
      <c r="BI189" s="122" t="s">
        <v>3091</v>
      </c>
      <c r="BJ189" s="122" t="s">
        <v>3206</v>
      </c>
      <c r="BK189" s="122" t="s">
        <v>3206</v>
      </c>
      <c r="BL189" s="122">
        <v>2</v>
      </c>
      <c r="BM189" s="125">
        <v>8.695652173913043</v>
      </c>
      <c r="BN189" s="122">
        <v>0</v>
      </c>
      <c r="BO189" s="125">
        <v>0</v>
      </c>
      <c r="BP189" s="122">
        <v>0</v>
      </c>
      <c r="BQ189" s="125">
        <v>0</v>
      </c>
      <c r="BR189" s="122">
        <v>21</v>
      </c>
      <c r="BS189" s="125">
        <v>91.30434782608695</v>
      </c>
      <c r="BT189" s="122">
        <v>23</v>
      </c>
      <c r="BU189" s="2"/>
      <c r="BV189" s="3"/>
      <c r="BW189" s="3"/>
      <c r="BX189" s="3"/>
      <c r="BY189" s="3"/>
    </row>
    <row r="190" spans="1:77" ht="41.45" customHeight="1">
      <c r="A190" s="64" t="s">
        <v>362</v>
      </c>
      <c r="C190" s="65"/>
      <c r="D190" s="65" t="s">
        <v>64</v>
      </c>
      <c r="E190" s="66">
        <v>162.16302470617495</v>
      </c>
      <c r="F190" s="68">
        <v>99.99977647180003</v>
      </c>
      <c r="G190" s="101" t="s">
        <v>745</v>
      </c>
      <c r="H190" s="65"/>
      <c r="I190" s="69" t="s">
        <v>362</v>
      </c>
      <c r="J190" s="70"/>
      <c r="K190" s="70"/>
      <c r="L190" s="69" t="s">
        <v>2631</v>
      </c>
      <c r="M190" s="73">
        <v>1.0744944981114024</v>
      </c>
      <c r="N190" s="74">
        <v>9309.5849609375</v>
      </c>
      <c r="O190" s="74">
        <v>3637.58349609375</v>
      </c>
      <c r="P190" s="75"/>
      <c r="Q190" s="76"/>
      <c r="R190" s="76"/>
      <c r="S190" s="87"/>
      <c r="T190" s="48">
        <v>2</v>
      </c>
      <c r="U190" s="48">
        <v>2</v>
      </c>
      <c r="V190" s="49">
        <v>7</v>
      </c>
      <c r="W190" s="49">
        <v>0.25</v>
      </c>
      <c r="X190" s="49">
        <v>0</v>
      </c>
      <c r="Y190" s="49">
        <v>1.624206</v>
      </c>
      <c r="Z190" s="49">
        <v>0.16666666666666666</v>
      </c>
      <c r="AA190" s="49">
        <v>0</v>
      </c>
      <c r="AB190" s="71">
        <v>190</v>
      </c>
      <c r="AC190" s="71"/>
      <c r="AD190" s="72"/>
      <c r="AE190" s="78" t="s">
        <v>1507</v>
      </c>
      <c r="AF190" s="78">
        <v>716</v>
      </c>
      <c r="AG190" s="78">
        <v>449</v>
      </c>
      <c r="AH190" s="78">
        <v>904</v>
      </c>
      <c r="AI190" s="78">
        <v>2503</v>
      </c>
      <c r="AJ190" s="78"/>
      <c r="AK190" s="78" t="s">
        <v>1699</v>
      </c>
      <c r="AL190" s="78" t="s">
        <v>1828</v>
      </c>
      <c r="AM190" s="78"/>
      <c r="AN190" s="78"/>
      <c r="AO190" s="80">
        <v>40864.559432870374</v>
      </c>
      <c r="AP190" s="84" t="s">
        <v>2087</v>
      </c>
      <c r="AQ190" s="78" t="b">
        <v>0</v>
      </c>
      <c r="AR190" s="78" t="b">
        <v>0</v>
      </c>
      <c r="AS190" s="78" t="b">
        <v>1</v>
      </c>
      <c r="AT190" s="78" t="s">
        <v>1272</v>
      </c>
      <c r="AU190" s="78">
        <v>13</v>
      </c>
      <c r="AV190" s="84" t="s">
        <v>2119</v>
      </c>
      <c r="AW190" s="78" t="b">
        <v>0</v>
      </c>
      <c r="AX190" s="78" t="s">
        <v>2232</v>
      </c>
      <c r="AY190" s="84" t="s">
        <v>2420</v>
      </c>
      <c r="AZ190" s="78" t="s">
        <v>66</v>
      </c>
      <c r="BA190" s="78" t="str">
        <f>REPLACE(INDEX(GroupVertices[Group],MATCH(Vertices[[#This Row],[Vertex]],GroupVertices[Vertex],0)),1,1,"")</f>
        <v>8</v>
      </c>
      <c r="BB190" s="48"/>
      <c r="BC190" s="48"/>
      <c r="BD190" s="48"/>
      <c r="BE190" s="48"/>
      <c r="BF190" s="48" t="s">
        <v>564</v>
      </c>
      <c r="BG190" s="48" t="s">
        <v>564</v>
      </c>
      <c r="BH190" s="122" t="s">
        <v>2875</v>
      </c>
      <c r="BI190" s="122" t="s">
        <v>2875</v>
      </c>
      <c r="BJ190" s="122" t="s">
        <v>2994</v>
      </c>
      <c r="BK190" s="122" t="s">
        <v>2994</v>
      </c>
      <c r="BL190" s="122">
        <v>2</v>
      </c>
      <c r="BM190" s="125">
        <v>6.0606060606060606</v>
      </c>
      <c r="BN190" s="122">
        <v>2</v>
      </c>
      <c r="BO190" s="125">
        <v>6.0606060606060606</v>
      </c>
      <c r="BP190" s="122">
        <v>0</v>
      </c>
      <c r="BQ190" s="125">
        <v>0</v>
      </c>
      <c r="BR190" s="122">
        <v>29</v>
      </c>
      <c r="BS190" s="125">
        <v>87.87878787878788</v>
      </c>
      <c r="BT190" s="122">
        <v>33</v>
      </c>
      <c r="BU190" s="2"/>
      <c r="BV190" s="3"/>
      <c r="BW190" s="3"/>
      <c r="BX190" s="3"/>
      <c r="BY190" s="3"/>
    </row>
    <row r="191" spans="1:77" ht="41.45" customHeight="1">
      <c r="A191" s="64" t="s">
        <v>420</v>
      </c>
      <c r="C191" s="65"/>
      <c r="D191" s="65" t="s">
        <v>64</v>
      </c>
      <c r="E191" s="66">
        <v>163.34776772677367</v>
      </c>
      <c r="F191" s="68">
        <v>99.99815203412405</v>
      </c>
      <c r="G191" s="101" t="s">
        <v>2225</v>
      </c>
      <c r="H191" s="65"/>
      <c r="I191" s="69" t="s">
        <v>420</v>
      </c>
      <c r="J191" s="70"/>
      <c r="K191" s="70"/>
      <c r="L191" s="69" t="s">
        <v>2632</v>
      </c>
      <c r="M191" s="73">
        <v>1.6158654275935986</v>
      </c>
      <c r="N191" s="74">
        <v>9804.087890625</v>
      </c>
      <c r="O191" s="74">
        <v>3478.618408203125</v>
      </c>
      <c r="P191" s="75"/>
      <c r="Q191" s="76"/>
      <c r="R191" s="76"/>
      <c r="S191" s="87"/>
      <c r="T191" s="48">
        <v>1</v>
      </c>
      <c r="U191" s="48">
        <v>0</v>
      </c>
      <c r="V191" s="49">
        <v>0</v>
      </c>
      <c r="W191" s="49">
        <v>0.142857</v>
      </c>
      <c r="X191" s="49">
        <v>0</v>
      </c>
      <c r="Y191" s="49">
        <v>0.495144</v>
      </c>
      <c r="Z191" s="49">
        <v>0</v>
      </c>
      <c r="AA191" s="49">
        <v>0</v>
      </c>
      <c r="AB191" s="71">
        <v>191</v>
      </c>
      <c r="AC191" s="71"/>
      <c r="AD191" s="72"/>
      <c r="AE191" s="78" t="s">
        <v>1508</v>
      </c>
      <c r="AF191" s="78">
        <v>1305</v>
      </c>
      <c r="AG191" s="78">
        <v>3712</v>
      </c>
      <c r="AH191" s="78">
        <v>4410</v>
      </c>
      <c r="AI191" s="78">
        <v>1571</v>
      </c>
      <c r="AJ191" s="78"/>
      <c r="AK191" s="78" t="s">
        <v>1700</v>
      </c>
      <c r="AL191" s="78" t="s">
        <v>1829</v>
      </c>
      <c r="AM191" s="84" t="s">
        <v>1920</v>
      </c>
      <c r="AN191" s="78"/>
      <c r="AO191" s="80">
        <v>40603.418854166666</v>
      </c>
      <c r="AP191" s="84" t="s">
        <v>2088</v>
      </c>
      <c r="AQ191" s="78" t="b">
        <v>0</v>
      </c>
      <c r="AR191" s="78" t="b">
        <v>0</v>
      </c>
      <c r="AS191" s="78" t="b">
        <v>0</v>
      </c>
      <c r="AT191" s="78" t="s">
        <v>1272</v>
      </c>
      <c r="AU191" s="78">
        <v>40</v>
      </c>
      <c r="AV191" s="84" t="s">
        <v>2111</v>
      </c>
      <c r="AW191" s="78" t="b">
        <v>0</v>
      </c>
      <c r="AX191" s="78" t="s">
        <v>2232</v>
      </c>
      <c r="AY191" s="84" t="s">
        <v>2421</v>
      </c>
      <c r="AZ191" s="78" t="s">
        <v>65</v>
      </c>
      <c r="BA191" s="78" t="str">
        <f>REPLACE(INDEX(GroupVertices[Group],MATCH(Vertices[[#This Row],[Vertex]],GroupVertices[Vertex],0)),1,1,"")</f>
        <v>8</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365</v>
      </c>
      <c r="C192" s="65"/>
      <c r="D192" s="65" t="s">
        <v>64</v>
      </c>
      <c r="E192" s="66">
        <v>162.42335591848547</v>
      </c>
      <c r="F192" s="68">
        <v>99.99941952364996</v>
      </c>
      <c r="G192" s="101" t="s">
        <v>747</v>
      </c>
      <c r="H192" s="65"/>
      <c r="I192" s="69" t="s">
        <v>365</v>
      </c>
      <c r="J192" s="70"/>
      <c r="K192" s="70"/>
      <c r="L192" s="69" t="s">
        <v>2633</v>
      </c>
      <c r="M192" s="73">
        <v>1.1934534182581187</v>
      </c>
      <c r="N192" s="74">
        <v>7725.0234375</v>
      </c>
      <c r="O192" s="74">
        <v>4373.69921875</v>
      </c>
      <c r="P192" s="75"/>
      <c r="Q192" s="76"/>
      <c r="R192" s="76"/>
      <c r="S192" s="87"/>
      <c r="T192" s="48">
        <v>0</v>
      </c>
      <c r="U192" s="48">
        <v>1</v>
      </c>
      <c r="V192" s="49">
        <v>0</v>
      </c>
      <c r="W192" s="49">
        <v>0.001054</v>
      </c>
      <c r="X192" s="49">
        <v>6E-05</v>
      </c>
      <c r="Y192" s="49">
        <v>0.505425</v>
      </c>
      <c r="Z192" s="49">
        <v>0</v>
      </c>
      <c r="AA192" s="49">
        <v>0</v>
      </c>
      <c r="AB192" s="71">
        <v>192</v>
      </c>
      <c r="AC192" s="71"/>
      <c r="AD192" s="72"/>
      <c r="AE192" s="78" t="s">
        <v>1509</v>
      </c>
      <c r="AF192" s="78">
        <v>165</v>
      </c>
      <c r="AG192" s="78">
        <v>1166</v>
      </c>
      <c r="AH192" s="78">
        <v>69</v>
      </c>
      <c r="AI192" s="78">
        <v>130</v>
      </c>
      <c r="AJ192" s="78"/>
      <c r="AK192" s="78" t="s">
        <v>1701</v>
      </c>
      <c r="AL192" s="78"/>
      <c r="AM192" s="78"/>
      <c r="AN192" s="78"/>
      <c r="AO192" s="80">
        <v>43336.72149305556</v>
      </c>
      <c r="AP192" s="84" t="s">
        <v>2089</v>
      </c>
      <c r="AQ192" s="78" t="b">
        <v>0</v>
      </c>
      <c r="AR192" s="78" t="b">
        <v>0</v>
      </c>
      <c r="AS192" s="78" t="b">
        <v>0</v>
      </c>
      <c r="AT192" s="78" t="s">
        <v>1272</v>
      </c>
      <c r="AU192" s="78">
        <v>9</v>
      </c>
      <c r="AV192" s="84" t="s">
        <v>2111</v>
      </c>
      <c r="AW192" s="78" t="b">
        <v>0</v>
      </c>
      <c r="AX192" s="78" t="s">
        <v>2232</v>
      </c>
      <c r="AY192" s="84" t="s">
        <v>2422</v>
      </c>
      <c r="AZ192" s="78" t="s">
        <v>66</v>
      </c>
      <c r="BA192" s="78" t="str">
        <f>REPLACE(INDEX(GroupVertices[Group],MATCH(Vertices[[#This Row],[Vertex]],GroupVertices[Vertex],0)),1,1,"")</f>
        <v>9</v>
      </c>
      <c r="BB192" s="48"/>
      <c r="BC192" s="48"/>
      <c r="BD192" s="48"/>
      <c r="BE192" s="48"/>
      <c r="BF192" s="48"/>
      <c r="BG192" s="48"/>
      <c r="BH192" s="122" t="s">
        <v>3105</v>
      </c>
      <c r="BI192" s="122" t="s">
        <v>3105</v>
      </c>
      <c r="BJ192" s="122" t="s">
        <v>3219</v>
      </c>
      <c r="BK192" s="122" t="s">
        <v>3219</v>
      </c>
      <c r="BL192" s="122">
        <v>0</v>
      </c>
      <c r="BM192" s="125">
        <v>0</v>
      </c>
      <c r="BN192" s="122">
        <v>2</v>
      </c>
      <c r="BO192" s="125">
        <v>8</v>
      </c>
      <c r="BP192" s="122">
        <v>0</v>
      </c>
      <c r="BQ192" s="125">
        <v>0</v>
      </c>
      <c r="BR192" s="122">
        <v>23</v>
      </c>
      <c r="BS192" s="125">
        <v>92</v>
      </c>
      <c r="BT192" s="122">
        <v>25</v>
      </c>
      <c r="BU192" s="2"/>
      <c r="BV192" s="3"/>
      <c r="BW192" s="3"/>
      <c r="BX192" s="3"/>
      <c r="BY192" s="3"/>
    </row>
    <row r="193" spans="1:77" ht="41.45" customHeight="1">
      <c r="A193" s="64" t="s">
        <v>366</v>
      </c>
      <c r="C193" s="65"/>
      <c r="D193" s="65" t="s">
        <v>64</v>
      </c>
      <c r="E193" s="66">
        <v>162.30898446537833</v>
      </c>
      <c r="F193" s="68">
        <v>99.99957634187489</v>
      </c>
      <c r="G193" s="101" t="s">
        <v>748</v>
      </c>
      <c r="H193" s="65"/>
      <c r="I193" s="69" t="s">
        <v>366</v>
      </c>
      <c r="J193" s="70"/>
      <c r="K193" s="70"/>
      <c r="L193" s="69" t="s">
        <v>2634</v>
      </c>
      <c r="M193" s="73">
        <v>1.141191131164373</v>
      </c>
      <c r="N193" s="74">
        <v>3333.12548828125</v>
      </c>
      <c r="O193" s="74">
        <v>7549.75244140625</v>
      </c>
      <c r="P193" s="75"/>
      <c r="Q193" s="76"/>
      <c r="R193" s="76"/>
      <c r="S193" s="87"/>
      <c r="T193" s="48">
        <v>0</v>
      </c>
      <c r="U193" s="48">
        <v>4</v>
      </c>
      <c r="V193" s="49">
        <v>3183.366989</v>
      </c>
      <c r="W193" s="49">
        <v>0.002375</v>
      </c>
      <c r="X193" s="49">
        <v>0.01004</v>
      </c>
      <c r="Y193" s="49">
        <v>1.192988</v>
      </c>
      <c r="Z193" s="49">
        <v>0.08333333333333333</v>
      </c>
      <c r="AA193" s="49">
        <v>0</v>
      </c>
      <c r="AB193" s="71">
        <v>193</v>
      </c>
      <c r="AC193" s="71"/>
      <c r="AD193" s="72"/>
      <c r="AE193" s="78" t="s">
        <v>1510</v>
      </c>
      <c r="AF193" s="78">
        <v>5002</v>
      </c>
      <c r="AG193" s="78">
        <v>851</v>
      </c>
      <c r="AH193" s="78">
        <v>77688</v>
      </c>
      <c r="AI193" s="78">
        <v>78961</v>
      </c>
      <c r="AJ193" s="78"/>
      <c r="AK193" s="78" t="s">
        <v>1702</v>
      </c>
      <c r="AL193" s="78"/>
      <c r="AM193" s="78"/>
      <c r="AN193" s="78"/>
      <c r="AO193" s="80">
        <v>41907.67805555555</v>
      </c>
      <c r="AP193" s="84" t="s">
        <v>2090</v>
      </c>
      <c r="AQ193" s="78" t="b">
        <v>1</v>
      </c>
      <c r="AR193" s="78" t="b">
        <v>0</v>
      </c>
      <c r="AS193" s="78" t="b">
        <v>0</v>
      </c>
      <c r="AT193" s="78" t="s">
        <v>1272</v>
      </c>
      <c r="AU193" s="78">
        <v>51</v>
      </c>
      <c r="AV193" s="84" t="s">
        <v>2111</v>
      </c>
      <c r="AW193" s="78" t="b">
        <v>0</v>
      </c>
      <c r="AX193" s="78" t="s">
        <v>2232</v>
      </c>
      <c r="AY193" s="84" t="s">
        <v>2423</v>
      </c>
      <c r="AZ193" s="78" t="s">
        <v>66</v>
      </c>
      <c r="BA193" s="78" t="str">
        <f>REPLACE(INDEX(GroupVertices[Group],MATCH(Vertices[[#This Row],[Vertex]],GroupVertices[Vertex],0)),1,1,"")</f>
        <v>1</v>
      </c>
      <c r="BB193" s="48"/>
      <c r="BC193" s="48"/>
      <c r="BD193" s="48"/>
      <c r="BE193" s="48"/>
      <c r="BF193" s="48" t="s">
        <v>580</v>
      </c>
      <c r="BG193" s="48" t="s">
        <v>561</v>
      </c>
      <c r="BH193" s="122" t="s">
        <v>3168</v>
      </c>
      <c r="BI193" s="122" t="s">
        <v>3197</v>
      </c>
      <c r="BJ193" s="122" t="s">
        <v>3232</v>
      </c>
      <c r="BK193" s="122" t="s">
        <v>3232</v>
      </c>
      <c r="BL193" s="122">
        <v>5</v>
      </c>
      <c r="BM193" s="125">
        <v>9.433962264150944</v>
      </c>
      <c r="BN193" s="122">
        <v>0</v>
      </c>
      <c r="BO193" s="125">
        <v>0</v>
      </c>
      <c r="BP193" s="122">
        <v>0</v>
      </c>
      <c r="BQ193" s="125">
        <v>0</v>
      </c>
      <c r="BR193" s="122">
        <v>48</v>
      </c>
      <c r="BS193" s="125">
        <v>90.56603773584905</v>
      </c>
      <c r="BT193" s="122">
        <v>53</v>
      </c>
      <c r="BU193" s="2"/>
      <c r="BV193" s="3"/>
      <c r="BW193" s="3"/>
      <c r="BX193" s="3"/>
      <c r="BY193" s="3"/>
    </row>
    <row r="194" spans="1:77" ht="41.45" customHeight="1">
      <c r="A194" s="64" t="s">
        <v>367</v>
      </c>
      <c r="C194" s="65"/>
      <c r="D194" s="65" t="s">
        <v>64</v>
      </c>
      <c r="E194" s="66">
        <v>162.43279610191655</v>
      </c>
      <c r="F194" s="68">
        <v>99.99940657992346</v>
      </c>
      <c r="G194" s="101" t="s">
        <v>749</v>
      </c>
      <c r="H194" s="65"/>
      <c r="I194" s="69" t="s">
        <v>367</v>
      </c>
      <c r="J194" s="70"/>
      <c r="K194" s="70"/>
      <c r="L194" s="69" t="s">
        <v>2635</v>
      </c>
      <c r="M194" s="73">
        <v>1.1977671308436342</v>
      </c>
      <c r="N194" s="74">
        <v>3389.653564453125</v>
      </c>
      <c r="O194" s="74">
        <v>7109.5712890625</v>
      </c>
      <c r="P194" s="75"/>
      <c r="Q194" s="76"/>
      <c r="R194" s="76"/>
      <c r="S194" s="87"/>
      <c r="T194" s="48">
        <v>0</v>
      </c>
      <c r="U194" s="48">
        <v>2</v>
      </c>
      <c r="V194" s="49">
        <v>0</v>
      </c>
      <c r="W194" s="49">
        <v>0.001718</v>
      </c>
      <c r="X194" s="49">
        <v>0.007625</v>
      </c>
      <c r="Y194" s="49">
        <v>0.548598</v>
      </c>
      <c r="Z194" s="49">
        <v>0.5</v>
      </c>
      <c r="AA194" s="49">
        <v>0</v>
      </c>
      <c r="AB194" s="71">
        <v>194</v>
      </c>
      <c r="AC194" s="71"/>
      <c r="AD194" s="72"/>
      <c r="AE194" s="78" t="s">
        <v>1511</v>
      </c>
      <c r="AF194" s="78">
        <v>522</v>
      </c>
      <c r="AG194" s="78">
        <v>1192</v>
      </c>
      <c r="AH194" s="78">
        <v>196176</v>
      </c>
      <c r="AI194" s="78">
        <v>28003</v>
      </c>
      <c r="AJ194" s="78"/>
      <c r="AK194" s="78" t="s">
        <v>1703</v>
      </c>
      <c r="AL194" s="78"/>
      <c r="AM194" s="78"/>
      <c r="AN194" s="78"/>
      <c r="AO194" s="80">
        <v>42706.78084490741</v>
      </c>
      <c r="AP194" s="84" t="s">
        <v>2091</v>
      </c>
      <c r="AQ194" s="78" t="b">
        <v>1</v>
      </c>
      <c r="AR194" s="78" t="b">
        <v>0</v>
      </c>
      <c r="AS194" s="78" t="b">
        <v>0</v>
      </c>
      <c r="AT194" s="78" t="s">
        <v>1272</v>
      </c>
      <c r="AU194" s="78">
        <v>58</v>
      </c>
      <c r="AV194" s="78"/>
      <c r="AW194" s="78" t="b">
        <v>0</v>
      </c>
      <c r="AX194" s="78" t="s">
        <v>2232</v>
      </c>
      <c r="AY194" s="84" t="s">
        <v>2424</v>
      </c>
      <c r="AZ194" s="78" t="s">
        <v>66</v>
      </c>
      <c r="BA194" s="78" t="str">
        <f>REPLACE(INDEX(GroupVertices[Group],MATCH(Vertices[[#This Row],[Vertex]],GroupVertices[Vertex],0)),1,1,"")</f>
        <v>1</v>
      </c>
      <c r="BB194" s="48"/>
      <c r="BC194" s="48"/>
      <c r="BD194" s="48"/>
      <c r="BE194" s="48"/>
      <c r="BF194" s="48" t="s">
        <v>567</v>
      </c>
      <c r="BG194" s="48" t="s">
        <v>567</v>
      </c>
      <c r="BH194" s="122" t="s">
        <v>3146</v>
      </c>
      <c r="BI194" s="122" t="s">
        <v>3146</v>
      </c>
      <c r="BJ194" s="122" t="s">
        <v>3261</v>
      </c>
      <c r="BK194" s="122" t="s">
        <v>3261</v>
      </c>
      <c r="BL194" s="122">
        <v>2</v>
      </c>
      <c r="BM194" s="125">
        <v>9.523809523809524</v>
      </c>
      <c r="BN194" s="122">
        <v>0</v>
      </c>
      <c r="BO194" s="125">
        <v>0</v>
      </c>
      <c r="BP194" s="122">
        <v>0</v>
      </c>
      <c r="BQ194" s="125">
        <v>0</v>
      </c>
      <c r="BR194" s="122">
        <v>19</v>
      </c>
      <c r="BS194" s="125">
        <v>90.47619047619048</v>
      </c>
      <c r="BT194" s="122">
        <v>21</v>
      </c>
      <c r="BU194" s="2"/>
      <c r="BV194" s="3"/>
      <c r="BW194" s="3"/>
      <c r="BX194" s="3"/>
      <c r="BY194" s="3"/>
    </row>
    <row r="195" spans="1:77" ht="41.45" customHeight="1">
      <c r="A195" s="64" t="s">
        <v>368</v>
      </c>
      <c r="C195" s="65"/>
      <c r="D195" s="65" t="s">
        <v>64</v>
      </c>
      <c r="E195" s="66">
        <v>164.26963794721505</v>
      </c>
      <c r="F195" s="68">
        <v>99.99688802944758</v>
      </c>
      <c r="G195" s="101" t="s">
        <v>750</v>
      </c>
      <c r="H195" s="65"/>
      <c r="I195" s="69" t="s">
        <v>368</v>
      </c>
      <c r="J195" s="70"/>
      <c r="K195" s="70"/>
      <c r="L195" s="69" t="s">
        <v>2636</v>
      </c>
      <c r="M195" s="73">
        <v>2.0371160527714403</v>
      </c>
      <c r="N195" s="74">
        <v>7306.4287109375</v>
      </c>
      <c r="O195" s="74">
        <v>8456.6357421875</v>
      </c>
      <c r="P195" s="75"/>
      <c r="Q195" s="76"/>
      <c r="R195" s="76"/>
      <c r="S195" s="87"/>
      <c r="T195" s="48">
        <v>0</v>
      </c>
      <c r="U195" s="48">
        <v>1</v>
      </c>
      <c r="V195" s="49">
        <v>0</v>
      </c>
      <c r="W195" s="49">
        <v>0.00157</v>
      </c>
      <c r="X195" s="49">
        <v>0.001683</v>
      </c>
      <c r="Y195" s="49">
        <v>0.453777</v>
      </c>
      <c r="Z195" s="49">
        <v>0</v>
      </c>
      <c r="AA195" s="49">
        <v>0</v>
      </c>
      <c r="AB195" s="71">
        <v>195</v>
      </c>
      <c r="AC195" s="71"/>
      <c r="AD195" s="72"/>
      <c r="AE195" s="78" t="s">
        <v>1512</v>
      </c>
      <c r="AF195" s="78">
        <v>978</v>
      </c>
      <c r="AG195" s="78">
        <v>6251</v>
      </c>
      <c r="AH195" s="78">
        <v>45907</v>
      </c>
      <c r="AI195" s="78">
        <v>9121</v>
      </c>
      <c r="AJ195" s="78"/>
      <c r="AK195" s="78" t="s">
        <v>1704</v>
      </c>
      <c r="AL195" s="78"/>
      <c r="AM195" s="84" t="s">
        <v>1921</v>
      </c>
      <c r="AN195" s="78"/>
      <c r="AO195" s="80">
        <v>39899.418969907405</v>
      </c>
      <c r="AP195" s="84" t="s">
        <v>2092</v>
      </c>
      <c r="AQ195" s="78" t="b">
        <v>0</v>
      </c>
      <c r="AR195" s="78" t="b">
        <v>0</v>
      </c>
      <c r="AS195" s="78" t="b">
        <v>1</v>
      </c>
      <c r="AT195" s="78" t="s">
        <v>1272</v>
      </c>
      <c r="AU195" s="78">
        <v>544</v>
      </c>
      <c r="AV195" s="84" t="s">
        <v>2111</v>
      </c>
      <c r="AW195" s="78" t="b">
        <v>1</v>
      </c>
      <c r="AX195" s="78" t="s">
        <v>2232</v>
      </c>
      <c r="AY195" s="84" t="s">
        <v>2425</v>
      </c>
      <c r="AZ195" s="78" t="s">
        <v>66</v>
      </c>
      <c r="BA195" s="78" t="str">
        <f>REPLACE(INDEX(GroupVertices[Group],MATCH(Vertices[[#This Row],[Vertex]],GroupVertices[Vertex],0)),1,1,"")</f>
        <v>3</v>
      </c>
      <c r="BB195" s="48"/>
      <c r="BC195" s="48"/>
      <c r="BD195" s="48"/>
      <c r="BE195" s="48"/>
      <c r="BF195" s="48"/>
      <c r="BG195" s="48"/>
      <c r="BH195" s="122" t="s">
        <v>3091</v>
      </c>
      <c r="BI195" s="122" t="s">
        <v>3091</v>
      </c>
      <c r="BJ195" s="122" t="s">
        <v>3206</v>
      </c>
      <c r="BK195" s="122" t="s">
        <v>3206</v>
      </c>
      <c r="BL195" s="122">
        <v>2</v>
      </c>
      <c r="BM195" s="125">
        <v>8.695652173913043</v>
      </c>
      <c r="BN195" s="122">
        <v>0</v>
      </c>
      <c r="BO195" s="125">
        <v>0</v>
      </c>
      <c r="BP195" s="122">
        <v>0</v>
      </c>
      <c r="BQ195" s="125">
        <v>0</v>
      </c>
      <c r="BR195" s="122">
        <v>21</v>
      </c>
      <c r="BS195" s="125">
        <v>91.30434782608695</v>
      </c>
      <c r="BT195" s="122">
        <v>23</v>
      </c>
      <c r="BU195" s="2"/>
      <c r="BV195" s="3"/>
      <c r="BW195" s="3"/>
      <c r="BX195" s="3"/>
      <c r="BY195" s="3"/>
    </row>
    <row r="196" spans="1:77" ht="41.45" customHeight="1">
      <c r="A196" s="64" t="s">
        <v>369</v>
      </c>
      <c r="C196" s="65"/>
      <c r="D196" s="65" t="s">
        <v>64</v>
      </c>
      <c r="E196" s="66">
        <v>162.1822681570152</v>
      </c>
      <c r="F196" s="68">
        <v>99.99975008651138</v>
      </c>
      <c r="G196" s="101" t="s">
        <v>751</v>
      </c>
      <c r="H196" s="65"/>
      <c r="I196" s="69" t="s">
        <v>369</v>
      </c>
      <c r="J196" s="70"/>
      <c r="K196" s="70"/>
      <c r="L196" s="69" t="s">
        <v>2637</v>
      </c>
      <c r="M196" s="73">
        <v>1.0832878353049533</v>
      </c>
      <c r="N196" s="74">
        <v>4734.0615234375</v>
      </c>
      <c r="O196" s="74">
        <v>7940.66455078125</v>
      </c>
      <c r="P196" s="75"/>
      <c r="Q196" s="76"/>
      <c r="R196" s="76"/>
      <c r="S196" s="87"/>
      <c r="T196" s="48">
        <v>0</v>
      </c>
      <c r="U196" s="48">
        <v>1</v>
      </c>
      <c r="V196" s="49">
        <v>0</v>
      </c>
      <c r="W196" s="49">
        <v>0.00157</v>
      </c>
      <c r="X196" s="49">
        <v>0.001683</v>
      </c>
      <c r="Y196" s="49">
        <v>0.453777</v>
      </c>
      <c r="Z196" s="49">
        <v>0</v>
      </c>
      <c r="AA196" s="49">
        <v>0</v>
      </c>
      <c r="AB196" s="71">
        <v>196</v>
      </c>
      <c r="AC196" s="71"/>
      <c r="AD196" s="72"/>
      <c r="AE196" s="78" t="s">
        <v>1513</v>
      </c>
      <c r="AF196" s="78">
        <v>114</v>
      </c>
      <c r="AG196" s="78">
        <v>502</v>
      </c>
      <c r="AH196" s="78">
        <v>5019</v>
      </c>
      <c r="AI196" s="78">
        <v>1009</v>
      </c>
      <c r="AJ196" s="78"/>
      <c r="AK196" s="78" t="s">
        <v>1705</v>
      </c>
      <c r="AL196" s="78" t="s">
        <v>1830</v>
      </c>
      <c r="AM196" s="78"/>
      <c r="AN196" s="78"/>
      <c r="AO196" s="80">
        <v>40992.43238425926</v>
      </c>
      <c r="AP196" s="84" t="s">
        <v>2093</v>
      </c>
      <c r="AQ196" s="78" t="b">
        <v>0</v>
      </c>
      <c r="AR196" s="78" t="b">
        <v>0</v>
      </c>
      <c r="AS196" s="78" t="b">
        <v>1</v>
      </c>
      <c r="AT196" s="78" t="s">
        <v>1272</v>
      </c>
      <c r="AU196" s="78">
        <v>0</v>
      </c>
      <c r="AV196" s="84" t="s">
        <v>2122</v>
      </c>
      <c r="AW196" s="78" t="b">
        <v>0</v>
      </c>
      <c r="AX196" s="78" t="s">
        <v>2232</v>
      </c>
      <c r="AY196" s="84" t="s">
        <v>2426</v>
      </c>
      <c r="AZ196" s="78" t="s">
        <v>66</v>
      </c>
      <c r="BA196" s="78" t="str">
        <f>REPLACE(INDEX(GroupVertices[Group],MATCH(Vertices[[#This Row],[Vertex]],GroupVertices[Vertex],0)),1,1,"")</f>
        <v>3</v>
      </c>
      <c r="BB196" s="48"/>
      <c r="BC196" s="48"/>
      <c r="BD196" s="48"/>
      <c r="BE196" s="48"/>
      <c r="BF196" s="48"/>
      <c r="BG196" s="48"/>
      <c r="BH196" s="122" t="s">
        <v>3091</v>
      </c>
      <c r="BI196" s="122" t="s">
        <v>3091</v>
      </c>
      <c r="BJ196" s="122" t="s">
        <v>3206</v>
      </c>
      <c r="BK196" s="122" t="s">
        <v>3206</v>
      </c>
      <c r="BL196" s="122">
        <v>2</v>
      </c>
      <c r="BM196" s="125">
        <v>8.695652173913043</v>
      </c>
      <c r="BN196" s="122">
        <v>0</v>
      </c>
      <c r="BO196" s="125">
        <v>0</v>
      </c>
      <c r="BP196" s="122">
        <v>0</v>
      </c>
      <c r="BQ196" s="125">
        <v>0</v>
      </c>
      <c r="BR196" s="122">
        <v>21</v>
      </c>
      <c r="BS196" s="125">
        <v>91.30434782608695</v>
      </c>
      <c r="BT196" s="122">
        <v>23</v>
      </c>
      <c r="BU196" s="2"/>
      <c r="BV196" s="3"/>
      <c r="BW196" s="3"/>
      <c r="BX196" s="3"/>
      <c r="BY196" s="3"/>
    </row>
    <row r="197" spans="1:77" ht="41.45" customHeight="1">
      <c r="A197" s="64" t="s">
        <v>371</v>
      </c>
      <c r="C197" s="65"/>
      <c r="D197" s="65" t="s">
        <v>64</v>
      </c>
      <c r="E197" s="66">
        <v>162.04756400113345</v>
      </c>
      <c r="F197" s="68">
        <v>99.99993478353186</v>
      </c>
      <c r="G197" s="101" t="s">
        <v>752</v>
      </c>
      <c r="H197" s="65"/>
      <c r="I197" s="69" t="s">
        <v>371</v>
      </c>
      <c r="J197" s="70"/>
      <c r="K197" s="70"/>
      <c r="L197" s="69" t="s">
        <v>2638</v>
      </c>
      <c r="M197" s="73">
        <v>1.0217344749500974</v>
      </c>
      <c r="N197" s="74">
        <v>2034.73046875</v>
      </c>
      <c r="O197" s="74">
        <v>6035.66162109375</v>
      </c>
      <c r="P197" s="75"/>
      <c r="Q197" s="76"/>
      <c r="R197" s="76"/>
      <c r="S197" s="87"/>
      <c r="T197" s="48">
        <v>0</v>
      </c>
      <c r="U197" s="48">
        <v>2</v>
      </c>
      <c r="V197" s="49">
        <v>0</v>
      </c>
      <c r="W197" s="49">
        <v>0.001718</v>
      </c>
      <c r="X197" s="49">
        <v>0.007245</v>
      </c>
      <c r="Y197" s="49">
        <v>0.556637</v>
      </c>
      <c r="Z197" s="49">
        <v>0.5</v>
      </c>
      <c r="AA197" s="49">
        <v>0</v>
      </c>
      <c r="AB197" s="71">
        <v>197</v>
      </c>
      <c r="AC197" s="71"/>
      <c r="AD197" s="72"/>
      <c r="AE197" s="78" t="s">
        <v>1514</v>
      </c>
      <c r="AF197" s="78">
        <v>557</v>
      </c>
      <c r="AG197" s="78">
        <v>131</v>
      </c>
      <c r="AH197" s="78">
        <v>2207</v>
      </c>
      <c r="AI197" s="78">
        <v>1709</v>
      </c>
      <c r="AJ197" s="78"/>
      <c r="AK197" s="78"/>
      <c r="AL197" s="78" t="s">
        <v>1721</v>
      </c>
      <c r="AM197" s="78"/>
      <c r="AN197" s="78"/>
      <c r="AO197" s="80">
        <v>40027.75239583333</v>
      </c>
      <c r="AP197" s="84" t="s">
        <v>2094</v>
      </c>
      <c r="AQ197" s="78" t="b">
        <v>0</v>
      </c>
      <c r="AR197" s="78" t="b">
        <v>0</v>
      </c>
      <c r="AS197" s="78" t="b">
        <v>0</v>
      </c>
      <c r="AT197" s="78" t="s">
        <v>1272</v>
      </c>
      <c r="AU197" s="78">
        <v>3</v>
      </c>
      <c r="AV197" s="84" t="s">
        <v>2119</v>
      </c>
      <c r="AW197" s="78" t="b">
        <v>0</v>
      </c>
      <c r="AX197" s="78" t="s">
        <v>2232</v>
      </c>
      <c r="AY197" s="84" t="s">
        <v>2427</v>
      </c>
      <c r="AZ197" s="78" t="s">
        <v>66</v>
      </c>
      <c r="BA197" s="78" t="str">
        <f>REPLACE(INDEX(GroupVertices[Group],MATCH(Vertices[[#This Row],[Vertex]],GroupVertices[Vertex],0)),1,1,"")</f>
        <v>1</v>
      </c>
      <c r="BB197" s="48"/>
      <c r="BC197" s="48"/>
      <c r="BD197" s="48"/>
      <c r="BE197" s="48"/>
      <c r="BF197" s="48" t="s">
        <v>585</v>
      </c>
      <c r="BG197" s="48" t="s">
        <v>585</v>
      </c>
      <c r="BH197" s="122" t="s">
        <v>3169</v>
      </c>
      <c r="BI197" s="122" t="s">
        <v>3169</v>
      </c>
      <c r="BJ197" s="122" t="s">
        <v>3281</v>
      </c>
      <c r="BK197" s="122" t="s">
        <v>3281</v>
      </c>
      <c r="BL197" s="122">
        <v>0</v>
      </c>
      <c r="BM197" s="125">
        <v>0</v>
      </c>
      <c r="BN197" s="122">
        <v>1</v>
      </c>
      <c r="BO197" s="125">
        <v>5</v>
      </c>
      <c r="BP197" s="122">
        <v>0</v>
      </c>
      <c r="BQ197" s="125">
        <v>0</v>
      </c>
      <c r="BR197" s="122">
        <v>19</v>
      </c>
      <c r="BS197" s="125">
        <v>95</v>
      </c>
      <c r="BT197" s="122">
        <v>20</v>
      </c>
      <c r="BU197" s="2"/>
      <c r="BV197" s="3"/>
      <c r="BW197" s="3"/>
      <c r="BX197" s="3"/>
      <c r="BY197" s="3"/>
    </row>
    <row r="198" spans="1:77" ht="41.45" customHeight="1">
      <c r="A198" s="64" t="s">
        <v>372</v>
      </c>
      <c r="C198" s="65"/>
      <c r="D198" s="65" t="s">
        <v>64</v>
      </c>
      <c r="E198" s="66">
        <v>162.04211774146168</v>
      </c>
      <c r="F198" s="68">
        <v>99.99994225106637</v>
      </c>
      <c r="G198" s="101" t="s">
        <v>753</v>
      </c>
      <c r="H198" s="65"/>
      <c r="I198" s="69" t="s">
        <v>372</v>
      </c>
      <c r="J198" s="70"/>
      <c r="K198" s="70"/>
      <c r="L198" s="69" t="s">
        <v>2639</v>
      </c>
      <c r="M198" s="73">
        <v>1.0192457946123</v>
      </c>
      <c r="N198" s="74">
        <v>1775.5357666015625</v>
      </c>
      <c r="O198" s="74">
        <v>7597.92529296875</v>
      </c>
      <c r="P198" s="75"/>
      <c r="Q198" s="76"/>
      <c r="R198" s="76"/>
      <c r="S198" s="87"/>
      <c r="T198" s="48">
        <v>0</v>
      </c>
      <c r="U198" s="48">
        <v>2</v>
      </c>
      <c r="V198" s="49">
        <v>0</v>
      </c>
      <c r="W198" s="49">
        <v>0.001718</v>
      </c>
      <c r="X198" s="49">
        <v>0.007625</v>
      </c>
      <c r="Y198" s="49">
        <v>0.548598</v>
      </c>
      <c r="Z198" s="49">
        <v>0.5</v>
      </c>
      <c r="AA198" s="49">
        <v>0</v>
      </c>
      <c r="AB198" s="71">
        <v>198</v>
      </c>
      <c r="AC198" s="71"/>
      <c r="AD198" s="72"/>
      <c r="AE198" s="78" t="s">
        <v>1515</v>
      </c>
      <c r="AF198" s="78">
        <v>1836</v>
      </c>
      <c r="AG198" s="78">
        <v>116</v>
      </c>
      <c r="AH198" s="78">
        <v>3167</v>
      </c>
      <c r="AI198" s="78">
        <v>4490</v>
      </c>
      <c r="AJ198" s="78"/>
      <c r="AK198" s="78" t="s">
        <v>1706</v>
      </c>
      <c r="AL198" s="78"/>
      <c r="AM198" s="78"/>
      <c r="AN198" s="78"/>
      <c r="AO198" s="80">
        <v>43288.62672453704</v>
      </c>
      <c r="AP198" s="84" t="s">
        <v>2095</v>
      </c>
      <c r="AQ198" s="78" t="b">
        <v>1</v>
      </c>
      <c r="AR198" s="78" t="b">
        <v>0</v>
      </c>
      <c r="AS198" s="78" t="b">
        <v>0</v>
      </c>
      <c r="AT198" s="78" t="s">
        <v>1272</v>
      </c>
      <c r="AU198" s="78">
        <v>0</v>
      </c>
      <c r="AV198" s="78"/>
      <c r="AW198" s="78" t="b">
        <v>0</v>
      </c>
      <c r="AX198" s="78" t="s">
        <v>2232</v>
      </c>
      <c r="AY198" s="84" t="s">
        <v>2428</v>
      </c>
      <c r="AZ198" s="78" t="s">
        <v>66</v>
      </c>
      <c r="BA198" s="78" t="str">
        <f>REPLACE(INDEX(GroupVertices[Group],MATCH(Vertices[[#This Row],[Vertex]],GroupVertices[Vertex],0)),1,1,"")</f>
        <v>1</v>
      </c>
      <c r="BB198" s="48"/>
      <c r="BC198" s="48"/>
      <c r="BD198" s="48"/>
      <c r="BE198" s="48"/>
      <c r="BF198" s="48" t="s">
        <v>567</v>
      </c>
      <c r="BG198" s="48" t="s">
        <v>567</v>
      </c>
      <c r="BH198" s="122" t="s">
        <v>3146</v>
      </c>
      <c r="BI198" s="122" t="s">
        <v>3146</v>
      </c>
      <c r="BJ198" s="122" t="s">
        <v>3261</v>
      </c>
      <c r="BK198" s="122" t="s">
        <v>3261</v>
      </c>
      <c r="BL198" s="122">
        <v>2</v>
      </c>
      <c r="BM198" s="125">
        <v>9.523809523809524</v>
      </c>
      <c r="BN198" s="122">
        <v>0</v>
      </c>
      <c r="BO198" s="125">
        <v>0</v>
      </c>
      <c r="BP198" s="122">
        <v>0</v>
      </c>
      <c r="BQ198" s="125">
        <v>0</v>
      </c>
      <c r="BR198" s="122">
        <v>19</v>
      </c>
      <c r="BS198" s="125">
        <v>90.47619047619048</v>
      </c>
      <c r="BT198" s="122">
        <v>21</v>
      </c>
      <c r="BU198" s="2"/>
      <c r="BV198" s="3"/>
      <c r="BW198" s="3"/>
      <c r="BX198" s="3"/>
      <c r="BY198" s="3"/>
    </row>
    <row r="199" spans="1:77" ht="41.45" customHeight="1">
      <c r="A199" s="64" t="s">
        <v>374</v>
      </c>
      <c r="C199" s="65"/>
      <c r="D199" s="65" t="s">
        <v>64</v>
      </c>
      <c r="E199" s="66">
        <v>162.1644770420874</v>
      </c>
      <c r="F199" s="68">
        <v>99.99977448045749</v>
      </c>
      <c r="G199" s="101" t="s">
        <v>754</v>
      </c>
      <c r="H199" s="65"/>
      <c r="I199" s="69" t="s">
        <v>374</v>
      </c>
      <c r="J199" s="70"/>
      <c r="K199" s="70"/>
      <c r="L199" s="69" t="s">
        <v>2640</v>
      </c>
      <c r="M199" s="73">
        <v>1.0751581462014816</v>
      </c>
      <c r="N199" s="74">
        <v>9079.7197265625</v>
      </c>
      <c r="O199" s="74">
        <v>8304.7255859375</v>
      </c>
      <c r="P199" s="75"/>
      <c r="Q199" s="76"/>
      <c r="R199" s="76"/>
      <c r="S199" s="87"/>
      <c r="T199" s="48">
        <v>0</v>
      </c>
      <c r="U199" s="48">
        <v>13</v>
      </c>
      <c r="V199" s="49">
        <v>1162.075197</v>
      </c>
      <c r="W199" s="49">
        <v>0.001812</v>
      </c>
      <c r="X199" s="49">
        <v>0.017104</v>
      </c>
      <c r="Y199" s="49">
        <v>2.686752</v>
      </c>
      <c r="Z199" s="49">
        <v>0.08974358974358974</v>
      </c>
      <c r="AA199" s="49">
        <v>0</v>
      </c>
      <c r="AB199" s="71">
        <v>199</v>
      </c>
      <c r="AC199" s="71"/>
      <c r="AD199" s="72"/>
      <c r="AE199" s="78" t="s">
        <v>1516</v>
      </c>
      <c r="AF199" s="78">
        <v>555</v>
      </c>
      <c r="AG199" s="78">
        <v>453</v>
      </c>
      <c r="AH199" s="78">
        <v>52485</v>
      </c>
      <c r="AI199" s="78">
        <v>55245</v>
      </c>
      <c r="AJ199" s="78"/>
      <c r="AK199" s="78" t="s">
        <v>1707</v>
      </c>
      <c r="AL199" s="78"/>
      <c r="AM199" s="78"/>
      <c r="AN199" s="78"/>
      <c r="AO199" s="80">
        <v>42253.558275462965</v>
      </c>
      <c r="AP199" s="78"/>
      <c r="AQ199" s="78" t="b">
        <v>1</v>
      </c>
      <c r="AR199" s="78" t="b">
        <v>0</v>
      </c>
      <c r="AS199" s="78" t="b">
        <v>1</v>
      </c>
      <c r="AT199" s="78" t="s">
        <v>1272</v>
      </c>
      <c r="AU199" s="78">
        <v>45</v>
      </c>
      <c r="AV199" s="84" t="s">
        <v>2111</v>
      </c>
      <c r="AW199" s="78" t="b">
        <v>0</v>
      </c>
      <c r="AX199" s="78" t="s">
        <v>2232</v>
      </c>
      <c r="AY199" s="84" t="s">
        <v>2429</v>
      </c>
      <c r="AZ199" s="78" t="s">
        <v>66</v>
      </c>
      <c r="BA199" s="78" t="str">
        <f>REPLACE(INDEX(GroupVertices[Group],MATCH(Vertices[[#This Row],[Vertex]],GroupVertices[Vertex],0)),1,1,"")</f>
        <v>5</v>
      </c>
      <c r="BB199" s="48" t="s">
        <v>553</v>
      </c>
      <c r="BC199" s="48" t="s">
        <v>553</v>
      </c>
      <c r="BD199" s="48" t="s">
        <v>559</v>
      </c>
      <c r="BE199" s="48" t="s">
        <v>559</v>
      </c>
      <c r="BF199" s="48" t="s">
        <v>3071</v>
      </c>
      <c r="BG199" s="48" t="s">
        <v>3083</v>
      </c>
      <c r="BH199" s="122" t="s">
        <v>3170</v>
      </c>
      <c r="BI199" s="122" t="s">
        <v>3198</v>
      </c>
      <c r="BJ199" s="122" t="s">
        <v>3282</v>
      </c>
      <c r="BK199" s="122" t="s">
        <v>3282</v>
      </c>
      <c r="BL199" s="122">
        <v>8</v>
      </c>
      <c r="BM199" s="125">
        <v>5.47945205479452</v>
      </c>
      <c r="BN199" s="122">
        <v>0</v>
      </c>
      <c r="BO199" s="125">
        <v>0</v>
      </c>
      <c r="BP199" s="122">
        <v>0</v>
      </c>
      <c r="BQ199" s="125">
        <v>0</v>
      </c>
      <c r="BR199" s="122">
        <v>138</v>
      </c>
      <c r="BS199" s="125">
        <v>94.52054794520548</v>
      </c>
      <c r="BT199" s="122">
        <v>146</v>
      </c>
      <c r="BU199" s="2"/>
      <c r="BV199" s="3"/>
      <c r="BW199" s="3"/>
      <c r="BX199" s="3"/>
      <c r="BY199" s="3"/>
    </row>
    <row r="200" spans="1:77" ht="41.45" customHeight="1">
      <c r="A200" s="64" t="s">
        <v>376</v>
      </c>
      <c r="C200" s="65"/>
      <c r="D200" s="65" t="s">
        <v>64</v>
      </c>
      <c r="E200" s="66">
        <v>162.1619354542406</v>
      </c>
      <c r="F200" s="68">
        <v>99.99977796530693</v>
      </c>
      <c r="G200" s="101" t="s">
        <v>2226</v>
      </c>
      <c r="H200" s="65"/>
      <c r="I200" s="69" t="s">
        <v>376</v>
      </c>
      <c r="J200" s="70"/>
      <c r="K200" s="70"/>
      <c r="L200" s="69" t="s">
        <v>2641</v>
      </c>
      <c r="M200" s="73">
        <v>1.0739967620438429</v>
      </c>
      <c r="N200" s="74">
        <v>8929.7392578125</v>
      </c>
      <c r="O200" s="74">
        <v>7634.53076171875</v>
      </c>
      <c r="P200" s="75"/>
      <c r="Q200" s="76"/>
      <c r="R200" s="76"/>
      <c r="S200" s="87"/>
      <c r="T200" s="48">
        <v>2</v>
      </c>
      <c r="U200" s="48">
        <v>2</v>
      </c>
      <c r="V200" s="49">
        <v>0</v>
      </c>
      <c r="W200" s="49">
        <v>0.001351</v>
      </c>
      <c r="X200" s="49">
        <v>0.001884</v>
      </c>
      <c r="Y200" s="49">
        <v>0.778335</v>
      </c>
      <c r="Z200" s="49">
        <v>0.5</v>
      </c>
      <c r="AA200" s="49">
        <v>0</v>
      </c>
      <c r="AB200" s="71">
        <v>200</v>
      </c>
      <c r="AC200" s="71"/>
      <c r="AD200" s="72"/>
      <c r="AE200" s="78" t="s">
        <v>1517</v>
      </c>
      <c r="AF200" s="78">
        <v>275</v>
      </c>
      <c r="AG200" s="78">
        <v>446</v>
      </c>
      <c r="AH200" s="78">
        <v>1104</v>
      </c>
      <c r="AI200" s="78">
        <v>583</v>
      </c>
      <c r="AJ200" s="78"/>
      <c r="AK200" s="78" t="s">
        <v>1708</v>
      </c>
      <c r="AL200" s="78" t="s">
        <v>1831</v>
      </c>
      <c r="AM200" s="84" t="s">
        <v>1922</v>
      </c>
      <c r="AN200" s="78"/>
      <c r="AO200" s="80">
        <v>42649.41547453704</v>
      </c>
      <c r="AP200" s="84" t="s">
        <v>2096</v>
      </c>
      <c r="AQ200" s="78" t="b">
        <v>1</v>
      </c>
      <c r="AR200" s="78" t="b">
        <v>0</v>
      </c>
      <c r="AS200" s="78" t="b">
        <v>0</v>
      </c>
      <c r="AT200" s="78" t="s">
        <v>1272</v>
      </c>
      <c r="AU200" s="78">
        <v>10</v>
      </c>
      <c r="AV200" s="78"/>
      <c r="AW200" s="78" t="b">
        <v>0</v>
      </c>
      <c r="AX200" s="78" t="s">
        <v>2232</v>
      </c>
      <c r="AY200" s="84" t="s">
        <v>2430</v>
      </c>
      <c r="AZ200" s="78" t="s">
        <v>66</v>
      </c>
      <c r="BA200" s="78" t="str">
        <f>REPLACE(INDEX(GroupVertices[Group],MATCH(Vertices[[#This Row],[Vertex]],GroupVertices[Vertex],0)),1,1,"")</f>
        <v>5</v>
      </c>
      <c r="BB200" s="48"/>
      <c r="BC200" s="48"/>
      <c r="BD200" s="48"/>
      <c r="BE200" s="48"/>
      <c r="BF200" s="48" t="s">
        <v>3072</v>
      </c>
      <c r="BG200" s="48" t="s">
        <v>3084</v>
      </c>
      <c r="BH200" s="122" t="s">
        <v>3171</v>
      </c>
      <c r="BI200" s="122" t="s">
        <v>3199</v>
      </c>
      <c r="BJ200" s="122" t="s">
        <v>3283</v>
      </c>
      <c r="BK200" s="122" t="s">
        <v>3297</v>
      </c>
      <c r="BL200" s="122">
        <v>0</v>
      </c>
      <c r="BM200" s="125">
        <v>0</v>
      </c>
      <c r="BN200" s="122">
        <v>0</v>
      </c>
      <c r="BO200" s="125">
        <v>0</v>
      </c>
      <c r="BP200" s="122">
        <v>0</v>
      </c>
      <c r="BQ200" s="125">
        <v>0</v>
      </c>
      <c r="BR200" s="122">
        <v>20</v>
      </c>
      <c r="BS200" s="125">
        <v>100</v>
      </c>
      <c r="BT200" s="122">
        <v>20</v>
      </c>
      <c r="BU200" s="2"/>
      <c r="BV200" s="3"/>
      <c r="BW200" s="3"/>
      <c r="BX200" s="3"/>
      <c r="BY200" s="3"/>
    </row>
    <row r="201" spans="1:77" ht="41.45" customHeight="1">
      <c r="A201" s="64" t="s">
        <v>421</v>
      </c>
      <c r="C201" s="65"/>
      <c r="D201" s="65" t="s">
        <v>64</v>
      </c>
      <c r="E201" s="66">
        <v>162.11945462880078</v>
      </c>
      <c r="F201" s="68">
        <v>99.99983621207619</v>
      </c>
      <c r="G201" s="101" t="s">
        <v>2227</v>
      </c>
      <c r="H201" s="65"/>
      <c r="I201" s="69" t="s">
        <v>421</v>
      </c>
      <c r="J201" s="70"/>
      <c r="K201" s="70"/>
      <c r="L201" s="69" t="s">
        <v>2642</v>
      </c>
      <c r="M201" s="73">
        <v>1.0545850554090233</v>
      </c>
      <c r="N201" s="74">
        <v>9269.169921875</v>
      </c>
      <c r="O201" s="74">
        <v>7658.05859375</v>
      </c>
      <c r="P201" s="75"/>
      <c r="Q201" s="76"/>
      <c r="R201" s="76"/>
      <c r="S201" s="87"/>
      <c r="T201" s="48">
        <v>2</v>
      </c>
      <c r="U201" s="48">
        <v>0</v>
      </c>
      <c r="V201" s="49">
        <v>0</v>
      </c>
      <c r="W201" s="49">
        <v>0.001351</v>
      </c>
      <c r="X201" s="49">
        <v>0.001727</v>
      </c>
      <c r="Y201" s="49">
        <v>0.5462</v>
      </c>
      <c r="Z201" s="49">
        <v>0.5</v>
      </c>
      <c r="AA201" s="49">
        <v>0</v>
      </c>
      <c r="AB201" s="71">
        <v>201</v>
      </c>
      <c r="AC201" s="71"/>
      <c r="AD201" s="72"/>
      <c r="AE201" s="78" t="s">
        <v>1518</v>
      </c>
      <c r="AF201" s="78">
        <v>378</v>
      </c>
      <c r="AG201" s="78">
        <v>329</v>
      </c>
      <c r="AH201" s="78">
        <v>4937</v>
      </c>
      <c r="AI201" s="78">
        <v>6853</v>
      </c>
      <c r="AJ201" s="78"/>
      <c r="AK201" s="78" t="s">
        <v>1709</v>
      </c>
      <c r="AL201" s="78" t="s">
        <v>1832</v>
      </c>
      <c r="AM201" s="84" t="s">
        <v>1923</v>
      </c>
      <c r="AN201" s="78"/>
      <c r="AO201" s="80">
        <v>42798.16918981481</v>
      </c>
      <c r="AP201" s="84" t="s">
        <v>2097</v>
      </c>
      <c r="AQ201" s="78" t="b">
        <v>1</v>
      </c>
      <c r="AR201" s="78" t="b">
        <v>0</v>
      </c>
      <c r="AS201" s="78" t="b">
        <v>1</v>
      </c>
      <c r="AT201" s="78" t="s">
        <v>1272</v>
      </c>
      <c r="AU201" s="78">
        <v>7</v>
      </c>
      <c r="AV201" s="78"/>
      <c r="AW201" s="78" t="b">
        <v>0</v>
      </c>
      <c r="AX201" s="78" t="s">
        <v>2232</v>
      </c>
      <c r="AY201" s="84" t="s">
        <v>2431</v>
      </c>
      <c r="AZ201" s="78" t="s">
        <v>65</v>
      </c>
      <c r="BA201" s="78" t="str">
        <f>REPLACE(INDEX(GroupVertices[Group],MATCH(Vertices[[#This Row],[Vertex]],GroupVertices[Vertex],0)),1,1,"")</f>
        <v>5</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377</v>
      </c>
      <c r="C202" s="65"/>
      <c r="D202" s="65" t="s">
        <v>64</v>
      </c>
      <c r="E202" s="66">
        <v>162.33294800793414</v>
      </c>
      <c r="F202" s="68">
        <v>99.99954348472299</v>
      </c>
      <c r="G202" s="101" t="s">
        <v>2228</v>
      </c>
      <c r="H202" s="65"/>
      <c r="I202" s="69" t="s">
        <v>377</v>
      </c>
      <c r="J202" s="70"/>
      <c r="K202" s="70"/>
      <c r="L202" s="69" t="s">
        <v>2643</v>
      </c>
      <c r="M202" s="73">
        <v>1.1521413246506815</v>
      </c>
      <c r="N202" s="74">
        <v>9804.087890625</v>
      </c>
      <c r="O202" s="74">
        <v>8382.654296875</v>
      </c>
      <c r="P202" s="75"/>
      <c r="Q202" s="76"/>
      <c r="R202" s="76"/>
      <c r="S202" s="87"/>
      <c r="T202" s="48">
        <v>1</v>
      </c>
      <c r="U202" s="48">
        <v>1</v>
      </c>
      <c r="V202" s="49">
        <v>0</v>
      </c>
      <c r="W202" s="49">
        <v>0.001531</v>
      </c>
      <c r="X202" s="49">
        <v>0.002095</v>
      </c>
      <c r="Y202" s="49">
        <v>0.518386</v>
      </c>
      <c r="Z202" s="49">
        <v>0.5</v>
      </c>
      <c r="AA202" s="49">
        <v>0</v>
      </c>
      <c r="AB202" s="71">
        <v>202</v>
      </c>
      <c r="AC202" s="71"/>
      <c r="AD202" s="72"/>
      <c r="AE202" s="78" t="s">
        <v>1519</v>
      </c>
      <c r="AF202" s="78">
        <v>565</v>
      </c>
      <c r="AG202" s="78">
        <v>917</v>
      </c>
      <c r="AH202" s="78">
        <v>2607</v>
      </c>
      <c r="AI202" s="78">
        <v>3108</v>
      </c>
      <c r="AJ202" s="78"/>
      <c r="AK202" s="78" t="s">
        <v>1710</v>
      </c>
      <c r="AL202" s="78" t="s">
        <v>1833</v>
      </c>
      <c r="AM202" s="78"/>
      <c r="AN202" s="78"/>
      <c r="AO202" s="80">
        <v>42125.85763888889</v>
      </c>
      <c r="AP202" s="84" t="s">
        <v>2098</v>
      </c>
      <c r="AQ202" s="78" t="b">
        <v>0</v>
      </c>
      <c r="AR202" s="78" t="b">
        <v>0</v>
      </c>
      <c r="AS202" s="78" t="b">
        <v>0</v>
      </c>
      <c r="AT202" s="78" t="s">
        <v>1272</v>
      </c>
      <c r="AU202" s="78">
        <v>25</v>
      </c>
      <c r="AV202" s="84" t="s">
        <v>2111</v>
      </c>
      <c r="AW202" s="78" t="b">
        <v>0</v>
      </c>
      <c r="AX202" s="78" t="s">
        <v>2232</v>
      </c>
      <c r="AY202" s="84" t="s">
        <v>2432</v>
      </c>
      <c r="AZ202" s="78" t="s">
        <v>66</v>
      </c>
      <c r="BA202" s="78" t="str">
        <f>REPLACE(INDEX(GroupVertices[Group],MATCH(Vertices[[#This Row],[Vertex]],GroupVertices[Vertex],0)),1,1,"")</f>
        <v>5</v>
      </c>
      <c r="BB202" s="48"/>
      <c r="BC202" s="48"/>
      <c r="BD202" s="48"/>
      <c r="BE202" s="48"/>
      <c r="BF202" s="48" t="s">
        <v>600</v>
      </c>
      <c r="BG202" s="48" t="s">
        <v>600</v>
      </c>
      <c r="BH202" s="122" t="s">
        <v>3172</v>
      </c>
      <c r="BI202" s="122" t="s">
        <v>3172</v>
      </c>
      <c r="BJ202" s="122" t="s">
        <v>3284</v>
      </c>
      <c r="BK202" s="122" t="s">
        <v>3284</v>
      </c>
      <c r="BL202" s="122">
        <v>2</v>
      </c>
      <c r="BM202" s="125">
        <v>10.526315789473685</v>
      </c>
      <c r="BN202" s="122">
        <v>0</v>
      </c>
      <c r="BO202" s="125">
        <v>0</v>
      </c>
      <c r="BP202" s="122">
        <v>0</v>
      </c>
      <c r="BQ202" s="125">
        <v>0</v>
      </c>
      <c r="BR202" s="122">
        <v>17</v>
      </c>
      <c r="BS202" s="125">
        <v>89.47368421052632</v>
      </c>
      <c r="BT202" s="122">
        <v>19</v>
      </c>
      <c r="BU202" s="2"/>
      <c r="BV202" s="3"/>
      <c r="BW202" s="3"/>
      <c r="BX202" s="3"/>
      <c r="BY202" s="3"/>
    </row>
    <row r="203" spans="1:77" ht="41.45" customHeight="1">
      <c r="A203" s="64" t="s">
        <v>380</v>
      </c>
      <c r="C203" s="65"/>
      <c r="D203" s="65" t="s">
        <v>64</v>
      </c>
      <c r="E203" s="66">
        <v>162.15975695037187</v>
      </c>
      <c r="F203" s="68">
        <v>99.99978095232073</v>
      </c>
      <c r="G203" s="101" t="s">
        <v>755</v>
      </c>
      <c r="H203" s="65"/>
      <c r="I203" s="69" t="s">
        <v>380</v>
      </c>
      <c r="J203" s="70"/>
      <c r="K203" s="70"/>
      <c r="L203" s="69" t="s">
        <v>2644</v>
      </c>
      <c r="M203" s="73">
        <v>1.073001289908724</v>
      </c>
      <c r="N203" s="74">
        <v>9381.34765625</v>
      </c>
      <c r="O203" s="74">
        <v>8882.8955078125</v>
      </c>
      <c r="P203" s="75"/>
      <c r="Q203" s="76"/>
      <c r="R203" s="76"/>
      <c r="S203" s="87"/>
      <c r="T203" s="48">
        <v>1</v>
      </c>
      <c r="U203" s="48">
        <v>1</v>
      </c>
      <c r="V203" s="49">
        <v>0</v>
      </c>
      <c r="W203" s="49">
        <v>0.001538</v>
      </c>
      <c r="X203" s="49">
        <v>0.002856</v>
      </c>
      <c r="Y203" s="49">
        <v>0.503148</v>
      </c>
      <c r="Z203" s="49">
        <v>0.5</v>
      </c>
      <c r="AA203" s="49">
        <v>0</v>
      </c>
      <c r="AB203" s="71">
        <v>203</v>
      </c>
      <c r="AC203" s="71"/>
      <c r="AD203" s="72"/>
      <c r="AE203" s="78" t="s">
        <v>1520</v>
      </c>
      <c r="AF203" s="78">
        <v>591</v>
      </c>
      <c r="AG203" s="78">
        <v>440</v>
      </c>
      <c r="AH203" s="78">
        <v>3052</v>
      </c>
      <c r="AI203" s="78">
        <v>2705</v>
      </c>
      <c r="AJ203" s="78"/>
      <c r="AK203" s="78" t="s">
        <v>1711</v>
      </c>
      <c r="AL203" s="78" t="s">
        <v>1834</v>
      </c>
      <c r="AM203" s="84" t="s">
        <v>1924</v>
      </c>
      <c r="AN203" s="78"/>
      <c r="AO203" s="80">
        <v>42570.63849537037</v>
      </c>
      <c r="AP203" s="84" t="s">
        <v>2099</v>
      </c>
      <c r="AQ203" s="78" t="b">
        <v>0</v>
      </c>
      <c r="AR203" s="78" t="b">
        <v>0</v>
      </c>
      <c r="AS203" s="78" t="b">
        <v>1</v>
      </c>
      <c r="AT203" s="78" t="s">
        <v>1272</v>
      </c>
      <c r="AU203" s="78">
        <v>11</v>
      </c>
      <c r="AV203" s="84" t="s">
        <v>2111</v>
      </c>
      <c r="AW203" s="78" t="b">
        <v>0</v>
      </c>
      <c r="AX203" s="78" t="s">
        <v>2232</v>
      </c>
      <c r="AY203" s="84" t="s">
        <v>2433</v>
      </c>
      <c r="AZ203" s="78" t="s">
        <v>66</v>
      </c>
      <c r="BA203" s="78" t="str">
        <f>REPLACE(INDEX(GroupVertices[Group],MATCH(Vertices[[#This Row],[Vertex]],GroupVertices[Vertex],0)),1,1,"")</f>
        <v>5</v>
      </c>
      <c r="BB203" s="48" t="s">
        <v>553</v>
      </c>
      <c r="BC203" s="48" t="s">
        <v>553</v>
      </c>
      <c r="BD203" s="48" t="s">
        <v>559</v>
      </c>
      <c r="BE203" s="48" t="s">
        <v>559</v>
      </c>
      <c r="BF203" s="48" t="s">
        <v>570</v>
      </c>
      <c r="BG203" s="48" t="s">
        <v>570</v>
      </c>
      <c r="BH203" s="122" t="s">
        <v>3173</v>
      </c>
      <c r="BI203" s="122" t="s">
        <v>3173</v>
      </c>
      <c r="BJ203" s="122" t="s">
        <v>3285</v>
      </c>
      <c r="BK203" s="122" t="s">
        <v>3285</v>
      </c>
      <c r="BL203" s="122">
        <v>0</v>
      </c>
      <c r="BM203" s="125">
        <v>0</v>
      </c>
      <c r="BN203" s="122">
        <v>0</v>
      </c>
      <c r="BO203" s="125">
        <v>0</v>
      </c>
      <c r="BP203" s="122">
        <v>0</v>
      </c>
      <c r="BQ203" s="125">
        <v>0</v>
      </c>
      <c r="BR203" s="122">
        <v>11</v>
      </c>
      <c r="BS203" s="125">
        <v>100</v>
      </c>
      <c r="BT203" s="122">
        <v>11</v>
      </c>
      <c r="BU203" s="2"/>
      <c r="BV203" s="3"/>
      <c r="BW203" s="3"/>
      <c r="BX203" s="3"/>
      <c r="BY203" s="3"/>
    </row>
    <row r="204" spans="1:77" ht="41.45" customHeight="1">
      <c r="A204" s="64" t="s">
        <v>381</v>
      </c>
      <c r="C204" s="65"/>
      <c r="D204" s="65" t="s">
        <v>64</v>
      </c>
      <c r="E204" s="66">
        <v>162.52284092848979</v>
      </c>
      <c r="F204" s="68">
        <v>99.99928311668606</v>
      </c>
      <c r="G204" s="101" t="s">
        <v>2229</v>
      </c>
      <c r="H204" s="65"/>
      <c r="I204" s="69" t="s">
        <v>381</v>
      </c>
      <c r="J204" s="70"/>
      <c r="K204" s="70"/>
      <c r="L204" s="69" t="s">
        <v>2645</v>
      </c>
      <c r="M204" s="73">
        <v>1.2389133124285512</v>
      </c>
      <c r="N204" s="74">
        <v>3995.70166015625</v>
      </c>
      <c r="O204" s="74">
        <v>4705.41162109375</v>
      </c>
      <c r="P204" s="75"/>
      <c r="Q204" s="76"/>
      <c r="R204" s="76"/>
      <c r="S204" s="87"/>
      <c r="T204" s="48">
        <v>1</v>
      </c>
      <c r="U204" s="48">
        <v>1</v>
      </c>
      <c r="V204" s="49">
        <v>164.92381</v>
      </c>
      <c r="W204" s="49">
        <v>0.001855</v>
      </c>
      <c r="X204" s="49">
        <v>0.00646</v>
      </c>
      <c r="Y204" s="49">
        <v>0.672081</v>
      </c>
      <c r="Z204" s="49">
        <v>0</v>
      </c>
      <c r="AA204" s="49">
        <v>0</v>
      </c>
      <c r="AB204" s="71">
        <v>204</v>
      </c>
      <c r="AC204" s="71"/>
      <c r="AD204" s="72"/>
      <c r="AE204" s="78" t="s">
        <v>1521</v>
      </c>
      <c r="AF204" s="78">
        <v>2929</v>
      </c>
      <c r="AG204" s="78">
        <v>1440</v>
      </c>
      <c r="AH204" s="78">
        <v>6988</v>
      </c>
      <c r="AI204" s="78">
        <v>4850</v>
      </c>
      <c r="AJ204" s="78"/>
      <c r="AK204" s="78" t="s">
        <v>1712</v>
      </c>
      <c r="AL204" s="78" t="s">
        <v>1291</v>
      </c>
      <c r="AM204" s="84" t="s">
        <v>1925</v>
      </c>
      <c r="AN204" s="78"/>
      <c r="AO204" s="80">
        <v>39848.89755787037</v>
      </c>
      <c r="AP204" s="84" t="s">
        <v>2100</v>
      </c>
      <c r="AQ204" s="78" t="b">
        <v>0</v>
      </c>
      <c r="AR204" s="78" t="b">
        <v>0</v>
      </c>
      <c r="AS204" s="78" t="b">
        <v>1</v>
      </c>
      <c r="AT204" s="78" t="s">
        <v>1272</v>
      </c>
      <c r="AU204" s="78">
        <v>58</v>
      </c>
      <c r="AV204" s="84" t="s">
        <v>2126</v>
      </c>
      <c r="AW204" s="78" t="b">
        <v>0</v>
      </c>
      <c r="AX204" s="78" t="s">
        <v>2232</v>
      </c>
      <c r="AY204" s="84" t="s">
        <v>2434</v>
      </c>
      <c r="AZ204" s="78" t="s">
        <v>66</v>
      </c>
      <c r="BA204" s="78" t="str">
        <f>REPLACE(INDEX(GroupVertices[Group],MATCH(Vertices[[#This Row],[Vertex]],GroupVertices[Vertex],0)),1,1,"")</f>
        <v>2</v>
      </c>
      <c r="BB204" s="48"/>
      <c r="BC204" s="48"/>
      <c r="BD204" s="48"/>
      <c r="BE204" s="48"/>
      <c r="BF204" s="48" t="s">
        <v>605</v>
      </c>
      <c r="BG204" s="48" t="s">
        <v>605</v>
      </c>
      <c r="BH204" s="122" t="s">
        <v>3174</v>
      </c>
      <c r="BI204" s="122" t="s">
        <v>3174</v>
      </c>
      <c r="BJ204" s="122" t="s">
        <v>3286</v>
      </c>
      <c r="BK204" s="122" t="s">
        <v>3286</v>
      </c>
      <c r="BL204" s="122">
        <v>3</v>
      </c>
      <c r="BM204" s="125">
        <v>7.894736842105263</v>
      </c>
      <c r="BN204" s="122">
        <v>0</v>
      </c>
      <c r="BO204" s="125">
        <v>0</v>
      </c>
      <c r="BP204" s="122">
        <v>0</v>
      </c>
      <c r="BQ204" s="125">
        <v>0</v>
      </c>
      <c r="BR204" s="122">
        <v>35</v>
      </c>
      <c r="BS204" s="125">
        <v>92.10526315789474</v>
      </c>
      <c r="BT204" s="122">
        <v>38</v>
      </c>
      <c r="BU204" s="2"/>
      <c r="BV204" s="3"/>
      <c r="BW204" s="3"/>
      <c r="BX204" s="3"/>
      <c r="BY204" s="3"/>
    </row>
    <row r="205" spans="1:77" ht="41.45" customHeight="1">
      <c r="A205" s="64" t="s">
        <v>382</v>
      </c>
      <c r="C205" s="65"/>
      <c r="D205" s="65" t="s">
        <v>64</v>
      </c>
      <c r="E205" s="66">
        <v>162.2799377471289</v>
      </c>
      <c r="F205" s="68">
        <v>99.99961616872565</v>
      </c>
      <c r="G205" s="101" t="s">
        <v>756</v>
      </c>
      <c r="H205" s="65"/>
      <c r="I205" s="69" t="s">
        <v>382</v>
      </c>
      <c r="J205" s="70"/>
      <c r="K205" s="70"/>
      <c r="L205" s="69" t="s">
        <v>2646</v>
      </c>
      <c r="M205" s="73">
        <v>1.1279181693627869</v>
      </c>
      <c r="N205" s="74">
        <v>2989.53271484375</v>
      </c>
      <c r="O205" s="74">
        <v>3684.91259765625</v>
      </c>
      <c r="P205" s="75"/>
      <c r="Q205" s="76"/>
      <c r="R205" s="76"/>
      <c r="S205" s="87"/>
      <c r="T205" s="48">
        <v>0</v>
      </c>
      <c r="U205" s="48">
        <v>2</v>
      </c>
      <c r="V205" s="49">
        <v>84</v>
      </c>
      <c r="W205" s="49">
        <v>0.001684</v>
      </c>
      <c r="X205" s="49">
        <v>0.00132</v>
      </c>
      <c r="Y205" s="49">
        <v>0.776246</v>
      </c>
      <c r="Z205" s="49">
        <v>0</v>
      </c>
      <c r="AA205" s="49">
        <v>0</v>
      </c>
      <c r="AB205" s="71">
        <v>205</v>
      </c>
      <c r="AC205" s="71"/>
      <c r="AD205" s="72"/>
      <c r="AE205" s="78" t="s">
        <v>1522</v>
      </c>
      <c r="AF205" s="78">
        <v>1735</v>
      </c>
      <c r="AG205" s="78">
        <v>771</v>
      </c>
      <c r="AH205" s="78">
        <v>117546</v>
      </c>
      <c r="AI205" s="78">
        <v>135697</v>
      </c>
      <c r="AJ205" s="78"/>
      <c r="AK205" s="78" t="s">
        <v>1713</v>
      </c>
      <c r="AL205" s="78" t="s">
        <v>1835</v>
      </c>
      <c r="AM205" s="78"/>
      <c r="AN205" s="78"/>
      <c r="AO205" s="80">
        <v>40007.86578703704</v>
      </c>
      <c r="AP205" s="84" t="s">
        <v>2101</v>
      </c>
      <c r="AQ205" s="78" t="b">
        <v>1</v>
      </c>
      <c r="AR205" s="78" t="b">
        <v>0</v>
      </c>
      <c r="AS205" s="78" t="b">
        <v>1</v>
      </c>
      <c r="AT205" s="78" t="s">
        <v>1272</v>
      </c>
      <c r="AU205" s="78">
        <v>32</v>
      </c>
      <c r="AV205" s="84" t="s">
        <v>2111</v>
      </c>
      <c r="AW205" s="78" t="b">
        <v>0</v>
      </c>
      <c r="AX205" s="78" t="s">
        <v>2232</v>
      </c>
      <c r="AY205" s="84" t="s">
        <v>2435</v>
      </c>
      <c r="AZ205" s="78" t="s">
        <v>66</v>
      </c>
      <c r="BA205" s="78" t="str">
        <f>REPLACE(INDEX(GroupVertices[Group],MATCH(Vertices[[#This Row],[Vertex]],GroupVertices[Vertex],0)),1,1,"")</f>
        <v>2</v>
      </c>
      <c r="BB205" s="48"/>
      <c r="BC205" s="48"/>
      <c r="BD205" s="48"/>
      <c r="BE205" s="48"/>
      <c r="BF205" s="48" t="s">
        <v>581</v>
      </c>
      <c r="BG205" s="48" t="s">
        <v>3085</v>
      </c>
      <c r="BH205" s="122" t="s">
        <v>3175</v>
      </c>
      <c r="BI205" s="122" t="s">
        <v>3200</v>
      </c>
      <c r="BJ205" s="122" t="s">
        <v>3287</v>
      </c>
      <c r="BK205" s="122" t="s">
        <v>3287</v>
      </c>
      <c r="BL205" s="122">
        <v>3</v>
      </c>
      <c r="BM205" s="125">
        <v>9.090909090909092</v>
      </c>
      <c r="BN205" s="122">
        <v>0</v>
      </c>
      <c r="BO205" s="125">
        <v>0</v>
      </c>
      <c r="BP205" s="122">
        <v>0</v>
      </c>
      <c r="BQ205" s="125">
        <v>0</v>
      </c>
      <c r="BR205" s="122">
        <v>30</v>
      </c>
      <c r="BS205" s="125">
        <v>90.9090909090909</v>
      </c>
      <c r="BT205" s="122">
        <v>33</v>
      </c>
      <c r="BU205" s="2"/>
      <c r="BV205" s="3"/>
      <c r="BW205" s="3"/>
      <c r="BX205" s="3"/>
      <c r="BY205" s="3"/>
    </row>
    <row r="206" spans="1:77" ht="41.45" customHeight="1">
      <c r="A206" s="64" t="s">
        <v>383</v>
      </c>
      <c r="C206" s="65"/>
      <c r="D206" s="65" t="s">
        <v>64</v>
      </c>
      <c r="E206" s="66">
        <v>162.50831756936506</v>
      </c>
      <c r="F206" s="68">
        <v>99.99930303011143</v>
      </c>
      <c r="G206" s="101" t="s">
        <v>757</v>
      </c>
      <c r="H206" s="65"/>
      <c r="I206" s="69" t="s">
        <v>383</v>
      </c>
      <c r="J206" s="70"/>
      <c r="K206" s="70"/>
      <c r="L206" s="69" t="s">
        <v>2647</v>
      </c>
      <c r="M206" s="73">
        <v>1.2322768315277581</v>
      </c>
      <c r="N206" s="74">
        <v>8969.4765625</v>
      </c>
      <c r="O206" s="74">
        <v>2917.355224609375</v>
      </c>
      <c r="P206" s="75"/>
      <c r="Q206" s="76"/>
      <c r="R206" s="76"/>
      <c r="S206" s="87"/>
      <c r="T206" s="48">
        <v>0</v>
      </c>
      <c r="U206" s="48">
        <v>2</v>
      </c>
      <c r="V206" s="49">
        <v>0</v>
      </c>
      <c r="W206" s="49">
        <v>0.166667</v>
      </c>
      <c r="X206" s="49">
        <v>0</v>
      </c>
      <c r="Y206" s="49">
        <v>0.837015</v>
      </c>
      <c r="Z206" s="49">
        <v>0.5</v>
      </c>
      <c r="AA206" s="49">
        <v>0</v>
      </c>
      <c r="AB206" s="71">
        <v>206</v>
      </c>
      <c r="AC206" s="71"/>
      <c r="AD206" s="72"/>
      <c r="AE206" s="78" t="s">
        <v>1523</v>
      </c>
      <c r="AF206" s="78">
        <v>918</v>
      </c>
      <c r="AG206" s="78">
        <v>1400</v>
      </c>
      <c r="AH206" s="78">
        <v>854</v>
      </c>
      <c r="AI206" s="78">
        <v>413</v>
      </c>
      <c r="AJ206" s="78"/>
      <c r="AK206" s="78" t="s">
        <v>1714</v>
      </c>
      <c r="AL206" s="78" t="s">
        <v>1297</v>
      </c>
      <c r="AM206" s="84" t="s">
        <v>1926</v>
      </c>
      <c r="AN206" s="78"/>
      <c r="AO206" s="80">
        <v>40274.94002314815</v>
      </c>
      <c r="AP206" s="84" t="s">
        <v>2102</v>
      </c>
      <c r="AQ206" s="78" t="b">
        <v>0</v>
      </c>
      <c r="AR206" s="78" t="b">
        <v>0</v>
      </c>
      <c r="AS206" s="78" t="b">
        <v>1</v>
      </c>
      <c r="AT206" s="78" t="s">
        <v>1272</v>
      </c>
      <c r="AU206" s="78">
        <v>23</v>
      </c>
      <c r="AV206" s="84" t="s">
        <v>2112</v>
      </c>
      <c r="AW206" s="78" t="b">
        <v>0</v>
      </c>
      <c r="AX206" s="78" t="s">
        <v>2232</v>
      </c>
      <c r="AY206" s="84" t="s">
        <v>2436</v>
      </c>
      <c r="AZ206" s="78" t="s">
        <v>66</v>
      </c>
      <c r="BA206" s="78" t="str">
        <f>REPLACE(INDEX(GroupVertices[Group],MATCH(Vertices[[#This Row],[Vertex]],GroupVertices[Vertex],0)),1,1,"")</f>
        <v>8</v>
      </c>
      <c r="BB206" s="48"/>
      <c r="BC206" s="48"/>
      <c r="BD206" s="48"/>
      <c r="BE206" s="48"/>
      <c r="BF206" s="48" t="s">
        <v>564</v>
      </c>
      <c r="BG206" s="48" t="s">
        <v>564</v>
      </c>
      <c r="BH206" s="122" t="s">
        <v>3176</v>
      </c>
      <c r="BI206" s="122" t="s">
        <v>3176</v>
      </c>
      <c r="BJ206" s="122" t="s">
        <v>3288</v>
      </c>
      <c r="BK206" s="122" t="s">
        <v>3288</v>
      </c>
      <c r="BL206" s="122">
        <v>0</v>
      </c>
      <c r="BM206" s="125">
        <v>0</v>
      </c>
      <c r="BN206" s="122">
        <v>1</v>
      </c>
      <c r="BO206" s="125">
        <v>5</v>
      </c>
      <c r="BP206" s="122">
        <v>0</v>
      </c>
      <c r="BQ206" s="125">
        <v>0</v>
      </c>
      <c r="BR206" s="122">
        <v>19</v>
      </c>
      <c r="BS206" s="125">
        <v>95</v>
      </c>
      <c r="BT206" s="122">
        <v>20</v>
      </c>
      <c r="BU206" s="2"/>
      <c r="BV206" s="3"/>
      <c r="BW206" s="3"/>
      <c r="BX206" s="3"/>
      <c r="BY206" s="3"/>
    </row>
    <row r="207" spans="1:77" ht="41.45" customHeight="1">
      <c r="A207" s="64" t="s">
        <v>422</v>
      </c>
      <c r="C207" s="65"/>
      <c r="D207" s="65" t="s">
        <v>64</v>
      </c>
      <c r="E207" s="66">
        <v>187.62283633578076</v>
      </c>
      <c r="F207" s="68">
        <v>99.96486773926019</v>
      </c>
      <c r="G207" s="101" t="s">
        <v>2230</v>
      </c>
      <c r="H207" s="65"/>
      <c r="I207" s="69" t="s">
        <v>422</v>
      </c>
      <c r="J207" s="70"/>
      <c r="K207" s="70"/>
      <c r="L207" s="69" t="s">
        <v>2648</v>
      </c>
      <c r="M207" s="73">
        <v>12.70841142922421</v>
      </c>
      <c r="N207" s="74">
        <v>8862.01171875</v>
      </c>
      <c r="O207" s="74">
        <v>3781.463623046875</v>
      </c>
      <c r="P207" s="75"/>
      <c r="Q207" s="76"/>
      <c r="R207" s="76"/>
      <c r="S207" s="87"/>
      <c r="T207" s="48">
        <v>3</v>
      </c>
      <c r="U207" s="48">
        <v>0</v>
      </c>
      <c r="V207" s="49">
        <v>1</v>
      </c>
      <c r="W207" s="49">
        <v>0.2</v>
      </c>
      <c r="X207" s="49">
        <v>0</v>
      </c>
      <c r="Y207" s="49">
        <v>1.206606</v>
      </c>
      <c r="Z207" s="49">
        <v>0.3333333333333333</v>
      </c>
      <c r="AA207" s="49">
        <v>0</v>
      </c>
      <c r="AB207" s="71">
        <v>207</v>
      </c>
      <c r="AC207" s="71"/>
      <c r="AD207" s="72"/>
      <c r="AE207" s="78" t="s">
        <v>1524</v>
      </c>
      <c r="AF207" s="78">
        <v>732</v>
      </c>
      <c r="AG207" s="78">
        <v>70570</v>
      </c>
      <c r="AH207" s="78">
        <v>48337</v>
      </c>
      <c r="AI207" s="78">
        <v>331</v>
      </c>
      <c r="AJ207" s="78"/>
      <c r="AK207" s="78" t="s">
        <v>1715</v>
      </c>
      <c r="AL207" s="78" t="s">
        <v>1836</v>
      </c>
      <c r="AM207" s="84" t="s">
        <v>1927</v>
      </c>
      <c r="AN207" s="78"/>
      <c r="AO207" s="80">
        <v>39877.57068287037</v>
      </c>
      <c r="AP207" s="84" t="s">
        <v>2103</v>
      </c>
      <c r="AQ207" s="78" t="b">
        <v>0</v>
      </c>
      <c r="AR207" s="78" t="b">
        <v>0</v>
      </c>
      <c r="AS207" s="78" t="b">
        <v>1</v>
      </c>
      <c r="AT207" s="78" t="s">
        <v>1272</v>
      </c>
      <c r="AU207" s="78">
        <v>1131</v>
      </c>
      <c r="AV207" s="84" t="s">
        <v>2111</v>
      </c>
      <c r="AW207" s="78" t="b">
        <v>1</v>
      </c>
      <c r="AX207" s="78" t="s">
        <v>2232</v>
      </c>
      <c r="AY207" s="84" t="s">
        <v>2437</v>
      </c>
      <c r="AZ207" s="78" t="s">
        <v>65</v>
      </c>
      <c r="BA207" s="78" t="str">
        <f>REPLACE(INDEX(GroupVertices[Group],MATCH(Vertices[[#This Row],[Vertex]],GroupVertices[Vertex],0)),1,1,"")</f>
        <v>8</v>
      </c>
      <c r="BB207" s="48"/>
      <c r="BC207" s="48"/>
      <c r="BD207" s="48"/>
      <c r="BE207" s="48"/>
      <c r="BF207" s="48"/>
      <c r="BG207" s="48"/>
      <c r="BH207" s="48"/>
      <c r="BI207" s="48"/>
      <c r="BJ207" s="48"/>
      <c r="BK207" s="48"/>
      <c r="BL207" s="48"/>
      <c r="BM207" s="49"/>
      <c r="BN207" s="48"/>
      <c r="BO207" s="49"/>
      <c r="BP207" s="48"/>
      <c r="BQ207" s="49"/>
      <c r="BR207" s="48"/>
      <c r="BS207" s="49"/>
      <c r="BT207" s="48"/>
      <c r="BU207" s="2"/>
      <c r="BV207" s="3"/>
      <c r="BW207" s="3"/>
      <c r="BX207" s="3"/>
      <c r="BY207" s="3"/>
    </row>
    <row r="208" spans="1:77" ht="41.45" customHeight="1">
      <c r="A208" s="64" t="s">
        <v>385</v>
      </c>
      <c r="C208" s="65"/>
      <c r="D208" s="65" t="s">
        <v>64</v>
      </c>
      <c r="E208" s="66">
        <v>162.03739764974614</v>
      </c>
      <c r="F208" s="68">
        <v>99.99994872292963</v>
      </c>
      <c r="G208" s="101" t="s">
        <v>759</v>
      </c>
      <c r="H208" s="65"/>
      <c r="I208" s="69" t="s">
        <v>385</v>
      </c>
      <c r="J208" s="70"/>
      <c r="K208" s="70"/>
      <c r="L208" s="69" t="s">
        <v>2649</v>
      </c>
      <c r="M208" s="73">
        <v>1.0170889383195423</v>
      </c>
      <c r="N208" s="74">
        <v>9168.232421875</v>
      </c>
      <c r="O208" s="74">
        <v>5426.3525390625</v>
      </c>
      <c r="P208" s="75"/>
      <c r="Q208" s="76"/>
      <c r="R208" s="76"/>
      <c r="S208" s="87"/>
      <c r="T208" s="48">
        <v>0</v>
      </c>
      <c r="U208" s="48">
        <v>4</v>
      </c>
      <c r="V208" s="49">
        <v>2</v>
      </c>
      <c r="W208" s="49">
        <v>0.166667</v>
      </c>
      <c r="X208" s="49">
        <v>0</v>
      </c>
      <c r="Y208" s="49">
        <v>1.085232</v>
      </c>
      <c r="Z208" s="49">
        <v>0.25</v>
      </c>
      <c r="AA208" s="49">
        <v>0</v>
      </c>
      <c r="AB208" s="71">
        <v>208</v>
      </c>
      <c r="AC208" s="71"/>
      <c r="AD208" s="72"/>
      <c r="AE208" s="78" t="s">
        <v>1525</v>
      </c>
      <c r="AF208" s="78">
        <v>485</v>
      </c>
      <c r="AG208" s="78">
        <v>103</v>
      </c>
      <c r="AH208" s="78">
        <v>9075</v>
      </c>
      <c r="AI208" s="78">
        <v>11351</v>
      </c>
      <c r="AJ208" s="78"/>
      <c r="AK208" s="78" t="s">
        <v>1716</v>
      </c>
      <c r="AL208" s="78"/>
      <c r="AM208" s="78"/>
      <c r="AN208" s="78"/>
      <c r="AO208" s="80">
        <v>40055.24607638889</v>
      </c>
      <c r="AP208" s="78"/>
      <c r="AQ208" s="78" t="b">
        <v>1</v>
      </c>
      <c r="AR208" s="78" t="b">
        <v>0</v>
      </c>
      <c r="AS208" s="78" t="b">
        <v>0</v>
      </c>
      <c r="AT208" s="78" t="s">
        <v>1272</v>
      </c>
      <c r="AU208" s="78">
        <v>8</v>
      </c>
      <c r="AV208" s="84" t="s">
        <v>2111</v>
      </c>
      <c r="AW208" s="78" t="b">
        <v>0</v>
      </c>
      <c r="AX208" s="78" t="s">
        <v>2232</v>
      </c>
      <c r="AY208" s="84" t="s">
        <v>2438</v>
      </c>
      <c r="AZ208" s="78" t="s">
        <v>66</v>
      </c>
      <c r="BA208" s="78" t="str">
        <f>REPLACE(INDEX(GroupVertices[Group],MATCH(Vertices[[#This Row],[Vertex]],GroupVertices[Vertex],0)),1,1,"")</f>
        <v>7</v>
      </c>
      <c r="BB208" s="48"/>
      <c r="BC208" s="48"/>
      <c r="BD208" s="48"/>
      <c r="BE208" s="48"/>
      <c r="BF208" s="48" t="s">
        <v>569</v>
      </c>
      <c r="BG208" s="48" t="s">
        <v>569</v>
      </c>
      <c r="BH208" s="122" t="s">
        <v>3111</v>
      </c>
      <c r="BI208" s="122" t="s">
        <v>3111</v>
      </c>
      <c r="BJ208" s="122" t="s">
        <v>3226</v>
      </c>
      <c r="BK208" s="122" t="s">
        <v>3226</v>
      </c>
      <c r="BL208" s="122">
        <v>0</v>
      </c>
      <c r="BM208" s="125">
        <v>0</v>
      </c>
      <c r="BN208" s="122">
        <v>1</v>
      </c>
      <c r="BO208" s="125">
        <v>4.545454545454546</v>
      </c>
      <c r="BP208" s="122">
        <v>0</v>
      </c>
      <c r="BQ208" s="125">
        <v>0</v>
      </c>
      <c r="BR208" s="122">
        <v>21</v>
      </c>
      <c r="BS208" s="125">
        <v>95.45454545454545</v>
      </c>
      <c r="BT208" s="122">
        <v>22</v>
      </c>
      <c r="BU208" s="2"/>
      <c r="BV208" s="3"/>
      <c r="BW208" s="3"/>
      <c r="BX208" s="3"/>
      <c r="BY208" s="3"/>
    </row>
    <row r="209" spans="1:77" ht="41.45" customHeight="1">
      <c r="A209" s="64" t="s">
        <v>386</v>
      </c>
      <c r="C209" s="65"/>
      <c r="D209" s="65" t="s">
        <v>64</v>
      </c>
      <c r="E209" s="66">
        <v>164.35133184229156</v>
      </c>
      <c r="F209" s="68">
        <v>99.99677601642978</v>
      </c>
      <c r="G209" s="101" t="s">
        <v>760</v>
      </c>
      <c r="H209" s="65"/>
      <c r="I209" s="69" t="s">
        <v>386</v>
      </c>
      <c r="J209" s="70"/>
      <c r="K209" s="70"/>
      <c r="L209" s="69" t="s">
        <v>2650</v>
      </c>
      <c r="M209" s="73">
        <v>2.0744462578384013</v>
      </c>
      <c r="N209" s="74">
        <v>9117.294921875</v>
      </c>
      <c r="O209" s="74">
        <v>4528.958984375</v>
      </c>
      <c r="P209" s="75"/>
      <c r="Q209" s="76"/>
      <c r="R209" s="76"/>
      <c r="S209" s="87"/>
      <c r="T209" s="48">
        <v>0</v>
      </c>
      <c r="U209" s="48">
        <v>2</v>
      </c>
      <c r="V209" s="49">
        <v>0</v>
      </c>
      <c r="W209" s="49">
        <v>0.166667</v>
      </c>
      <c r="X209" s="49">
        <v>0</v>
      </c>
      <c r="Y209" s="49">
        <v>0.837015</v>
      </c>
      <c r="Z209" s="49">
        <v>0.5</v>
      </c>
      <c r="AA209" s="49">
        <v>0</v>
      </c>
      <c r="AB209" s="71">
        <v>209</v>
      </c>
      <c r="AC209" s="71"/>
      <c r="AD209" s="72"/>
      <c r="AE209" s="78" t="s">
        <v>1526</v>
      </c>
      <c r="AF209" s="78">
        <v>5088</v>
      </c>
      <c r="AG209" s="78">
        <v>6476</v>
      </c>
      <c r="AH209" s="78">
        <v>6187</v>
      </c>
      <c r="AI209" s="78">
        <v>3710</v>
      </c>
      <c r="AJ209" s="78"/>
      <c r="AK209" s="78" t="s">
        <v>1717</v>
      </c>
      <c r="AL209" s="78" t="s">
        <v>1772</v>
      </c>
      <c r="AM209" s="84" t="s">
        <v>1928</v>
      </c>
      <c r="AN209" s="78"/>
      <c r="AO209" s="80">
        <v>41039.44548611111</v>
      </c>
      <c r="AP209" s="84" t="s">
        <v>2104</v>
      </c>
      <c r="AQ209" s="78" t="b">
        <v>0</v>
      </c>
      <c r="AR209" s="78" t="b">
        <v>0</v>
      </c>
      <c r="AS209" s="78" t="b">
        <v>1</v>
      </c>
      <c r="AT209" s="78" t="s">
        <v>1272</v>
      </c>
      <c r="AU209" s="78">
        <v>131</v>
      </c>
      <c r="AV209" s="84" t="s">
        <v>2111</v>
      </c>
      <c r="AW209" s="78" t="b">
        <v>0</v>
      </c>
      <c r="AX209" s="78" t="s">
        <v>2232</v>
      </c>
      <c r="AY209" s="84" t="s">
        <v>2439</v>
      </c>
      <c r="AZ209" s="78" t="s">
        <v>66</v>
      </c>
      <c r="BA209" s="78" t="str">
        <f>REPLACE(INDEX(GroupVertices[Group],MATCH(Vertices[[#This Row],[Vertex]],GroupVertices[Vertex],0)),1,1,"")</f>
        <v>8</v>
      </c>
      <c r="BB209" s="48"/>
      <c r="BC209" s="48"/>
      <c r="BD209" s="48"/>
      <c r="BE209" s="48"/>
      <c r="BF209" s="48" t="s">
        <v>564</v>
      </c>
      <c r="BG209" s="48" t="s">
        <v>564</v>
      </c>
      <c r="BH209" s="122" t="s">
        <v>3176</v>
      </c>
      <c r="BI209" s="122" t="s">
        <v>3176</v>
      </c>
      <c r="BJ209" s="122" t="s">
        <v>3288</v>
      </c>
      <c r="BK209" s="122" t="s">
        <v>3288</v>
      </c>
      <c r="BL209" s="122">
        <v>0</v>
      </c>
      <c r="BM209" s="125">
        <v>0</v>
      </c>
      <c r="BN209" s="122">
        <v>1</v>
      </c>
      <c r="BO209" s="125">
        <v>5</v>
      </c>
      <c r="BP209" s="122">
        <v>0</v>
      </c>
      <c r="BQ209" s="125">
        <v>0</v>
      </c>
      <c r="BR209" s="122">
        <v>19</v>
      </c>
      <c r="BS209" s="125">
        <v>95</v>
      </c>
      <c r="BT209" s="122">
        <v>20</v>
      </c>
      <c r="BU209" s="2"/>
      <c r="BV209" s="3"/>
      <c r="BW209" s="3"/>
      <c r="BX209" s="3"/>
      <c r="BY209" s="3"/>
    </row>
    <row r="210" spans="1:77" ht="41.45" customHeight="1">
      <c r="A210" s="64" t="s">
        <v>388</v>
      </c>
      <c r="C210" s="65"/>
      <c r="D210" s="65" t="s">
        <v>64</v>
      </c>
      <c r="E210" s="66">
        <v>162.53373344783333</v>
      </c>
      <c r="F210" s="68">
        <v>99.99926818161701</v>
      </c>
      <c r="G210" s="101" t="s">
        <v>2231</v>
      </c>
      <c r="H210" s="65"/>
      <c r="I210" s="69" t="s">
        <v>388</v>
      </c>
      <c r="J210" s="70"/>
      <c r="K210" s="70"/>
      <c r="L210" s="69" t="s">
        <v>2651</v>
      </c>
      <c r="M210" s="73">
        <v>1.2438906731041461</v>
      </c>
      <c r="N210" s="74">
        <v>317.2042236328125</v>
      </c>
      <c r="O210" s="74">
        <v>3274.38818359375</v>
      </c>
      <c r="P210" s="75"/>
      <c r="Q210" s="76"/>
      <c r="R210" s="76"/>
      <c r="S210" s="87"/>
      <c r="T210" s="48">
        <v>0</v>
      </c>
      <c r="U210" s="48">
        <v>1</v>
      </c>
      <c r="V210" s="49">
        <v>0</v>
      </c>
      <c r="W210" s="49">
        <v>0.001508</v>
      </c>
      <c r="X210" s="49">
        <v>0.000732</v>
      </c>
      <c r="Y210" s="49">
        <v>0.490612</v>
      </c>
      <c r="Z210" s="49">
        <v>0</v>
      </c>
      <c r="AA210" s="49">
        <v>0</v>
      </c>
      <c r="AB210" s="71">
        <v>210</v>
      </c>
      <c r="AC210" s="71"/>
      <c r="AD210" s="72"/>
      <c r="AE210" s="78" t="s">
        <v>1527</v>
      </c>
      <c r="AF210" s="78">
        <v>1927</v>
      </c>
      <c r="AG210" s="78">
        <v>1470</v>
      </c>
      <c r="AH210" s="78">
        <v>130650</v>
      </c>
      <c r="AI210" s="78">
        <v>53814</v>
      </c>
      <c r="AJ210" s="78"/>
      <c r="AK210" s="78"/>
      <c r="AL210" s="78" t="s">
        <v>1837</v>
      </c>
      <c r="AM210" s="78"/>
      <c r="AN210" s="78"/>
      <c r="AO210" s="80">
        <v>39910.54875</v>
      </c>
      <c r="AP210" s="84" t="s">
        <v>2105</v>
      </c>
      <c r="AQ210" s="78" t="b">
        <v>1</v>
      </c>
      <c r="AR210" s="78" t="b">
        <v>0</v>
      </c>
      <c r="AS210" s="78" t="b">
        <v>1</v>
      </c>
      <c r="AT210" s="78" t="s">
        <v>1272</v>
      </c>
      <c r="AU210" s="78">
        <v>35</v>
      </c>
      <c r="AV210" s="84" t="s">
        <v>2111</v>
      </c>
      <c r="AW210" s="78" t="b">
        <v>0</v>
      </c>
      <c r="AX210" s="78" t="s">
        <v>2232</v>
      </c>
      <c r="AY210" s="84" t="s">
        <v>2440</v>
      </c>
      <c r="AZ210" s="78" t="s">
        <v>66</v>
      </c>
      <c r="BA210" s="78" t="str">
        <f>REPLACE(INDEX(GroupVertices[Group],MATCH(Vertices[[#This Row],[Vertex]],GroupVertices[Vertex],0)),1,1,"")</f>
        <v>2</v>
      </c>
      <c r="BB210" s="48"/>
      <c r="BC210" s="48"/>
      <c r="BD210" s="48"/>
      <c r="BE210" s="48"/>
      <c r="BF210" s="48" t="s">
        <v>561</v>
      </c>
      <c r="BG210" s="48" t="s">
        <v>561</v>
      </c>
      <c r="BH210" s="122" t="s">
        <v>3089</v>
      </c>
      <c r="BI210" s="122" t="s">
        <v>3089</v>
      </c>
      <c r="BJ210" s="122" t="s">
        <v>3204</v>
      </c>
      <c r="BK210" s="122" t="s">
        <v>3204</v>
      </c>
      <c r="BL210" s="122">
        <v>1</v>
      </c>
      <c r="BM210" s="125">
        <v>11.11111111111111</v>
      </c>
      <c r="BN210" s="122">
        <v>0</v>
      </c>
      <c r="BO210" s="125">
        <v>0</v>
      </c>
      <c r="BP210" s="122">
        <v>0</v>
      </c>
      <c r="BQ210" s="125">
        <v>0</v>
      </c>
      <c r="BR210" s="122">
        <v>8</v>
      </c>
      <c r="BS210" s="125">
        <v>88.88888888888889</v>
      </c>
      <c r="BT210" s="122">
        <v>9</v>
      </c>
      <c r="BU210" s="2"/>
      <c r="BV210" s="3"/>
      <c r="BW210" s="3"/>
      <c r="BX210" s="3"/>
      <c r="BY210" s="3"/>
    </row>
    <row r="211" spans="1:77" ht="41.45" customHeight="1">
      <c r="A211" s="64" t="s">
        <v>390</v>
      </c>
      <c r="C211" s="65"/>
      <c r="D211" s="65" t="s">
        <v>64</v>
      </c>
      <c r="E211" s="66">
        <v>162.00544625967177</v>
      </c>
      <c r="F211" s="68">
        <v>99.99999253246548</v>
      </c>
      <c r="G211" s="101" t="s">
        <v>761</v>
      </c>
      <c r="H211" s="65"/>
      <c r="I211" s="69" t="s">
        <v>390</v>
      </c>
      <c r="J211" s="70"/>
      <c r="K211" s="70"/>
      <c r="L211" s="69" t="s">
        <v>2652</v>
      </c>
      <c r="M211" s="73">
        <v>1.0024886803377975</v>
      </c>
      <c r="N211" s="74">
        <v>6349.12939453125</v>
      </c>
      <c r="O211" s="74">
        <v>4107.94677734375</v>
      </c>
      <c r="P211" s="75"/>
      <c r="Q211" s="76"/>
      <c r="R211" s="76"/>
      <c r="S211" s="87"/>
      <c r="T211" s="48">
        <v>0</v>
      </c>
      <c r="U211" s="48">
        <v>4</v>
      </c>
      <c r="V211" s="49">
        <v>551.99576</v>
      </c>
      <c r="W211" s="49">
        <v>0.00202</v>
      </c>
      <c r="X211" s="49">
        <v>0.010403</v>
      </c>
      <c r="Y211" s="49">
        <v>1.027757</v>
      </c>
      <c r="Z211" s="49">
        <v>0.16666666666666666</v>
      </c>
      <c r="AA211" s="49">
        <v>0</v>
      </c>
      <c r="AB211" s="71">
        <v>211</v>
      </c>
      <c r="AC211" s="71"/>
      <c r="AD211" s="72"/>
      <c r="AE211" s="78" t="s">
        <v>1528</v>
      </c>
      <c r="AF211" s="78">
        <v>25</v>
      </c>
      <c r="AG211" s="78">
        <v>15</v>
      </c>
      <c r="AH211" s="78">
        <v>536</v>
      </c>
      <c r="AI211" s="78">
        <v>193</v>
      </c>
      <c r="AJ211" s="78"/>
      <c r="AK211" s="78" t="s">
        <v>1718</v>
      </c>
      <c r="AL211" s="78" t="s">
        <v>1838</v>
      </c>
      <c r="AM211" s="78"/>
      <c r="AN211" s="78"/>
      <c r="AO211" s="80">
        <v>43361.33112268519</v>
      </c>
      <c r="AP211" s="84" t="s">
        <v>2106</v>
      </c>
      <c r="AQ211" s="78" t="b">
        <v>1</v>
      </c>
      <c r="AR211" s="78" t="b">
        <v>0</v>
      </c>
      <c r="AS211" s="78" t="b">
        <v>0</v>
      </c>
      <c r="AT211" s="78" t="s">
        <v>2109</v>
      </c>
      <c r="AU211" s="78">
        <v>0</v>
      </c>
      <c r="AV211" s="78"/>
      <c r="AW211" s="78" t="b">
        <v>0</v>
      </c>
      <c r="AX211" s="78" t="s">
        <v>2232</v>
      </c>
      <c r="AY211" s="84" t="s">
        <v>2441</v>
      </c>
      <c r="AZ211" s="78" t="s">
        <v>66</v>
      </c>
      <c r="BA211" s="78" t="str">
        <f>REPLACE(INDEX(GroupVertices[Group],MATCH(Vertices[[#This Row],[Vertex]],GroupVertices[Vertex],0)),1,1,"")</f>
        <v>4</v>
      </c>
      <c r="BB211" s="48"/>
      <c r="BC211" s="48"/>
      <c r="BD211" s="48"/>
      <c r="BE211" s="48"/>
      <c r="BF211" s="48" t="s">
        <v>3073</v>
      </c>
      <c r="BG211" s="48" t="s">
        <v>3086</v>
      </c>
      <c r="BH211" s="122" t="s">
        <v>3177</v>
      </c>
      <c r="BI211" s="122" t="s">
        <v>3201</v>
      </c>
      <c r="BJ211" s="122" t="s">
        <v>3289</v>
      </c>
      <c r="BK211" s="122" t="s">
        <v>3289</v>
      </c>
      <c r="BL211" s="122">
        <v>2</v>
      </c>
      <c r="BM211" s="125">
        <v>4.878048780487805</v>
      </c>
      <c r="BN211" s="122">
        <v>2</v>
      </c>
      <c r="BO211" s="125">
        <v>4.878048780487805</v>
      </c>
      <c r="BP211" s="122">
        <v>0</v>
      </c>
      <c r="BQ211" s="125">
        <v>0</v>
      </c>
      <c r="BR211" s="122">
        <v>37</v>
      </c>
      <c r="BS211" s="125">
        <v>90.2439024390244</v>
      </c>
      <c r="BT211" s="122">
        <v>41</v>
      </c>
      <c r="BU211" s="2"/>
      <c r="BV211" s="3"/>
      <c r="BW211" s="3"/>
      <c r="BX211" s="3"/>
      <c r="BY211" s="3"/>
    </row>
    <row r="212" spans="1:77" ht="41.45" customHeight="1">
      <c r="A212" s="64" t="s">
        <v>393</v>
      </c>
      <c r="C212" s="65"/>
      <c r="D212" s="65" t="s">
        <v>64</v>
      </c>
      <c r="E212" s="66">
        <v>162.31697231289692</v>
      </c>
      <c r="F212" s="68">
        <v>99.99956538949093</v>
      </c>
      <c r="G212" s="101" t="s">
        <v>762</v>
      </c>
      <c r="H212" s="65"/>
      <c r="I212" s="69" t="s">
        <v>393</v>
      </c>
      <c r="J212" s="70"/>
      <c r="K212" s="70"/>
      <c r="L212" s="69" t="s">
        <v>2653</v>
      </c>
      <c r="M212" s="73">
        <v>1.1448411956598092</v>
      </c>
      <c r="N212" s="74">
        <v>2044.7357177734375</v>
      </c>
      <c r="O212" s="74">
        <v>7954.52294921875</v>
      </c>
      <c r="P212" s="75"/>
      <c r="Q212" s="76"/>
      <c r="R212" s="76"/>
      <c r="S212" s="87"/>
      <c r="T212" s="48">
        <v>0</v>
      </c>
      <c r="U212" s="48">
        <v>3</v>
      </c>
      <c r="V212" s="49">
        <v>544.252903</v>
      </c>
      <c r="W212" s="49">
        <v>0.002008</v>
      </c>
      <c r="X212" s="49">
        <v>0.009307</v>
      </c>
      <c r="Y212" s="49">
        <v>0.852376</v>
      </c>
      <c r="Z212" s="49">
        <v>0.16666666666666666</v>
      </c>
      <c r="AA212" s="49">
        <v>0</v>
      </c>
      <c r="AB212" s="71">
        <v>212</v>
      </c>
      <c r="AC212" s="71"/>
      <c r="AD212" s="72"/>
      <c r="AE212" s="78" t="s">
        <v>1529</v>
      </c>
      <c r="AF212" s="78">
        <v>2725</v>
      </c>
      <c r="AG212" s="78">
        <v>873</v>
      </c>
      <c r="AH212" s="78">
        <v>21116</v>
      </c>
      <c r="AI212" s="78">
        <v>3885</v>
      </c>
      <c r="AJ212" s="78"/>
      <c r="AK212" s="78" t="s">
        <v>1719</v>
      </c>
      <c r="AL212" s="78"/>
      <c r="AM212" s="78"/>
      <c r="AN212" s="78"/>
      <c r="AO212" s="80">
        <v>40457.7375</v>
      </c>
      <c r="AP212" s="78"/>
      <c r="AQ212" s="78" t="b">
        <v>1</v>
      </c>
      <c r="AR212" s="78" t="b">
        <v>0</v>
      </c>
      <c r="AS212" s="78" t="b">
        <v>0</v>
      </c>
      <c r="AT212" s="78" t="s">
        <v>1272</v>
      </c>
      <c r="AU212" s="78">
        <v>94</v>
      </c>
      <c r="AV212" s="84" t="s">
        <v>2111</v>
      </c>
      <c r="AW212" s="78" t="b">
        <v>0</v>
      </c>
      <c r="AX212" s="78" t="s">
        <v>2232</v>
      </c>
      <c r="AY212" s="84" t="s">
        <v>2442</v>
      </c>
      <c r="AZ212" s="78" t="s">
        <v>66</v>
      </c>
      <c r="BA212" s="78" t="str">
        <f>REPLACE(INDEX(GroupVertices[Group],MATCH(Vertices[[#This Row],[Vertex]],GroupVertices[Vertex],0)),1,1,"")</f>
        <v>1</v>
      </c>
      <c r="BB212" s="48"/>
      <c r="BC212" s="48"/>
      <c r="BD212" s="48"/>
      <c r="BE212" s="48"/>
      <c r="BF212" s="48" t="s">
        <v>567</v>
      </c>
      <c r="BG212" s="48" t="s">
        <v>567</v>
      </c>
      <c r="BH212" s="122" t="s">
        <v>3117</v>
      </c>
      <c r="BI212" s="122" t="s">
        <v>3189</v>
      </c>
      <c r="BJ212" s="122" t="s">
        <v>3232</v>
      </c>
      <c r="BK212" s="122" t="s">
        <v>3232</v>
      </c>
      <c r="BL212" s="122">
        <v>4</v>
      </c>
      <c r="BM212" s="125">
        <v>9.090909090909092</v>
      </c>
      <c r="BN212" s="122">
        <v>0</v>
      </c>
      <c r="BO212" s="125">
        <v>0</v>
      </c>
      <c r="BP212" s="122">
        <v>0</v>
      </c>
      <c r="BQ212" s="125">
        <v>0</v>
      </c>
      <c r="BR212" s="122">
        <v>40</v>
      </c>
      <c r="BS212" s="125">
        <v>90.9090909090909</v>
      </c>
      <c r="BT212" s="122">
        <v>44</v>
      </c>
      <c r="BU212" s="2"/>
      <c r="BV212" s="3"/>
      <c r="BW212" s="3"/>
      <c r="BX212" s="3"/>
      <c r="BY212" s="3"/>
    </row>
    <row r="213" spans="1:77" ht="41.45" customHeight="1">
      <c r="A213" s="88" t="s">
        <v>395</v>
      </c>
      <c r="C213" s="89"/>
      <c r="D213" s="89" t="s">
        <v>64</v>
      </c>
      <c r="E213" s="90">
        <v>162.0729798796017</v>
      </c>
      <c r="F213" s="91">
        <v>99.99989993503743</v>
      </c>
      <c r="G213" s="102" t="s">
        <v>764</v>
      </c>
      <c r="H213" s="89"/>
      <c r="I213" s="92" t="s">
        <v>395</v>
      </c>
      <c r="J213" s="93"/>
      <c r="K213" s="93"/>
      <c r="L213" s="92" t="s">
        <v>2654</v>
      </c>
      <c r="M213" s="94">
        <v>1.0333483165264852</v>
      </c>
      <c r="N213" s="95">
        <v>9292.443359375</v>
      </c>
      <c r="O213" s="95">
        <v>2267.42041015625</v>
      </c>
      <c r="P213" s="96"/>
      <c r="Q213" s="97"/>
      <c r="R213" s="97"/>
      <c r="S213" s="98"/>
      <c r="T213" s="48">
        <v>1</v>
      </c>
      <c r="U213" s="48">
        <v>1</v>
      </c>
      <c r="V213" s="49">
        <v>0</v>
      </c>
      <c r="W213" s="49">
        <v>0</v>
      </c>
      <c r="X213" s="49">
        <v>0</v>
      </c>
      <c r="Y213" s="49">
        <v>0.999997</v>
      </c>
      <c r="Z213" s="49">
        <v>0</v>
      </c>
      <c r="AA213" s="49" t="s">
        <v>3514</v>
      </c>
      <c r="AB213" s="99">
        <v>213</v>
      </c>
      <c r="AC213" s="99"/>
      <c r="AD213" s="100"/>
      <c r="AE213" s="78" t="s">
        <v>1530</v>
      </c>
      <c r="AF213" s="78">
        <v>670</v>
      </c>
      <c r="AG213" s="78">
        <v>201</v>
      </c>
      <c r="AH213" s="78">
        <v>1282</v>
      </c>
      <c r="AI213" s="78">
        <v>4247</v>
      </c>
      <c r="AJ213" s="78"/>
      <c r="AK213" s="78" t="s">
        <v>1720</v>
      </c>
      <c r="AL213" s="78" t="s">
        <v>1839</v>
      </c>
      <c r="AM213" s="84" t="s">
        <v>1929</v>
      </c>
      <c r="AN213" s="78"/>
      <c r="AO213" s="80">
        <v>43160.723275462966</v>
      </c>
      <c r="AP213" s="84" t="s">
        <v>2107</v>
      </c>
      <c r="AQ213" s="78" t="b">
        <v>1</v>
      </c>
      <c r="AR213" s="78" t="b">
        <v>0</v>
      </c>
      <c r="AS213" s="78" t="b">
        <v>1</v>
      </c>
      <c r="AT213" s="78" t="s">
        <v>1272</v>
      </c>
      <c r="AU213" s="78">
        <v>1</v>
      </c>
      <c r="AV213" s="78"/>
      <c r="AW213" s="78" t="b">
        <v>0</v>
      </c>
      <c r="AX213" s="78" t="s">
        <v>2232</v>
      </c>
      <c r="AY213" s="84" t="s">
        <v>2443</v>
      </c>
      <c r="AZ213" s="78" t="s">
        <v>66</v>
      </c>
      <c r="BA213" s="78" t="str">
        <f>REPLACE(INDEX(GroupVertices[Group],MATCH(Vertices[[#This Row],[Vertex]],GroupVertices[Vertex],0)),1,1,"")</f>
        <v>12</v>
      </c>
      <c r="BB213" s="48"/>
      <c r="BC213" s="48"/>
      <c r="BD213" s="48"/>
      <c r="BE213" s="48"/>
      <c r="BF213" s="48" t="s">
        <v>610</v>
      </c>
      <c r="BG213" s="48" t="s">
        <v>610</v>
      </c>
      <c r="BH213" s="122" t="s">
        <v>3178</v>
      </c>
      <c r="BI213" s="122" t="s">
        <v>3178</v>
      </c>
      <c r="BJ213" s="122" t="s">
        <v>3290</v>
      </c>
      <c r="BK213" s="122" t="s">
        <v>3290</v>
      </c>
      <c r="BL213" s="122">
        <v>1</v>
      </c>
      <c r="BM213" s="125">
        <v>2.2222222222222223</v>
      </c>
      <c r="BN213" s="122">
        <v>2</v>
      </c>
      <c r="BO213" s="125">
        <v>4.444444444444445</v>
      </c>
      <c r="BP213" s="122">
        <v>0</v>
      </c>
      <c r="BQ213" s="125">
        <v>0</v>
      </c>
      <c r="BR213" s="122">
        <v>42</v>
      </c>
      <c r="BS213" s="125">
        <v>93.33333333333333</v>
      </c>
      <c r="BT213" s="122">
        <v>45</v>
      </c>
      <c r="BU213" s="2"/>
      <c r="BV213" s="3"/>
      <c r="BW213" s="3"/>
      <c r="BX213" s="3"/>
      <c r="BY2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3"/>
    <dataValidation allowBlank="1" showInputMessage="1" promptTitle="Vertex Tooltip" prompt="Enter optional text that will pop up when the mouse is hovered over the vertex." errorTitle="Invalid Vertex Image Key" sqref="L3:L2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3"/>
    <dataValidation allowBlank="1" showInputMessage="1" promptTitle="Vertex Label Fill Color" prompt="To select an optional fill color for the Label shape, right-click and select Select Color on the right-click menu." sqref="J3:J213"/>
    <dataValidation allowBlank="1" showInputMessage="1" promptTitle="Vertex Image File" prompt="Enter the path to an image file.  Hover over the column header for examples." errorTitle="Invalid Vertex Image Key" sqref="G3:G213"/>
    <dataValidation allowBlank="1" showInputMessage="1" promptTitle="Vertex Color" prompt="To select an optional vertex color, right-click and select Select Color on the right-click menu." sqref="C3:C213"/>
    <dataValidation allowBlank="1" showInputMessage="1" promptTitle="Vertex Opacity" prompt="Enter an optional vertex opacity between 0 (transparent) and 100 (opaque)." errorTitle="Invalid Vertex Opacity" error="The optional vertex opacity must be a whole number between 0 and 10." sqref="F3:F213"/>
    <dataValidation type="list" allowBlank="1" showInputMessage="1" showErrorMessage="1" promptTitle="Vertex Shape" prompt="Select an optional vertex shape." errorTitle="Invalid Vertex Shape" error="You have entered an invalid vertex shape.  Try selecting from the drop-down list instead." sqref="D3:D2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3">
      <formula1>ValidVertexLabelPositions</formula1>
    </dataValidation>
    <dataValidation allowBlank="1" showInputMessage="1" showErrorMessage="1" promptTitle="Vertex Name" prompt="Enter the name of the vertex." sqref="A3:A213"/>
  </dataValidations>
  <hyperlinks>
    <hyperlink ref="AM3" r:id="rId1" display="http://t.co/AOH616iC2t"/>
    <hyperlink ref="AM4" r:id="rId2" display="https://t.co/jzDr4nMi1c"/>
    <hyperlink ref="AM5" r:id="rId3" display="http://t.co/uuoFS2c6m2"/>
    <hyperlink ref="AM9" r:id="rId4" display="https://t.co/i0c9060l3W"/>
    <hyperlink ref="AM10" r:id="rId5" display="https://t.co/54IuZHZkCg"/>
    <hyperlink ref="AM14" r:id="rId6" display="https://t.co/nAGXjjgYWi"/>
    <hyperlink ref="AM15" r:id="rId7" display="https://t.co/EhM9Lj3AOW"/>
    <hyperlink ref="AM16" r:id="rId8" display="https://t.co/t0PTfz8Ajd"/>
    <hyperlink ref="AM17" r:id="rId9" display="https://t.co/Sw5OdnJbxO"/>
    <hyperlink ref="AM18" r:id="rId10" display="https://t.co/3p6KCUd3pW"/>
    <hyperlink ref="AM22" r:id="rId11" display="https://t.co/f5Gygk0TEM"/>
    <hyperlink ref="AM24" r:id="rId12" display="https://t.co/lixLbhK3nM"/>
    <hyperlink ref="AM25" r:id="rId13" display="https://t.co/2oyDubhoGl"/>
    <hyperlink ref="AM26" r:id="rId14" display="https://t.co/FBon84MmOP"/>
    <hyperlink ref="AM29" r:id="rId15" display="https://t.co/Rq0gQZZPA7"/>
    <hyperlink ref="AM31" r:id="rId16" display="https://t.co/IhuupJGm74"/>
    <hyperlink ref="AM32" r:id="rId17" display="https://t.co/YX0NlgILWM"/>
    <hyperlink ref="AM34" r:id="rId18" display="http://t.co/nR6PIXbikg"/>
    <hyperlink ref="AM36" r:id="rId19" display="https://t.co/fT7KB2eXic"/>
    <hyperlink ref="AM37" r:id="rId20" display="https://t.co/cCKk4I0BHC"/>
    <hyperlink ref="AM39" r:id="rId21" display="https://t.co/LWH805imjw"/>
    <hyperlink ref="AM40" r:id="rId22" display="https://t.co/cOj30E2J8r"/>
    <hyperlink ref="AM41" r:id="rId23" display="https://t.co/wMI4e7cp0x"/>
    <hyperlink ref="AM43" r:id="rId24" display="https://t.co/bTrkPFOskN"/>
    <hyperlink ref="AM46" r:id="rId25" display="https://t.co/Vwfuydc24U"/>
    <hyperlink ref="AM51" r:id="rId26" display="https://t.co/RbVXGvhRUZ"/>
    <hyperlink ref="AM52" r:id="rId27" display="https://t.co/SnOv0usOtw"/>
    <hyperlink ref="AM53" r:id="rId28" display="https://t.co/JKPpoeR1kF"/>
    <hyperlink ref="AM54" r:id="rId29" display="https://t.co/3KXmtnXffi"/>
    <hyperlink ref="AM55" r:id="rId30" display="https://t.co/dtWHDjVI3e"/>
    <hyperlink ref="AM56" r:id="rId31" display="https://t.co/LBhZvqcoKL"/>
    <hyperlink ref="AM57" r:id="rId32" display="https://t.co/USVX3RJh00"/>
    <hyperlink ref="AM60" r:id="rId33" display="https://t.co/NTRGDbnEkn"/>
    <hyperlink ref="AM62" r:id="rId34" display="https://t.co/zsuhpJcKZp"/>
    <hyperlink ref="AM63" r:id="rId35" display="https://t.co/WqCTO4Kt1H"/>
    <hyperlink ref="AM64" r:id="rId36" display="https://t.co/OJp0ZFCv9f"/>
    <hyperlink ref="AM67" r:id="rId37" display="http://t.co/cePUTjmdPL"/>
    <hyperlink ref="AM68" r:id="rId38" display="https://t.co/uOnjSQho8Q"/>
    <hyperlink ref="AM78" r:id="rId39" display="http://t.co/lUPzPH2Lk4"/>
    <hyperlink ref="AM82" r:id="rId40" display="https://t.co/bijMAXRz4J"/>
    <hyperlink ref="AM84" r:id="rId41" display="https://t.co/nk4HgWeilG"/>
    <hyperlink ref="AM85" r:id="rId42" display="https://t.co/MWE3UrPUTm"/>
    <hyperlink ref="AM88" r:id="rId43" display="https://t.co/H09ZReySZI"/>
    <hyperlink ref="AM89" r:id="rId44" display="http://t.co/ltZGm4dDX9"/>
    <hyperlink ref="AM94" r:id="rId45" display="https://t.co/Is7DaV7I3A"/>
    <hyperlink ref="AM96" r:id="rId46" display="https://t.co/4jkNDxSNoc"/>
    <hyperlink ref="AM98" r:id="rId47" display="http://t.co/yY3C9R3RuQ"/>
    <hyperlink ref="AM103" r:id="rId48" display="http://t.co/lymMQNoXuq"/>
    <hyperlink ref="AM104" r:id="rId49" display="https://t.co/iWmFOeSBNY"/>
    <hyperlink ref="AM109" r:id="rId50" display="https://t.co/baohqdxey0"/>
    <hyperlink ref="AM111" r:id="rId51" display="https://t.co/GAmqxzwxew"/>
    <hyperlink ref="AM112" r:id="rId52" display="https://t.co/NPh6VsyI8b"/>
    <hyperlink ref="AM115" r:id="rId53" display="https://t.co/gmoAuO86Df"/>
    <hyperlink ref="AM117" r:id="rId54" display="https://t.co/KqaxT9TZ7e"/>
    <hyperlink ref="AM120" r:id="rId55" display="https://t.co/WQGwHcuLNa"/>
    <hyperlink ref="AM121" r:id="rId56" display="https://t.co/sVtcMkdnOy"/>
    <hyperlink ref="AM125" r:id="rId57" display="https://t.co/KdphCgIm4H"/>
    <hyperlink ref="AM126" r:id="rId58" display="https://t.co/im3pjqQCyA"/>
    <hyperlink ref="AM128" r:id="rId59" display="https://t.co/xJc5asRW9m"/>
    <hyperlink ref="AM130" r:id="rId60" display="https://t.co/9CuWut42Di"/>
    <hyperlink ref="AM148" r:id="rId61" display="http://t.co/SNEAEd9ACM"/>
    <hyperlink ref="AM149" r:id="rId62" display="https://t.co/4zK1S8rRoy"/>
    <hyperlink ref="AM150" r:id="rId63" display="https://t.co/U03KmELiCp"/>
    <hyperlink ref="AM151" r:id="rId64" display="http://t.co/1Gm8aVACKn"/>
    <hyperlink ref="AM152" r:id="rId65" display="https://t.co/pK0wAPwGMQ"/>
    <hyperlink ref="AM153" r:id="rId66" display="https://t.co/ejl3KOyuMO"/>
    <hyperlink ref="AM158" r:id="rId67" display="https://t.co/c9ShRhIYup"/>
    <hyperlink ref="AM159" r:id="rId68" display="https://t.co/XnM0mxkmX2"/>
    <hyperlink ref="AM160" r:id="rId69" display="https://t.co/vFlHUDxubU"/>
    <hyperlink ref="AM162" r:id="rId70" display="https://t.co/JAPKA3Pfo4"/>
    <hyperlink ref="AM163" r:id="rId71" display="https://t.co/4nnBY94Bs5"/>
    <hyperlink ref="AM165" r:id="rId72" display="https://t.co/HW4YjpNyaV"/>
    <hyperlink ref="AM166" r:id="rId73" display="https://t.co/uJmEDF8Qt0"/>
    <hyperlink ref="AM167" r:id="rId74" display="https://t.co/cy3Ma66UAQ"/>
    <hyperlink ref="AM168" r:id="rId75" display="https://t.co/zJWAwqc3VT"/>
    <hyperlink ref="AM170" r:id="rId76" display="https://t.co/uocl0C6UYA"/>
    <hyperlink ref="AM172" r:id="rId77" display="http://t.co/dozO199IYn"/>
    <hyperlink ref="AM180" r:id="rId78" display="https://t.co/PlzvYEOnMB"/>
    <hyperlink ref="AM183" r:id="rId79" display="https://t.co/dVEyOxjZyN"/>
    <hyperlink ref="AM186" r:id="rId80" display="http://t.co/fbUfhvt44j"/>
    <hyperlink ref="AM191" r:id="rId81" display="https://t.co/jVpjvi1N2W"/>
    <hyperlink ref="AM195" r:id="rId82" display="http://t.co/2cnAyo6mRQ"/>
    <hyperlink ref="AM200" r:id="rId83" display="https://t.co/SSc6VcVKuh"/>
    <hyperlink ref="AM201" r:id="rId84" display="https://t.co/jOP7zwKA4c"/>
    <hyperlink ref="AM203" r:id="rId85" display="https://t.co/HLN9cvLiuD"/>
    <hyperlink ref="AM204" r:id="rId86" display="https://t.co/8Hl8i5qJlI"/>
    <hyperlink ref="AM206" r:id="rId87" display="https://t.co/9iaQn7zMSA"/>
    <hyperlink ref="AM207" r:id="rId88" display="http://t.co/x0nY0rdFXj"/>
    <hyperlink ref="AM209" r:id="rId89" display="https://t.co/dOR6EJD0Oe"/>
    <hyperlink ref="AM213" r:id="rId90" display="https://t.co/7oUJAUw81D"/>
    <hyperlink ref="AP3" r:id="rId91" display="https://pbs.twimg.com/profile_banners/588532966/1541089798"/>
    <hyperlink ref="AP4" r:id="rId92" display="https://pbs.twimg.com/profile_banners/3993268655/1500835850"/>
    <hyperlink ref="AP5" r:id="rId93" display="https://pbs.twimg.com/profile_banners/135250810/1437042616"/>
    <hyperlink ref="AP7" r:id="rId94" display="https://pbs.twimg.com/profile_banners/1033029873206546432/1542966552"/>
    <hyperlink ref="AP8" r:id="rId95" display="https://pbs.twimg.com/profile_banners/2389372243/1512576092"/>
    <hyperlink ref="AP9" r:id="rId96" display="https://pbs.twimg.com/profile_banners/932044927/1517645126"/>
    <hyperlink ref="AP10" r:id="rId97" display="https://pbs.twimg.com/profile_banners/884888054/1515183783"/>
    <hyperlink ref="AP12" r:id="rId98" display="https://pbs.twimg.com/profile_banners/959747420371419136/1518164366"/>
    <hyperlink ref="AP15" r:id="rId99" display="https://pbs.twimg.com/profile_banners/797419834564874241/1526999764"/>
    <hyperlink ref="AP16" r:id="rId100" display="https://pbs.twimg.com/profile_banners/4360528283/1449141584"/>
    <hyperlink ref="AP17" r:id="rId101" display="https://pbs.twimg.com/profile_banners/292261462/1518020892"/>
    <hyperlink ref="AP18" r:id="rId102" display="https://pbs.twimg.com/profile_banners/243878865/1487017241"/>
    <hyperlink ref="AP19" r:id="rId103" display="https://pbs.twimg.com/profile_banners/130102800/1475619073"/>
    <hyperlink ref="AP20" r:id="rId104" display="https://pbs.twimg.com/profile_banners/29560265/1546134862"/>
    <hyperlink ref="AP21" r:id="rId105" display="https://pbs.twimg.com/profile_banners/1079981010475900929/1546886019"/>
    <hyperlink ref="AP23" r:id="rId106" display="https://pbs.twimg.com/profile_banners/717898036488306688/1541371991"/>
    <hyperlink ref="AP24" r:id="rId107" display="https://pbs.twimg.com/profile_banners/1400238956/1547524404"/>
    <hyperlink ref="AP25" r:id="rId108" display="https://pbs.twimg.com/profile_banners/517967040/1541451485"/>
    <hyperlink ref="AP26" r:id="rId109" display="https://pbs.twimg.com/profile_banners/755057200901398528/1484960678"/>
    <hyperlink ref="AP27" r:id="rId110" display="https://pbs.twimg.com/profile_banners/23970338/1546703641"/>
    <hyperlink ref="AP29" r:id="rId111" display="https://pbs.twimg.com/profile_banners/83198300/1524810003"/>
    <hyperlink ref="AP31" r:id="rId112" display="https://pbs.twimg.com/profile_banners/2163000445/1457374182"/>
    <hyperlink ref="AP32" r:id="rId113" display="https://pbs.twimg.com/profile_banners/20977851/1513352652"/>
    <hyperlink ref="AP34" r:id="rId114" display="https://pbs.twimg.com/profile_banners/63875612/1356803466"/>
    <hyperlink ref="AP35" r:id="rId115" display="https://pbs.twimg.com/profile_banners/953592132/1447081584"/>
    <hyperlink ref="AP36" r:id="rId116" display="https://pbs.twimg.com/profile_banners/15438913/1488911261"/>
    <hyperlink ref="AP37" r:id="rId117" display="https://pbs.twimg.com/profile_banners/48497926/1547347040"/>
    <hyperlink ref="AP38" r:id="rId118" display="https://pbs.twimg.com/profile_banners/1900856286/1545489440"/>
    <hyperlink ref="AP39" r:id="rId119" display="https://pbs.twimg.com/profile_banners/3576194055/1547922751"/>
    <hyperlink ref="AP40" r:id="rId120" display="https://pbs.twimg.com/profile_banners/232872752/1417022571"/>
    <hyperlink ref="AP41" r:id="rId121" display="https://pbs.twimg.com/profile_banners/29400182/1431926693"/>
    <hyperlink ref="AP42" r:id="rId122" display="https://pbs.twimg.com/profile_banners/873542684937408512/1497103985"/>
    <hyperlink ref="AP43" r:id="rId123" display="https://pbs.twimg.com/profile_banners/2969913689/1524408720"/>
    <hyperlink ref="AP44" r:id="rId124" display="https://pbs.twimg.com/profile_banners/1049498719702241280/1546383102"/>
    <hyperlink ref="AP45" r:id="rId125" display="https://pbs.twimg.com/profile_banners/2400391789/1441019223"/>
    <hyperlink ref="AP46" r:id="rId126" display="https://pbs.twimg.com/profile_banners/17956292/1489113598"/>
    <hyperlink ref="AP47" r:id="rId127" display="https://pbs.twimg.com/profile_banners/168659906/1546170857"/>
    <hyperlink ref="AP48" r:id="rId128" display="https://pbs.twimg.com/profile_banners/2271040057/1404177728"/>
    <hyperlink ref="AP49" r:id="rId129" display="https://pbs.twimg.com/profile_banners/142036724/1517615659"/>
    <hyperlink ref="AP51" r:id="rId130" display="https://pbs.twimg.com/profile_banners/3092283615/1543841420"/>
    <hyperlink ref="AP52" r:id="rId131" display="https://pbs.twimg.com/profile_banners/7587032/1516873161"/>
    <hyperlink ref="AP54" r:id="rId132" display="https://pbs.twimg.com/profile_banners/14291684/1539344362"/>
    <hyperlink ref="AP55" r:id="rId133" display="https://pbs.twimg.com/profile_banners/2425571623/1396528861"/>
    <hyperlink ref="AP56" r:id="rId134" display="https://pbs.twimg.com/profile_banners/14569869/1464103587"/>
    <hyperlink ref="AP57" r:id="rId135" display="https://pbs.twimg.com/profile_banners/47583917/1529421709"/>
    <hyperlink ref="AP58" r:id="rId136" display="https://pbs.twimg.com/profile_banners/528967949/1458498890"/>
    <hyperlink ref="AP61" r:id="rId137" display="https://pbs.twimg.com/profile_banners/1024710271695237121/1533828093"/>
    <hyperlink ref="AP62" r:id="rId138" display="https://pbs.twimg.com/profile_banners/809525588536991744/1543247465"/>
    <hyperlink ref="AP63" r:id="rId139" display="https://pbs.twimg.com/profile_banners/1456430605/1522434171"/>
    <hyperlink ref="AP64" r:id="rId140" display="https://pbs.twimg.com/profile_banners/54203238/1547568021"/>
    <hyperlink ref="AP65" r:id="rId141" display="https://pbs.twimg.com/profile_banners/988226695/1504305534"/>
    <hyperlink ref="AP66" r:id="rId142" display="https://pbs.twimg.com/profile_banners/434285700/1485392835"/>
    <hyperlink ref="AP68" r:id="rId143" display="https://pbs.twimg.com/profile_banners/762187151119257600/1535763218"/>
    <hyperlink ref="AP69" r:id="rId144" display="https://pbs.twimg.com/profile_banners/794281298223398912/1501986288"/>
    <hyperlink ref="AP70" r:id="rId145" display="https://pbs.twimg.com/profile_banners/22453211/1542906650"/>
    <hyperlink ref="AP72" r:id="rId146" display="https://pbs.twimg.com/profile_banners/471721896/1466621560"/>
    <hyperlink ref="AP73" r:id="rId147" display="https://pbs.twimg.com/profile_banners/3298973632/1503007447"/>
    <hyperlink ref="AP74" r:id="rId148" display="https://pbs.twimg.com/profile_banners/826610755638136833/1520976768"/>
    <hyperlink ref="AP75" r:id="rId149" display="https://pbs.twimg.com/profile_banners/825814388976152576/1486614755"/>
    <hyperlink ref="AP76" r:id="rId150" display="https://pbs.twimg.com/profile_banners/3385985297/1484755746"/>
    <hyperlink ref="AP77" r:id="rId151" display="https://pbs.twimg.com/profile_banners/3674444417/1442430718"/>
    <hyperlink ref="AP78" r:id="rId152" display="https://pbs.twimg.com/profile_banners/38401173/1474369287"/>
    <hyperlink ref="AP79" r:id="rId153" display="https://pbs.twimg.com/profile_banners/305118267/1435768097"/>
    <hyperlink ref="AP80" r:id="rId154" display="https://pbs.twimg.com/profile_banners/66061729/1485647579"/>
    <hyperlink ref="AP81" r:id="rId155" display="https://pbs.twimg.com/profile_banners/962323563935158272/1547830278"/>
    <hyperlink ref="AP82" r:id="rId156" display="https://pbs.twimg.com/profile_banners/982748380202909696/1525041997"/>
    <hyperlink ref="AP83" r:id="rId157" display="https://pbs.twimg.com/profile_banners/346349093/1370274491"/>
    <hyperlink ref="AP84" r:id="rId158" display="https://pbs.twimg.com/profile_banners/174242537/1546272406"/>
    <hyperlink ref="AP85" r:id="rId159" display="https://pbs.twimg.com/profile_banners/35101375/1520201925"/>
    <hyperlink ref="AP86" r:id="rId160" display="https://pbs.twimg.com/profile_banners/190719454/1541755975"/>
    <hyperlink ref="AP87" r:id="rId161" display="https://pbs.twimg.com/profile_banners/993537877341556737/1534842747"/>
    <hyperlink ref="AP89" r:id="rId162" display="https://pbs.twimg.com/profile_banners/15826270/1545570813"/>
    <hyperlink ref="AP90" r:id="rId163" display="https://pbs.twimg.com/profile_banners/435339780/1373850430"/>
    <hyperlink ref="AP91" r:id="rId164" display="https://pbs.twimg.com/profile_banners/964560576960696321/1520457322"/>
    <hyperlink ref="AP94" r:id="rId165" display="https://pbs.twimg.com/profile_banners/95250289/1546959289"/>
    <hyperlink ref="AP95" r:id="rId166" display="https://pbs.twimg.com/profile_banners/102323556/1533555060"/>
    <hyperlink ref="AP96" r:id="rId167" display="https://pbs.twimg.com/profile_banners/2217513355/1475361191"/>
    <hyperlink ref="AP97" r:id="rId168" display="https://pbs.twimg.com/profile_banners/735449666/1543142400"/>
    <hyperlink ref="AP98" r:id="rId169" display="https://pbs.twimg.com/profile_banners/1299634051/1376507923"/>
    <hyperlink ref="AP99" r:id="rId170" display="https://pbs.twimg.com/profile_banners/1073353461499129856/1544742917"/>
    <hyperlink ref="AP100" r:id="rId171" display="https://pbs.twimg.com/profile_banners/2396738862/1496076591"/>
    <hyperlink ref="AP101" r:id="rId172" display="https://pbs.twimg.com/profile_banners/951707624/1398811589"/>
    <hyperlink ref="AP102" r:id="rId173" display="https://pbs.twimg.com/profile_banners/1069253798798008326/1544983407"/>
    <hyperlink ref="AP103" r:id="rId174" display="https://pbs.twimg.com/profile_banners/27832596/1477366812"/>
    <hyperlink ref="AP104" r:id="rId175" display="https://pbs.twimg.com/profile_banners/1037279133603168257/1541093017"/>
    <hyperlink ref="AP105" r:id="rId176" display="https://pbs.twimg.com/profile_banners/735699505182474240/1534715474"/>
    <hyperlink ref="AP106" r:id="rId177" display="https://pbs.twimg.com/profile_banners/994679731164536832/1527014900"/>
    <hyperlink ref="AP107" r:id="rId178" display="https://pbs.twimg.com/profile_banners/19298504/1510755512"/>
    <hyperlink ref="AP108" r:id="rId179" display="https://pbs.twimg.com/profile_banners/3248524347/1541684313"/>
    <hyperlink ref="AP109" r:id="rId180" display="https://pbs.twimg.com/profile_banners/148808164/1497838563"/>
    <hyperlink ref="AP110" r:id="rId181" display="https://pbs.twimg.com/profile_banners/355060438/1541167810"/>
    <hyperlink ref="AP111" r:id="rId182" display="https://pbs.twimg.com/profile_banners/3664361603/1442326798"/>
    <hyperlink ref="AP112" r:id="rId183" display="https://pbs.twimg.com/profile_banners/20974456/1545401423"/>
    <hyperlink ref="AP113" r:id="rId184" display="https://pbs.twimg.com/profile_banners/58033394/1546615807"/>
    <hyperlink ref="AP114" r:id="rId185" display="https://pbs.twimg.com/profile_banners/2180460795/1546503180"/>
    <hyperlink ref="AP115" r:id="rId186" display="https://pbs.twimg.com/profile_banners/31467003/1517171721"/>
    <hyperlink ref="AP116" r:id="rId187" display="https://pbs.twimg.com/profile_banners/713677530872606720/1543048680"/>
    <hyperlink ref="AP117" r:id="rId188" display="https://pbs.twimg.com/profile_banners/800942537083068416/1530462236"/>
    <hyperlink ref="AP118" r:id="rId189" display="https://pbs.twimg.com/profile_banners/437336957/1521702133"/>
    <hyperlink ref="AP119" r:id="rId190" display="https://pbs.twimg.com/profile_banners/3101720735/1537890347"/>
    <hyperlink ref="AP120" r:id="rId191" display="https://pbs.twimg.com/profile_banners/34507480/1534307919"/>
    <hyperlink ref="AP121" r:id="rId192" display="https://pbs.twimg.com/profile_banners/18184712/1433318732"/>
    <hyperlink ref="AP123" r:id="rId193" display="https://pbs.twimg.com/profile_banners/804758864935591936/1487378270"/>
    <hyperlink ref="AP124" r:id="rId194" display="https://pbs.twimg.com/profile_banners/259773052/1398067748"/>
    <hyperlink ref="AP125" r:id="rId195" display="https://pbs.twimg.com/profile_banners/585167007/1546739458"/>
    <hyperlink ref="AP126" r:id="rId196" display="https://pbs.twimg.com/profile_banners/271413771/1530611967"/>
    <hyperlink ref="AP128" r:id="rId197" display="https://pbs.twimg.com/profile_banners/3303230734/1541410771"/>
    <hyperlink ref="AP129" r:id="rId198" display="https://pbs.twimg.com/profile_banners/2241599715/1475915481"/>
    <hyperlink ref="AP130" r:id="rId199" display="https://pbs.twimg.com/profile_banners/1362117938/1501858647"/>
    <hyperlink ref="AP131" r:id="rId200" display="https://pbs.twimg.com/profile_banners/66573195/1544765979"/>
    <hyperlink ref="AP134" r:id="rId201" display="https://pbs.twimg.com/profile_banners/145619928/1457133550"/>
    <hyperlink ref="AP135" r:id="rId202" display="https://pbs.twimg.com/profile_banners/994560497092509702/1525957026"/>
    <hyperlink ref="AP137" r:id="rId203" display="https://pbs.twimg.com/profile_banners/926384608157061121/1509702707"/>
    <hyperlink ref="AP138" r:id="rId204" display="https://pbs.twimg.com/profile_banners/819845846/1504670455"/>
    <hyperlink ref="AP139" r:id="rId205" display="https://pbs.twimg.com/profile_banners/460159813/1497777400"/>
    <hyperlink ref="AP141" r:id="rId206" display="https://pbs.twimg.com/profile_banners/2491937550/1506934778"/>
    <hyperlink ref="AP142" r:id="rId207" display="https://pbs.twimg.com/profile_banners/4889616083/1480281624"/>
    <hyperlink ref="AP143" r:id="rId208" display="https://pbs.twimg.com/profile_banners/3397539195/1470944529"/>
    <hyperlink ref="AP144" r:id="rId209" display="https://pbs.twimg.com/profile_banners/779080665778286593/1492958542"/>
    <hyperlink ref="AP147" r:id="rId210" display="https://pbs.twimg.com/profile_banners/359574231/1451780521"/>
    <hyperlink ref="AP148" r:id="rId211" display="https://pbs.twimg.com/profile_banners/20985003/1547480948"/>
    <hyperlink ref="AP149" r:id="rId212" display="https://pbs.twimg.com/profile_banners/820554343/1541418891"/>
    <hyperlink ref="AP150" r:id="rId213" display="https://pbs.twimg.com/profile_banners/302610154/1546031188"/>
    <hyperlink ref="AP151" r:id="rId214" display="https://pbs.twimg.com/profile_banners/972651/1401484849"/>
    <hyperlink ref="AP152" r:id="rId215" display="https://pbs.twimg.com/profile_banners/1931171593/1543803702"/>
    <hyperlink ref="AP153" r:id="rId216" display="https://pbs.twimg.com/profile_banners/806681653821247488/1545011478"/>
    <hyperlink ref="AP154" r:id="rId217" display="https://pbs.twimg.com/profile_banners/621515404/1378630834"/>
    <hyperlink ref="AP155" r:id="rId218" display="https://pbs.twimg.com/profile_banners/198327794/1516453715"/>
    <hyperlink ref="AP157" r:id="rId219" display="https://pbs.twimg.com/profile_banners/794327515716325379/1478546682"/>
    <hyperlink ref="AP158" r:id="rId220" display="https://pbs.twimg.com/profile_banners/3290558421/1538068280"/>
    <hyperlink ref="AP159" r:id="rId221" display="https://pbs.twimg.com/profile_banners/84456845/1443140025"/>
    <hyperlink ref="AP160" r:id="rId222" display="https://pbs.twimg.com/profile_banners/114505454/1431615175"/>
    <hyperlink ref="AP161" r:id="rId223" display="https://pbs.twimg.com/profile_banners/704844824/1543532313"/>
    <hyperlink ref="AP162" r:id="rId224" display="https://pbs.twimg.com/profile_banners/28068719/1513983393"/>
    <hyperlink ref="AP163" r:id="rId225" display="https://pbs.twimg.com/profile_banners/23574562/1537528729"/>
    <hyperlink ref="AP164" r:id="rId226" display="https://pbs.twimg.com/profile_banners/331653487/1529622689"/>
    <hyperlink ref="AP165" r:id="rId227" display="https://pbs.twimg.com/profile_banners/27074339/1528794870"/>
    <hyperlink ref="AP166" r:id="rId228" display="https://pbs.twimg.com/profile_banners/812436531906510848/1546801340"/>
    <hyperlink ref="AP167" r:id="rId229" display="https://pbs.twimg.com/profile_banners/41999549/1541764796"/>
    <hyperlink ref="AP168" r:id="rId230" display="https://pbs.twimg.com/profile_banners/975387376313929728/1521386880"/>
    <hyperlink ref="AP169" r:id="rId231" display="https://pbs.twimg.com/profile_banners/280836096/1485025365"/>
    <hyperlink ref="AP170" r:id="rId232" display="https://pbs.twimg.com/profile_banners/481632001/1537894790"/>
    <hyperlink ref="AP171" r:id="rId233" display="https://pbs.twimg.com/profile_banners/573044459/1413120567"/>
    <hyperlink ref="AP172" r:id="rId234" display="https://pbs.twimg.com/profile_banners/2591272837/1541419623"/>
    <hyperlink ref="AP173" r:id="rId235" display="https://pbs.twimg.com/profile_banners/1041022430230327297/1546234026"/>
    <hyperlink ref="AP174" r:id="rId236" display="https://pbs.twimg.com/profile_banners/19503443/1406065099"/>
    <hyperlink ref="AP175" r:id="rId237" display="https://pbs.twimg.com/profile_banners/1046400347844087813/1538323279"/>
    <hyperlink ref="AP176" r:id="rId238" display="https://pbs.twimg.com/profile_banners/705836751496024064/1505593805"/>
    <hyperlink ref="AP177" r:id="rId239" display="https://pbs.twimg.com/profile_banners/453934235/1543185096"/>
    <hyperlink ref="AP178" r:id="rId240" display="https://pbs.twimg.com/profile_banners/1084663734801297408/1547447116"/>
    <hyperlink ref="AP180" r:id="rId241" display="https://pbs.twimg.com/profile_banners/58413196/1485318224"/>
    <hyperlink ref="AP182" r:id="rId242" display="https://pbs.twimg.com/profile_banners/712235397988945920/1463478208"/>
    <hyperlink ref="AP183" r:id="rId243" display="https://pbs.twimg.com/profile_banners/193029241/1441937699"/>
    <hyperlink ref="AP184" r:id="rId244" display="https://pbs.twimg.com/profile_banners/2880479857/1499450452"/>
    <hyperlink ref="AP187" r:id="rId245" display="https://pbs.twimg.com/profile_banners/4158113734/1538666254"/>
    <hyperlink ref="AP188" r:id="rId246" display="https://pbs.twimg.com/profile_banners/932365571638706178/1511459281"/>
    <hyperlink ref="AP189" r:id="rId247" display="https://pbs.twimg.com/profile_banners/736668469/1535849395"/>
    <hyperlink ref="AP190" r:id="rId248" display="https://pbs.twimg.com/profile_banners/414770572/1458717874"/>
    <hyperlink ref="AP191" r:id="rId249" display="https://pbs.twimg.com/profile_banners/259191430/1518018274"/>
    <hyperlink ref="AP192" r:id="rId250" display="https://pbs.twimg.com/profile_banners/1033040980486877184/1538656007"/>
    <hyperlink ref="AP193" r:id="rId251" display="https://pbs.twimg.com/profile_banners/2832021548/1486577394"/>
    <hyperlink ref="AP194" r:id="rId252" display="https://pbs.twimg.com/profile_banners/804758133113397248/1502922679"/>
    <hyperlink ref="AP195" r:id="rId253" display="https://pbs.twimg.com/profile_banners/26979069/1414586869"/>
    <hyperlink ref="AP196" r:id="rId254" display="https://pbs.twimg.com/profile_banners/535215136/1546953117"/>
    <hyperlink ref="AP197" r:id="rId255" display="https://pbs.twimg.com/profile_banners/62312946/1436732590"/>
    <hyperlink ref="AP198" r:id="rId256" display="https://pbs.twimg.com/profile_banners/1015612021453160448/1530977303"/>
    <hyperlink ref="AP200" r:id="rId257" display="https://pbs.twimg.com/profile_banners/783969619631570944/1517395444"/>
    <hyperlink ref="AP201" r:id="rId258" display="https://pbs.twimg.com/profile_banners/837876161795411968/1541540515"/>
    <hyperlink ref="AP202" r:id="rId259" display="https://pbs.twimg.com/profile_banners/3226912379/1521588605"/>
    <hyperlink ref="AP203" r:id="rId260" display="https://pbs.twimg.com/profile_banners/755421798477463552/1469105504"/>
    <hyperlink ref="AP204" r:id="rId261" display="https://pbs.twimg.com/profile_banners/20096405/1463497904"/>
    <hyperlink ref="AP205" r:id="rId262" display="https://pbs.twimg.com/profile_banners/56487487/1521819202"/>
    <hyperlink ref="AP206" r:id="rId263" display="https://pbs.twimg.com/profile_banners/130297856/1547588371"/>
    <hyperlink ref="AP207" r:id="rId264" display="https://pbs.twimg.com/profile_banners/22919206/1523458795"/>
    <hyperlink ref="AP209" r:id="rId265" display="https://pbs.twimg.com/profile_banners/576209736/1547379497"/>
    <hyperlink ref="AP210" r:id="rId266" display="https://pbs.twimg.com/profile_banners/29443660/1498925171"/>
    <hyperlink ref="AP211" r:id="rId267" display="https://pbs.twimg.com/profile_banners/1041959210324516864/1547251242"/>
    <hyperlink ref="AP213" r:id="rId268" display="https://pbs.twimg.com/profile_banners/969261359887200257/1523029503"/>
    <hyperlink ref="AV3" r:id="rId269" display="http://abs.twimg.com/images/themes/theme14/bg.gif"/>
    <hyperlink ref="AV4" r:id="rId270" display="http://abs.twimg.com/images/themes/theme1/bg.png"/>
    <hyperlink ref="AV5" r:id="rId271" display="http://abs.twimg.com/images/themes/theme1/bg.png"/>
    <hyperlink ref="AV6" r:id="rId272" display="http://abs.twimg.com/images/themes/theme1/bg.png"/>
    <hyperlink ref="AV8" r:id="rId273" display="http://abs.twimg.com/images/themes/theme1/bg.png"/>
    <hyperlink ref="AV9" r:id="rId274" display="http://abs.twimg.com/images/themes/theme1/bg.png"/>
    <hyperlink ref="AV10" r:id="rId275" display="http://abs.twimg.com/images/themes/theme1/bg.png"/>
    <hyperlink ref="AV16" r:id="rId276" display="http://abs.twimg.com/images/themes/theme1/bg.png"/>
    <hyperlink ref="AV17" r:id="rId277" display="http://abs.twimg.com/images/themes/theme1/bg.png"/>
    <hyperlink ref="AV18" r:id="rId278" display="http://abs.twimg.com/images/themes/theme1/bg.png"/>
    <hyperlink ref="AV19" r:id="rId279" display="http://abs.twimg.com/images/themes/theme1/bg.png"/>
    <hyperlink ref="AV20" r:id="rId280" display="http://abs.twimg.com/images/themes/theme9/bg.gif"/>
    <hyperlink ref="AV22" r:id="rId281" display="http://abs.twimg.com/images/themes/theme5/bg.gif"/>
    <hyperlink ref="AV24" r:id="rId282" display="http://abs.twimg.com/images/themes/theme6/bg.gif"/>
    <hyperlink ref="AV25" r:id="rId283" display="http://abs.twimg.com/images/themes/theme1/bg.png"/>
    <hyperlink ref="AV27" r:id="rId284" display="http://abs.twimg.com/images/themes/theme1/bg.png"/>
    <hyperlink ref="AV28" r:id="rId285" display="http://abs.twimg.com/images/themes/theme1/bg.png"/>
    <hyperlink ref="AV29" r:id="rId286" display="http://abs.twimg.com/images/themes/theme1/bg.png"/>
    <hyperlink ref="AV30" r:id="rId287" display="http://abs.twimg.com/images/themes/theme1/bg.png"/>
    <hyperlink ref="AV31" r:id="rId288" display="http://abs.twimg.com/images/themes/theme12/bg.gif"/>
    <hyperlink ref="AV32" r:id="rId289" display="http://abs.twimg.com/images/themes/theme1/bg.png"/>
    <hyperlink ref="AV34" r:id="rId290" display="http://abs.twimg.com/images/themes/theme16/bg.gif"/>
    <hyperlink ref="AV35" r:id="rId291" display="http://abs.twimg.com/images/themes/theme1/bg.png"/>
    <hyperlink ref="AV36" r:id="rId292" display="http://abs.twimg.com/images/themes/theme1/bg.png"/>
    <hyperlink ref="AV37" r:id="rId293" display="http://abs.twimg.com/images/themes/theme1/bg.png"/>
    <hyperlink ref="AV38" r:id="rId294" display="http://abs.twimg.com/images/themes/theme1/bg.png"/>
    <hyperlink ref="AV39" r:id="rId295" display="http://abs.twimg.com/images/themes/theme1/bg.png"/>
    <hyperlink ref="AV40" r:id="rId296" display="http://abs.twimg.com/images/themes/theme10/bg.gif"/>
    <hyperlink ref="AV41" r:id="rId297" display="http://abs.twimg.com/images/themes/theme1/bg.png"/>
    <hyperlink ref="AV43" r:id="rId298" display="http://abs.twimg.com/images/themes/theme1/bg.png"/>
    <hyperlink ref="AV44" r:id="rId299" display="http://abs.twimg.com/images/themes/theme1/bg.png"/>
    <hyperlink ref="AV45" r:id="rId300" display="http://abs.twimg.com/images/themes/theme9/bg.gif"/>
    <hyperlink ref="AV46" r:id="rId301" display="http://abs.twimg.com/images/themes/theme19/bg.gif"/>
    <hyperlink ref="AV47" r:id="rId302" display="http://abs.twimg.com/images/themes/theme9/bg.gif"/>
    <hyperlink ref="AV48" r:id="rId303" display="http://abs.twimg.com/images/themes/theme1/bg.png"/>
    <hyperlink ref="AV49" r:id="rId304" display="http://abs.twimg.com/images/themes/theme1/bg.png"/>
    <hyperlink ref="AV50" r:id="rId305" display="http://abs.twimg.com/images/themes/theme1/bg.png"/>
    <hyperlink ref="AV51" r:id="rId306" display="http://abs.twimg.com/images/themes/theme1/bg.png"/>
    <hyperlink ref="AV52" r:id="rId307" display="http://abs.twimg.com/images/themes/theme1/bg.png"/>
    <hyperlink ref="AV53" r:id="rId308" display="http://abs.twimg.com/images/themes/theme1/bg.png"/>
    <hyperlink ref="AV54" r:id="rId309" display="http://abs.twimg.com/images/themes/theme1/bg.png"/>
    <hyperlink ref="AV55" r:id="rId310" display="http://abs.twimg.com/images/themes/theme14/bg.gif"/>
    <hyperlink ref="AV56" r:id="rId311" display="http://abs.twimg.com/images/themes/theme1/bg.png"/>
    <hyperlink ref="AV57" r:id="rId312" display="http://abs.twimg.com/images/themes/theme12/bg.gif"/>
    <hyperlink ref="AV58" r:id="rId313" display="http://abs.twimg.com/images/themes/theme16/bg.gif"/>
    <hyperlink ref="AV59" r:id="rId314" display="http://abs.twimg.com/images/themes/theme1/bg.png"/>
    <hyperlink ref="AV60" r:id="rId315" display="http://abs.twimg.com/images/themes/theme1/bg.png"/>
    <hyperlink ref="AV62" r:id="rId316" display="http://abs.twimg.com/images/themes/theme1/bg.png"/>
    <hyperlink ref="AV63" r:id="rId317" display="http://abs.twimg.com/images/themes/theme10/bg.gif"/>
    <hyperlink ref="AV64" r:id="rId318" display="http://abs.twimg.com/images/themes/theme1/bg.png"/>
    <hyperlink ref="AV65" r:id="rId319" display="http://abs.twimg.com/images/themes/theme1/bg.png"/>
    <hyperlink ref="AV66" r:id="rId320" display="http://abs.twimg.com/images/themes/theme1/bg.png"/>
    <hyperlink ref="AV67" r:id="rId321" display="http://abs.twimg.com/images/themes/theme10/bg.gif"/>
    <hyperlink ref="AV68" r:id="rId322" display="http://abs.twimg.com/images/themes/theme1/bg.png"/>
    <hyperlink ref="AV69" r:id="rId323" display="http://abs.twimg.com/images/themes/theme1/bg.png"/>
    <hyperlink ref="AV70" r:id="rId324" display="http://abs.twimg.com/images/themes/theme5/bg.gif"/>
    <hyperlink ref="AV71" r:id="rId325" display="http://abs.twimg.com/images/themes/theme1/bg.png"/>
    <hyperlink ref="AV72" r:id="rId326" display="http://abs.twimg.com/images/themes/theme18/bg.gif"/>
    <hyperlink ref="AV73" r:id="rId327" display="http://abs.twimg.com/images/themes/theme1/bg.png"/>
    <hyperlink ref="AV76" r:id="rId328" display="http://abs.twimg.com/images/themes/theme1/bg.png"/>
    <hyperlink ref="AV77" r:id="rId329" display="http://abs.twimg.com/images/themes/theme1/bg.png"/>
    <hyperlink ref="AV78" r:id="rId330" display="http://abs.twimg.com/images/themes/theme1/bg.png"/>
    <hyperlink ref="AV79" r:id="rId331" display="http://abs.twimg.com/images/themes/theme16/bg.gif"/>
    <hyperlink ref="AV80" r:id="rId332" display="http://abs.twimg.com/images/themes/theme1/bg.png"/>
    <hyperlink ref="AV82" r:id="rId333" display="http://abs.twimg.com/images/themes/theme1/bg.png"/>
    <hyperlink ref="AV83" r:id="rId334" display="http://abs.twimg.com/images/themes/theme1/bg.png"/>
    <hyperlink ref="AV84" r:id="rId335" display="http://abs.twimg.com/images/themes/theme1/bg.png"/>
    <hyperlink ref="AV85" r:id="rId336" display="http://abs.twimg.com/images/themes/theme1/bg.png"/>
    <hyperlink ref="AV86" r:id="rId337" display="http://abs.twimg.com/images/themes/theme1/bg.png"/>
    <hyperlink ref="AV88" r:id="rId338" display="http://abs.twimg.com/images/themes/theme1/bg.png"/>
    <hyperlink ref="AV89" r:id="rId339" display="http://abs.twimg.com/images/themes/theme12/bg.gif"/>
    <hyperlink ref="AV90" r:id="rId340" display="http://abs.twimg.com/images/themes/theme6/bg.gif"/>
    <hyperlink ref="AV93" r:id="rId341" display="http://abs.twimg.com/images/themes/theme1/bg.png"/>
    <hyperlink ref="AV94" r:id="rId342" display="http://abs.twimg.com/images/themes/theme3/bg.gif"/>
    <hyperlink ref="AV95" r:id="rId343" display="http://abs.twimg.com/images/themes/theme1/bg.png"/>
    <hyperlink ref="AV96" r:id="rId344" display="http://abs.twimg.com/images/themes/theme15/bg.png"/>
    <hyperlink ref="AV97" r:id="rId345" display="http://abs.twimg.com/images/themes/theme1/bg.png"/>
    <hyperlink ref="AV98" r:id="rId346" display="http://abs.twimg.com/images/themes/theme1/bg.png"/>
    <hyperlink ref="AV100" r:id="rId347" display="http://abs.twimg.com/images/themes/theme1/bg.png"/>
    <hyperlink ref="AV101" r:id="rId348" display="http://abs.twimg.com/images/themes/theme18/bg.gif"/>
    <hyperlink ref="AV102" r:id="rId349" display="http://abs.twimg.com/images/themes/theme1/bg.png"/>
    <hyperlink ref="AV103" r:id="rId350" display="http://abs.twimg.com/images/themes/theme9/bg.gif"/>
    <hyperlink ref="AV104" r:id="rId351" display="http://abs.twimg.com/images/themes/theme1/bg.png"/>
    <hyperlink ref="AV106" r:id="rId352" display="http://abs.twimg.com/images/themes/theme1/bg.png"/>
    <hyperlink ref="AV107" r:id="rId353" display="http://abs.twimg.com/images/themes/theme5/bg.gif"/>
    <hyperlink ref="AV108" r:id="rId354" display="http://abs.twimg.com/images/themes/theme1/bg.png"/>
    <hyperlink ref="AV109" r:id="rId355" display="http://abs.twimg.com/images/themes/theme10/bg.gif"/>
    <hyperlink ref="AV110" r:id="rId356" display="http://abs.twimg.com/images/themes/theme1/bg.png"/>
    <hyperlink ref="AV111" r:id="rId357" display="http://abs.twimg.com/images/themes/theme1/bg.png"/>
    <hyperlink ref="AV112" r:id="rId358" display="http://abs.twimg.com/images/themes/theme1/bg.png"/>
    <hyperlink ref="AV113" r:id="rId359" display="http://abs.twimg.com/images/themes/theme1/bg.png"/>
    <hyperlink ref="AV114" r:id="rId360" display="http://abs.twimg.com/images/themes/theme1/bg.png"/>
    <hyperlink ref="AV115" r:id="rId361" display="http://abs.twimg.com/images/themes/theme9/bg.gif"/>
    <hyperlink ref="AV116" r:id="rId362" display="http://abs.twimg.com/images/themes/theme1/bg.png"/>
    <hyperlink ref="AV117" r:id="rId363" display="http://abs.twimg.com/images/themes/theme1/bg.png"/>
    <hyperlink ref="AV118" r:id="rId364" display="http://abs.twimg.com/images/themes/theme1/bg.png"/>
    <hyperlink ref="AV119" r:id="rId365" display="http://abs.twimg.com/images/themes/theme1/bg.png"/>
    <hyperlink ref="AV120" r:id="rId366" display="http://abs.twimg.com/images/themes/theme13/bg.gif"/>
    <hyperlink ref="AV121" r:id="rId367" display="http://abs.twimg.com/images/themes/theme4/bg.gif"/>
    <hyperlink ref="AV122" r:id="rId368" display="http://abs.twimg.com/images/themes/theme1/bg.png"/>
    <hyperlink ref="AV124" r:id="rId369" display="http://abs.twimg.com/images/themes/theme1/bg.png"/>
    <hyperlink ref="AV125" r:id="rId370" display="http://abs.twimg.com/images/themes/theme1/bg.png"/>
    <hyperlink ref="AV126" r:id="rId371" display="http://abs.twimg.com/images/themes/theme1/bg.png"/>
    <hyperlink ref="AV127" r:id="rId372" display="http://abs.twimg.com/images/themes/theme1/bg.png"/>
    <hyperlink ref="AV128" r:id="rId373" display="http://abs.twimg.com/images/themes/theme1/bg.png"/>
    <hyperlink ref="AV129" r:id="rId374" display="http://abs.twimg.com/images/themes/theme18/bg.gif"/>
    <hyperlink ref="AV130" r:id="rId375" display="http://abs.twimg.com/images/themes/theme12/bg.gif"/>
    <hyperlink ref="AV131" r:id="rId376" display="http://abs.twimg.com/images/themes/theme9/bg.gif"/>
    <hyperlink ref="AV132" r:id="rId377" display="http://abs.twimg.com/images/themes/theme16/bg.gif"/>
    <hyperlink ref="AV134" r:id="rId378" display="http://abs.twimg.com/images/themes/theme1/bg.png"/>
    <hyperlink ref="AV136" r:id="rId379" display="http://abs.twimg.com/images/themes/theme1/bg.png"/>
    <hyperlink ref="AV138" r:id="rId380" display="http://abs.twimg.com/images/themes/theme1/bg.png"/>
    <hyperlink ref="AV139" r:id="rId381" display="http://abs.twimg.com/images/themes/theme1/bg.png"/>
    <hyperlink ref="AV141" r:id="rId382" display="http://abs.twimg.com/images/themes/theme1/bg.png"/>
    <hyperlink ref="AV143" r:id="rId383" display="http://abs.twimg.com/images/themes/theme1/bg.png"/>
    <hyperlink ref="AV145" r:id="rId384" display="http://abs.twimg.com/images/themes/theme1/bg.png"/>
    <hyperlink ref="AV146" r:id="rId385" display="http://abs.twimg.com/images/themes/theme1/bg.png"/>
    <hyperlink ref="AV147" r:id="rId386" display="http://abs.twimg.com/images/themes/theme1/bg.png"/>
    <hyperlink ref="AV148" r:id="rId387" display="http://abs.twimg.com/images/themes/theme1/bg.png"/>
    <hyperlink ref="AV149" r:id="rId388" display="http://abs.twimg.com/images/themes/theme10/bg.gif"/>
    <hyperlink ref="AV150" r:id="rId389" display="http://abs.twimg.com/images/themes/theme1/bg.png"/>
    <hyperlink ref="AV151" r:id="rId390" display="http://abs.twimg.com/images/themes/theme1/bg.png"/>
    <hyperlink ref="AV152" r:id="rId391" display="http://abs.twimg.com/images/themes/theme1/bg.png"/>
    <hyperlink ref="AV153" r:id="rId392" display="http://abs.twimg.com/images/themes/theme1/bg.png"/>
    <hyperlink ref="AV154" r:id="rId393" display="http://abs.twimg.com/images/themes/theme1/bg.png"/>
    <hyperlink ref="AV155" r:id="rId394" display="http://abs.twimg.com/images/themes/theme1/bg.png"/>
    <hyperlink ref="AV156" r:id="rId395" display="http://abs.twimg.com/images/themes/theme1/bg.png"/>
    <hyperlink ref="AV158" r:id="rId396" display="http://abs.twimg.com/images/themes/theme1/bg.png"/>
    <hyperlink ref="AV159" r:id="rId397" display="http://abs.twimg.com/images/themes/theme1/bg.png"/>
    <hyperlink ref="AV160" r:id="rId398" display="http://abs.twimg.com/images/themes/theme7/bg.gif"/>
    <hyperlink ref="AV161" r:id="rId399" display="http://abs.twimg.com/images/themes/theme1/bg.png"/>
    <hyperlink ref="AV162" r:id="rId400" display="http://abs.twimg.com/images/themes/theme12/bg.gif"/>
    <hyperlink ref="AV163" r:id="rId401" display="http://abs.twimg.com/images/themes/theme9/bg.gif"/>
    <hyperlink ref="AV164" r:id="rId402" display="http://abs.twimg.com/images/themes/theme1/bg.png"/>
    <hyperlink ref="AV165" r:id="rId403" display="http://abs.twimg.com/images/themes/theme1/bg.png"/>
    <hyperlink ref="AV166" r:id="rId404" display="http://abs.twimg.com/images/themes/theme1/bg.png"/>
    <hyperlink ref="AV167" r:id="rId405" display="http://abs.twimg.com/images/themes/theme1/bg.png"/>
    <hyperlink ref="AV169" r:id="rId406" display="http://abs.twimg.com/images/themes/theme3/bg.gif"/>
    <hyperlink ref="AV170" r:id="rId407" display="http://abs.twimg.com/images/themes/theme1/bg.png"/>
    <hyperlink ref="AV171" r:id="rId408" display="http://abs.twimg.com/images/themes/theme1/bg.png"/>
    <hyperlink ref="AV172" r:id="rId409" display="http://abs.twimg.com/images/themes/theme1/bg.png"/>
    <hyperlink ref="AV174" r:id="rId410" display="http://abs.twimg.com/images/themes/theme5/bg.gif"/>
    <hyperlink ref="AV177" r:id="rId411" display="http://abs.twimg.com/images/themes/theme1/bg.png"/>
    <hyperlink ref="AV180" r:id="rId412" display="http://abs.twimg.com/images/themes/theme1/bg.png"/>
    <hyperlink ref="AV181" r:id="rId413" display="http://abs.twimg.com/images/themes/theme1/bg.png"/>
    <hyperlink ref="AV182" r:id="rId414" display="http://abs.twimg.com/images/themes/theme1/bg.png"/>
    <hyperlink ref="AV183" r:id="rId415" display="http://abs.twimg.com/images/themes/theme5/bg.gif"/>
    <hyperlink ref="AV184" r:id="rId416" display="http://abs.twimg.com/images/themes/theme8/bg.gif"/>
    <hyperlink ref="AV185" r:id="rId417" display="http://abs.twimg.com/images/themes/theme1/bg.png"/>
    <hyperlink ref="AV186" r:id="rId418" display="http://abs.twimg.com/images/themes/theme1/bg.png"/>
    <hyperlink ref="AV187" r:id="rId419" display="http://abs.twimg.com/images/themes/theme1/bg.png"/>
    <hyperlink ref="AV189" r:id="rId420" display="http://abs.twimg.com/images/themes/theme18/bg.gif"/>
    <hyperlink ref="AV190" r:id="rId421" display="http://abs.twimg.com/images/themes/theme18/bg.gif"/>
    <hyperlink ref="AV191" r:id="rId422" display="http://abs.twimg.com/images/themes/theme1/bg.png"/>
    <hyperlink ref="AV192" r:id="rId423" display="http://abs.twimg.com/images/themes/theme1/bg.png"/>
    <hyperlink ref="AV193" r:id="rId424" display="http://abs.twimg.com/images/themes/theme1/bg.png"/>
    <hyperlink ref="AV195" r:id="rId425" display="http://abs.twimg.com/images/themes/theme1/bg.png"/>
    <hyperlink ref="AV196" r:id="rId426" display="http://abs.twimg.com/images/themes/theme13/bg.gif"/>
    <hyperlink ref="AV197" r:id="rId427" display="http://abs.twimg.com/images/themes/theme18/bg.gif"/>
    <hyperlink ref="AV199" r:id="rId428" display="http://abs.twimg.com/images/themes/theme1/bg.png"/>
    <hyperlink ref="AV202" r:id="rId429" display="http://abs.twimg.com/images/themes/theme1/bg.png"/>
    <hyperlink ref="AV203" r:id="rId430" display="http://abs.twimg.com/images/themes/theme1/bg.png"/>
    <hyperlink ref="AV204" r:id="rId431" display="http://abs.twimg.com/images/themes/theme2/bg.gif"/>
    <hyperlink ref="AV205" r:id="rId432" display="http://abs.twimg.com/images/themes/theme1/bg.png"/>
    <hyperlink ref="AV206" r:id="rId433" display="http://abs.twimg.com/images/themes/theme9/bg.gif"/>
    <hyperlink ref="AV207" r:id="rId434" display="http://abs.twimg.com/images/themes/theme1/bg.png"/>
    <hyperlink ref="AV208" r:id="rId435" display="http://abs.twimg.com/images/themes/theme1/bg.png"/>
    <hyperlink ref="AV209" r:id="rId436" display="http://abs.twimg.com/images/themes/theme1/bg.png"/>
    <hyperlink ref="AV210" r:id="rId437" display="http://abs.twimg.com/images/themes/theme1/bg.png"/>
    <hyperlink ref="AV212" r:id="rId438" display="http://abs.twimg.com/images/themes/theme1/bg.png"/>
    <hyperlink ref="G3" r:id="rId439" display="http://pbs.twimg.com/profile_images/934060471287676928/ix8PDSWh_normal.jpg"/>
    <hyperlink ref="G4" r:id="rId440" display="http://pbs.twimg.com/profile_images/875384719965290500/ttGI91mE_normal.jpg"/>
    <hyperlink ref="G5" r:id="rId441" display="http://pbs.twimg.com/profile_images/606798781649174528/NYsUioKR_normal.png"/>
    <hyperlink ref="G6" r:id="rId442" display="http://pbs.twimg.com/profile_images/1055205411274612756/b0OxeygN_normal.jpg"/>
    <hyperlink ref="G7" r:id="rId443" display="http://pbs.twimg.com/profile_images/1086350246425382912/mR--J5rz_normal.jpg"/>
    <hyperlink ref="G8" r:id="rId444" display="http://pbs.twimg.com/profile_images/940010965847777280/jupOoelq_normal.jpg"/>
    <hyperlink ref="G9" r:id="rId445" display="http://pbs.twimg.com/profile_images/959417996413456384/kJ-pL7_a_normal.jpg"/>
    <hyperlink ref="G10" r:id="rId446" display="http://pbs.twimg.com/profile_images/648973793738780672/V5xXe0W3_normal.jpg"/>
    <hyperlink ref="G11" r:id="rId447" display="http://abs.twimg.com/sticky/default_profile_images/default_profile_normal.png"/>
    <hyperlink ref="G12" r:id="rId448" display="http://pbs.twimg.com/profile_images/961877177586270208/b-ShrFCj_normal.jpg"/>
    <hyperlink ref="G13" r:id="rId449" display="http://abs.twimg.com/sticky/default_profile_images/default_profile_normal.png"/>
    <hyperlink ref="G14" r:id="rId450" display="http://pbs.twimg.com/profile_images/1032791658797129730/7tUKvJv9_normal.jpg"/>
    <hyperlink ref="G15" r:id="rId451" display="http://pbs.twimg.com/profile_images/874749329629732865/bkmrNkxq_normal.jpg"/>
    <hyperlink ref="G16" r:id="rId452" display="http://pbs.twimg.com/profile_images/672373900437757953/NqxeKSWK_normal.jpg"/>
    <hyperlink ref="G17" r:id="rId453" display="http://pbs.twimg.com/profile_images/378800000016300504/08bd3097b70613756d340e7695bbceca_normal.jpeg"/>
    <hyperlink ref="G18" r:id="rId454" display="http://pbs.twimg.com/profile_images/691383455217754112/y8SlCKct_normal.jpg"/>
    <hyperlink ref="G19" r:id="rId455" display="http://pbs.twimg.com/profile_images/482106609846321153/qbj_Is___normal.jpeg"/>
    <hyperlink ref="G20" r:id="rId456" display="http://pbs.twimg.com/profile_images/1083693479262187520/6NOjNro0_normal.jpg"/>
    <hyperlink ref="G21" r:id="rId457" display="http://pbs.twimg.com/profile_images/1085367971487174659/cFUwmkT-_normal.jpg"/>
    <hyperlink ref="G22" r:id="rId458" display="http://pbs.twimg.com/profile_images/627687247/madmen_icon_normal.jpg"/>
    <hyperlink ref="G23" r:id="rId459" display="http://pbs.twimg.com/profile_images/1059214996310290435/0o0TJXA5_normal.jpg"/>
    <hyperlink ref="G24" r:id="rId460" display="http://pbs.twimg.com/profile_images/1009606412580708353/MDvZDUZ3_normal.jpg"/>
    <hyperlink ref="G25" r:id="rId461" display="http://pbs.twimg.com/profile_images/1059550439866286083/2gKuceVm_normal.jpg"/>
    <hyperlink ref="G26" r:id="rId462" display="http://pbs.twimg.com/profile_images/1030103090861461504/JW96Lbf7_normal.jpg"/>
    <hyperlink ref="G27" r:id="rId463" display="http://pbs.twimg.com/profile_images/1081579576021733377/qUR2p_W__normal.jpg"/>
    <hyperlink ref="G28" r:id="rId464" display="http://pbs.twimg.com/profile_images/1580137543/fractal-images73_-_superwow_normal.jpg"/>
    <hyperlink ref="G29" r:id="rId465" display="http://pbs.twimg.com/profile_images/967539843151605762/NGLc5_-g_normal.jpg"/>
    <hyperlink ref="G30" r:id="rId466" display="http://pbs.twimg.com/profile_images/715176551361482752/D_-n5WUR_normal.jpg"/>
    <hyperlink ref="G31" r:id="rId467" display="http://pbs.twimg.com/profile_images/957753373880733698/uI2muVsO_normal.jpg"/>
    <hyperlink ref="G32" r:id="rId468" display="http://pbs.twimg.com/profile_images/941289135209361410/fZMPxa_e_normal.jpg"/>
    <hyperlink ref="G33" r:id="rId469" display="http://abs.twimg.com/sticky/default_profile_images/default_profile_normal.png"/>
    <hyperlink ref="G34" r:id="rId470" display="http://pbs.twimg.com/profile_images/468502341/Julie4_normal.jpg"/>
    <hyperlink ref="G35" r:id="rId471" display="http://pbs.twimg.com/profile_images/663730127906463744/l017r0-__normal.jpg"/>
    <hyperlink ref="G36" r:id="rId472" display="http://pbs.twimg.com/profile_images/1062343276420833280/ZcDwwG-p_normal.jpg"/>
    <hyperlink ref="G37" r:id="rId473" display="http://pbs.twimg.com/profile_images/1063980863195631616/ffFCaXZl_normal.jpg"/>
    <hyperlink ref="G38" r:id="rId474" display="http://pbs.twimg.com/profile_images/1017502697111609345/-1-tWplz_normal.jpg"/>
    <hyperlink ref="G39" r:id="rId475" display="http://pbs.twimg.com/profile_images/1054392721551622144/k4eqipd5_normal.jpg"/>
    <hyperlink ref="G40" r:id="rId476" display="http://pbs.twimg.com/profile_images/821320169825988608/IuyFJHzl_normal.jpg"/>
    <hyperlink ref="G41" r:id="rId477" display="http://pbs.twimg.com/profile_images/1001662578043637763/p0zxKIBq_normal.jpg"/>
    <hyperlink ref="G42" r:id="rId478" display="http://pbs.twimg.com/profile_images/873543366511702016/qOH1KmdT_normal.jpg"/>
    <hyperlink ref="G43" r:id="rId479" display="http://pbs.twimg.com/profile_images/553590615099703296/YwMYdy5m_normal.jpeg"/>
    <hyperlink ref="G44" r:id="rId480" display="http://pbs.twimg.com/profile_images/1049503578505658373/8b0dxrq5_normal.jpg"/>
    <hyperlink ref="G45" r:id="rId481" display="http://pbs.twimg.com/profile_images/928382078521102336/aIcMIrUg_normal.jpg"/>
    <hyperlink ref="G46" r:id="rId482" display="http://pbs.twimg.com/profile_images/1083438643543453697/oyigIqRl_normal.jpg"/>
    <hyperlink ref="G47" r:id="rId483" display="http://pbs.twimg.com/profile_images/666685017960108032/_DcZwPnJ_normal.jpg"/>
    <hyperlink ref="G48" r:id="rId484" display="http://pbs.twimg.com/profile_images/419009651632381952/_O30GZ7Y_normal.jpeg"/>
    <hyperlink ref="G49" r:id="rId485" display="http://pbs.twimg.com/profile_images/959576510633046016/lWgcA6c4_normal.jpg"/>
    <hyperlink ref="G50" r:id="rId486" display="http://pbs.twimg.com/profile_images/1068533751666417664/_gMXRInd_normal.jpg"/>
    <hyperlink ref="G51" r:id="rId487" display="http://pbs.twimg.com/profile_images/1057936244724940805/r2gJJZIT_normal.jpg"/>
    <hyperlink ref="G52" r:id="rId488" display="http://pbs.twimg.com/profile_images/953341660813021185/o2IGXWqj_normal.jpg"/>
    <hyperlink ref="G53" r:id="rId489" display="http://abs.twimg.com/sticky/default_profile_images/default_profile_normal.png"/>
    <hyperlink ref="G54" r:id="rId490" display="http://pbs.twimg.com/profile_images/1080430366425600001/q1f_kS7k_normal.jpg"/>
    <hyperlink ref="G55" r:id="rId491" display="http://pbs.twimg.com/profile_images/1086038982348148736/TAcA_5i4_normal.jpg"/>
    <hyperlink ref="G56" r:id="rId492" display="http://pbs.twimg.com/profile_images/875404558528393216/cTknVhwm_normal.jpg"/>
    <hyperlink ref="G57" r:id="rId493" display="http://pbs.twimg.com/profile_images/1003979707099111424/pRoRAmle_normal.jpg"/>
    <hyperlink ref="G58" r:id="rId494" display="http://pbs.twimg.com/profile_images/827682799192780800/kEI8neNa_normal.jpg"/>
    <hyperlink ref="G59" r:id="rId495" display="http://pbs.twimg.com/profile_images/552659174429958144/p1xR--ti_normal.jpeg"/>
    <hyperlink ref="G60" r:id="rId496" display="http://pbs.twimg.com/profile_images/809022257326653442/NoM4SFQT_normal.jpg"/>
    <hyperlink ref="G61" r:id="rId497" display="http://pbs.twimg.com/profile_images/1043605071261577216/jAqTY76o_normal.jpg"/>
    <hyperlink ref="G62" r:id="rId498" display="http://pbs.twimg.com/profile_images/1067084335071686657/21fFLsAe_normal.jpg"/>
    <hyperlink ref="G63" r:id="rId499" display="http://pbs.twimg.com/profile_images/979786039685459968/d2y2qN0-_normal.jpg"/>
    <hyperlink ref="G64" r:id="rId500" display="http://pbs.twimg.com/profile_images/948197404049924097/IPvw_wQK_normal.jpg"/>
    <hyperlink ref="G65" r:id="rId501" display="http://pbs.twimg.com/profile_images/639503638986100736/mdIy2CW1_normal.png"/>
    <hyperlink ref="G66" r:id="rId502" display="http://pbs.twimg.com/profile_images/977024938740781056/12t7dPz6_normal.jpg"/>
    <hyperlink ref="G67" r:id="rId503" display="http://pbs.twimg.com/profile_images/1021716750403088384/796GRUVg_normal.jpg"/>
    <hyperlink ref="G68" r:id="rId504" display="http://pbs.twimg.com/profile_images/1035693002092470272/ERUECtIy_normal.jpg"/>
    <hyperlink ref="G69" r:id="rId505" display="http://pbs.twimg.com/profile_images/1075602915883126786/7HpUHtTa_normal.jpg"/>
    <hyperlink ref="G70" r:id="rId506" display="http://pbs.twimg.com/profile_images/1082165592625340416/6dTUEyiU_normal.jpg"/>
    <hyperlink ref="G71" r:id="rId507" display="http://pbs.twimg.com/profile_images/378800000571537476/f5edd3e6daaf69fab382159575ea6f98_normal.jpeg"/>
    <hyperlink ref="G72" r:id="rId508" display="http://pbs.twimg.com/profile_images/881723671714377729/fqLM2Pzy_normal.jpg"/>
    <hyperlink ref="G73" r:id="rId509" display="http://pbs.twimg.com/profile_images/1068689531799568384/T9kJ6kd-_normal.jpg"/>
    <hyperlink ref="G74" r:id="rId510" display="http://pbs.twimg.com/profile_images/1060595919983271936/EJ7n3wSK_normal.jpg"/>
    <hyperlink ref="G75" r:id="rId511" display="http://pbs.twimg.com/profile_images/1027299607829610496/LSVbhNGJ_normal.jpg"/>
    <hyperlink ref="G76" r:id="rId512" display="http://pbs.twimg.com/profile_images/800568601640140800/LJg4_AKY_normal.jpg"/>
    <hyperlink ref="G77" r:id="rId513" display="http://pbs.twimg.com/profile_images/644171795487195136/eDo099p6_normal.jpg"/>
    <hyperlink ref="G78" r:id="rId514" display="http://pbs.twimg.com/profile_images/1766172589/woman_face_avatar_normal.jpg"/>
    <hyperlink ref="G79" r:id="rId515" display="http://pbs.twimg.com/profile_images/1046782531696234497/rA5ORVnU_normal.jpg"/>
    <hyperlink ref="G80" r:id="rId516" display="http://pbs.twimg.com/profile_images/846845324756893696/vBBoHJnN_normal.jpg"/>
    <hyperlink ref="G81" r:id="rId517" display="http://pbs.twimg.com/profile_images/962341281086230528/cuj_NFEO_normal.jpg"/>
    <hyperlink ref="G82" r:id="rId518" display="http://pbs.twimg.com/profile_images/983057340336226304/lXnG7Gw8_normal.jpg"/>
    <hyperlink ref="G83" r:id="rId519" display="http://pbs.twimg.com/profile_images/643953644996587520/MUw2KFja_normal.jpg"/>
    <hyperlink ref="G84" r:id="rId520" display="http://pbs.twimg.com/profile_images/1072934055396732929/5mGaEnn-_normal.jpg"/>
    <hyperlink ref="G85" r:id="rId521" display="http://pbs.twimg.com/profile_images/965837034353917954/WMobQmFK_normal.jpg"/>
    <hyperlink ref="G86" r:id="rId522" display="http://pbs.twimg.com/profile_images/561121025971478528/j1PG5aPo_normal.jpeg"/>
    <hyperlink ref="G87" r:id="rId523" display="http://pbs.twimg.com/profile_images/993540101023117312/ukrjjHJR_normal.jpg"/>
    <hyperlink ref="G88" r:id="rId524" display="http://pbs.twimg.com/profile_images/1034706411714830336/b0NJtKgF_normal.jpg"/>
    <hyperlink ref="G89" r:id="rId525" display="http://pbs.twimg.com/profile_images/1060751934435549184/-sCdKpiK_normal.jpg"/>
    <hyperlink ref="G90" r:id="rId526" display="http://pbs.twimg.com/profile_images/1689899639/BQcDAAAAAwoDanBnAAAABC5vdXQKFkRJZjd_1__normal.jpg"/>
    <hyperlink ref="G91" r:id="rId527" display="http://pbs.twimg.com/profile_images/971496353825161216/jDEiJXAB_normal.jpg"/>
    <hyperlink ref="G92" r:id="rId528" display="http://pbs.twimg.com/profile_images/942095609208692736/NDgxlSVa_normal.jpg"/>
    <hyperlink ref="G93" r:id="rId529" display="http://pbs.twimg.com/profile_images/1131778532/profile_normal.jpg"/>
    <hyperlink ref="G94" r:id="rId530" display="http://pbs.twimg.com/profile_images/1069723023865987072/khMEImzS_normal.jpg"/>
    <hyperlink ref="G95" r:id="rId531" display="http://pbs.twimg.com/profile_images/1036903860235915264/GBTyeUOu_normal.jpg"/>
    <hyperlink ref="G96" r:id="rId532" display="http://pbs.twimg.com/profile_images/738327408424701952/wbDwBjEm_normal.jpg"/>
    <hyperlink ref="G97" r:id="rId533" display="http://pbs.twimg.com/profile_images/1064423151122161665/JkE1Q2lw_normal.jpg"/>
    <hyperlink ref="G98" r:id="rId534" display="http://pbs.twimg.com/profile_images/378800000270094814/5e0eee9ba32de43d46e35e9c54fdbd51_normal.png"/>
    <hyperlink ref="G99" r:id="rId535" display="http://pbs.twimg.com/profile_images/1076858245069918210/A48gwqfq_normal.jpg"/>
    <hyperlink ref="G100" r:id="rId536" display="http://pbs.twimg.com/profile_images/890655466992394240/cI6mCvOB_normal.jpg"/>
    <hyperlink ref="G101" r:id="rId537" display="http://pbs.twimg.com/profile_images/461272815312699392/8Zh8gN6l_normal.jpeg"/>
    <hyperlink ref="G102" r:id="rId538" display="http://pbs.twimg.com/profile_images/1073614445656662018/Fyj2c5Pz_normal.jpg"/>
    <hyperlink ref="G103" r:id="rId539" display="http://pbs.twimg.com/profile_images/724765599126024192/Tk2gzYAC_normal.jpg"/>
    <hyperlink ref="G104" r:id="rId540" display="http://pbs.twimg.com/profile_images/1062776284873408518/TqDbhMoG_normal.jpg"/>
    <hyperlink ref="G105" r:id="rId541" display="http://pbs.twimg.com/profile_images/979479168181293056/n4fs84yO_normal.jpg"/>
    <hyperlink ref="G106" r:id="rId542" display="http://pbs.twimg.com/profile_images/997423149330280448/_Iichahl_normal.jpg"/>
    <hyperlink ref="G107" r:id="rId543" display="http://pbs.twimg.com/profile_images/1024995753825951744/NU32ovRa_normal.jpg"/>
    <hyperlink ref="G108" r:id="rId544" display="http://pbs.twimg.com/profile_images/962624341119832064/fFSmcIx3_normal.jpg"/>
    <hyperlink ref="G109" r:id="rId545" display="http://pbs.twimg.com/profile_images/864252899572015104/bxDPflvu_normal.jpg"/>
    <hyperlink ref="G110" r:id="rId546" display="http://pbs.twimg.com/profile_images/1057605775919669248/sA9wKOAF_normal.jpg"/>
    <hyperlink ref="G111" r:id="rId547" display="http://pbs.twimg.com/profile_images/643791315176681473/JhdUz7Qe_normal.png"/>
    <hyperlink ref="G112" r:id="rId548" display="http://pbs.twimg.com/profile_images/884317892304662528/2ljNUBsA_normal.jpg"/>
    <hyperlink ref="G113" r:id="rId549" display="http://pbs.twimg.com/profile_images/803192295814287365/jhME2FIq_normal.jpg"/>
    <hyperlink ref="G114" r:id="rId550" display="http://pbs.twimg.com/profile_images/859524152419639298/bPsQD-xT_normal.jpg"/>
    <hyperlink ref="G115" r:id="rId551" display="http://pbs.twimg.com/profile_images/957725121585778689/L6W1TjZU_normal.jpg"/>
    <hyperlink ref="G116" r:id="rId552" display="http://pbs.twimg.com/profile_images/1086670816840990721/fhXJBmZ5_normal.jpg"/>
    <hyperlink ref="G117" r:id="rId553" display="http://pbs.twimg.com/profile_images/978246617911328768/mh7ip-P5_normal.jpg"/>
    <hyperlink ref="G118" r:id="rId554" display="http://pbs.twimg.com/profile_images/976715647018328064/85KL-XJf_normal.jpg"/>
    <hyperlink ref="G119" r:id="rId555" display="http://pbs.twimg.com/profile_images/852249830202241024/-ye0rgE8_normal.jpg"/>
    <hyperlink ref="G120" r:id="rId556" display="http://pbs.twimg.com/profile_images/1085040786385690624/hd-our75_normal.jpg"/>
    <hyperlink ref="G121" r:id="rId557" display="http://pbs.twimg.com/profile_images/991790485143339008/fS-Oevl3_normal.jpg"/>
    <hyperlink ref="G122" r:id="rId558" display="http://pbs.twimg.com/profile_images/518879138250117120/KL8iVRl3_normal.png"/>
    <hyperlink ref="G123" r:id="rId559" display="http://pbs.twimg.com/profile_images/886367393445957632/aAGrqMCw_normal.jpg"/>
    <hyperlink ref="G124" r:id="rId560" display="http://pbs.twimg.com/profile_images/458155596013793280/ilM44TjW_normal.jpeg"/>
    <hyperlink ref="G125" r:id="rId561" display="http://pbs.twimg.com/profile_images/1083307859406811137/iYM4G3WF_normal.jpg"/>
    <hyperlink ref="G126" r:id="rId562" display="http://pbs.twimg.com/profile_images/885504437506236421/S32crh1Y_normal.jpg"/>
    <hyperlink ref="G127" r:id="rId563" display="http://pbs.twimg.com/profile_images/971885586696097792/hAF3pjtj_normal.jpg"/>
    <hyperlink ref="G128" r:id="rId564" display="http://pbs.twimg.com/profile_images/971772692729925633/AuIlDlf7_normal.jpg"/>
    <hyperlink ref="G129" r:id="rId565" display="http://pbs.twimg.com/profile_images/1086674690331078657/in271TKS_normal.jpg"/>
    <hyperlink ref="G130" r:id="rId566" display="http://pbs.twimg.com/profile_images/893486491929907200/iG7mTozH_normal.jpg"/>
    <hyperlink ref="G131" r:id="rId567" display="http://pbs.twimg.com/profile_images/1073443453474824192/BruE8xb2_normal.jpg"/>
    <hyperlink ref="G132" r:id="rId568" display="http://pbs.twimg.com/profile_images/714929237501820928/vKX1uQhn_normal.jpg"/>
    <hyperlink ref="G133" r:id="rId569" display="http://abs.twimg.com/sticky/default_profile_images/default_profile_normal.png"/>
    <hyperlink ref="G134" r:id="rId570" display="http://pbs.twimg.com/profile_images/600263553996738561/Q8uMUH72_normal.jpg"/>
    <hyperlink ref="G135" r:id="rId571" display="http://pbs.twimg.com/profile_images/1068267588721946625/xEm_y_vy_normal.jpg"/>
    <hyperlink ref="G136" r:id="rId572" display="http://pbs.twimg.com/profile_images/1061381977302073344/m_zwFe-N_normal.jpg"/>
    <hyperlink ref="G137" r:id="rId573" display="http://pbs.twimg.com/profile_images/926385835473342464/_zJZ7HjB_normal.jpg"/>
    <hyperlink ref="G138" r:id="rId574" display="http://pbs.twimg.com/profile_images/1059969868739444736/ieNB_TCX_normal.jpg"/>
    <hyperlink ref="G139" r:id="rId575" display="http://pbs.twimg.com/profile_images/933858613575249921/8RlP1I_G_normal.jpg"/>
    <hyperlink ref="G140" r:id="rId576" display="http://abs.twimg.com/sticky/default_profile_images/default_profile_normal.png"/>
    <hyperlink ref="G141" r:id="rId577" display="http://pbs.twimg.com/profile_images/855080411692756993/htjUBTs5_normal.jpg"/>
    <hyperlink ref="G142" r:id="rId578" display="http://pbs.twimg.com/profile_images/702281294131044352/ZckffSC-_normal.png"/>
    <hyperlink ref="G143" r:id="rId579" display="http://pbs.twimg.com/profile_images/778515446110748672/IeswU2eG_normal.jpg"/>
    <hyperlink ref="G144" r:id="rId580" display="http://pbs.twimg.com/profile_images/1015692340466462720/N26FNPn0_normal.jpg"/>
    <hyperlink ref="G145" r:id="rId581" display="http://pbs.twimg.com/profile_images/687422022788493312/xMtq8iuW_normal.jpg"/>
    <hyperlink ref="G146" r:id="rId582" display="http://pbs.twimg.com/profile_images/582203961379139586/T85XTtkD_normal.jpg"/>
    <hyperlink ref="G147" r:id="rId583" display="http://pbs.twimg.com/profile_images/952221653597081602/rAwCbMwL_normal.jpg"/>
    <hyperlink ref="G148" r:id="rId584" display="http://pbs.twimg.com/profile_images/623074452616646656/LdxEk0dw_normal.png"/>
    <hyperlink ref="G149" r:id="rId585" display="http://pbs.twimg.com/profile_images/749362258061426688/XEaRr16o_normal.jpg"/>
    <hyperlink ref="G150" r:id="rId586" display="http://pbs.twimg.com/profile_images/1078767983047118849/SYougnBN_normal.jpg"/>
    <hyperlink ref="G151" r:id="rId587" display="http://pbs.twimg.com/profile_images/1013772445243895808/jk7SUWdn_normal.jpg"/>
    <hyperlink ref="G152" r:id="rId588" display="http://pbs.twimg.com/profile_images/1075698971195174912/eF-i96cz_normal.jpg"/>
    <hyperlink ref="G153" r:id="rId589" display="http://pbs.twimg.com/profile_images/1041740767050575872/wQR2VM5O_normal.jpg"/>
    <hyperlink ref="G154" r:id="rId590" display="http://pbs.twimg.com/profile_images/378800000636897491/41b8d0727bfc85482a78f47915df1588_normal.jpeg"/>
    <hyperlink ref="G155" r:id="rId591" display="http://pbs.twimg.com/profile_images/948733324666732546/8z3EGuq7_normal.jpg"/>
    <hyperlink ref="G156" r:id="rId592" display="http://pbs.twimg.com/profile_images/2336699837/IMG00034-20120605-1443_normal.jpg"/>
    <hyperlink ref="G157" r:id="rId593" display="http://pbs.twimg.com/profile_images/795708578304761858/UnI4H8SP_normal.jpg"/>
    <hyperlink ref="G158" r:id="rId594" display="http://pbs.twimg.com/profile_images/1005930598916087810/cfXiWDAF_normal.jpg"/>
    <hyperlink ref="G159" r:id="rId595" display="http://pbs.twimg.com/profile_images/962726460862713856/1lqoTtIR_normal.jpg"/>
    <hyperlink ref="G160" r:id="rId596" display="http://pbs.twimg.com/profile_images/988099344363589633/zQfXzpRQ_normal.jpg"/>
    <hyperlink ref="G161" r:id="rId597" display="http://pbs.twimg.com/profile_images/1068278072472936458/qLfoS5mp_normal.jpg"/>
    <hyperlink ref="G162" r:id="rId598" display="http://pbs.twimg.com/profile_images/2730418262/6e09e2e9cfd34ddab722b349694a08ea_normal.png"/>
    <hyperlink ref="G163" r:id="rId599" display="http://pbs.twimg.com/profile_images/1043097207317192705/ODs6_bIT_normal.jpg"/>
    <hyperlink ref="G164" r:id="rId600" display="http://pbs.twimg.com/profile_images/1032282606379970560/uRGKlbgo_normal.jpg"/>
    <hyperlink ref="G165" r:id="rId601" display="http://pbs.twimg.com/profile_images/1065927647656587265/6uL3lH0K_normal.jpg"/>
    <hyperlink ref="G166" r:id="rId602" display="http://pbs.twimg.com/profile_images/1081987278065623041/Hm7Q1kD2_normal.jpg"/>
    <hyperlink ref="G167" r:id="rId603" display="http://pbs.twimg.com/profile_images/490521465318408194/SaomiUz__normal.jpeg"/>
    <hyperlink ref="G168" r:id="rId604" display="http://pbs.twimg.com/profile_images/975390917816455170/2sGCixko_normal.jpg"/>
    <hyperlink ref="G169" r:id="rId605" display="http://pbs.twimg.com/profile_images/880917261212540934/7RM-EpJ2_normal.jpg"/>
    <hyperlink ref="G170" r:id="rId606" display="http://pbs.twimg.com/profile_images/953819177231441920/MqDcuBLl_normal.jpg"/>
    <hyperlink ref="G171" r:id="rId607" display="http://pbs.twimg.com/profile_images/735916478856343552/tY5BhZE8_normal.jpg"/>
    <hyperlink ref="G172" r:id="rId608" display="http://pbs.twimg.com/profile_images/484430416930013184/VM6OiBsj_normal.png"/>
    <hyperlink ref="G173" r:id="rId609" display="http://pbs.twimg.com/profile_images/1079609648246935552/ffpFlomo_normal.jpg"/>
    <hyperlink ref="G174" r:id="rId610" display="http://pbs.twimg.com/profile_images/1046481613419360256/CB6ePVdE_normal.jpg"/>
    <hyperlink ref="G175" r:id="rId611" display="http://pbs.twimg.com/profile_images/1046429563994165249/gyRnIFky_normal.jpg"/>
    <hyperlink ref="G176" r:id="rId612" display="http://pbs.twimg.com/profile_images/821515406808588290/r0ssLMu5_normal.jpg"/>
    <hyperlink ref="G177" r:id="rId613" display="http://pbs.twimg.com/profile_images/1066821039018127360/2W9fvJ6l_normal.jpg"/>
    <hyperlink ref="G178" r:id="rId614" display="http://pbs.twimg.com/profile_images/1084738969768579074/lbsRVQKJ_normal.jpg"/>
    <hyperlink ref="G179" r:id="rId615" display="http://pbs.twimg.com/profile_images/934821054719057920/EGv0Kbk__normal.jpg"/>
    <hyperlink ref="G180" r:id="rId616" display="http://pbs.twimg.com/profile_images/653752677252268034/zEIhtiq8_normal.jpg"/>
    <hyperlink ref="G181" r:id="rId617" display="http://pbs.twimg.com/profile_images/659151865217683457/9S-COzBW_normal.jpg"/>
    <hyperlink ref="G182" r:id="rId618" display="http://pbs.twimg.com/profile_images/712237341948174336/Z-V4_ISR_normal.jpg"/>
    <hyperlink ref="G183" r:id="rId619" display="http://pbs.twimg.com/profile_images/857779127817879553/qQL8YvIB_normal.jpg"/>
    <hyperlink ref="G184" r:id="rId620" display="http://pbs.twimg.com/profile_images/1084871880559841280/mJNaUTV-_normal.jpg"/>
    <hyperlink ref="G185" r:id="rId621" display="http://pbs.twimg.com/profile_images/1015174773092044800/x0T1bemE_normal.jpg"/>
    <hyperlink ref="G186" r:id="rId622" display="http://pbs.twimg.com/profile_images/1041003600799924224/khTbF4AL_normal.jpg"/>
    <hyperlink ref="G187" r:id="rId623" display="http://pbs.twimg.com/profile_images/1083331644885532672/LKNULsaw_normal.jpg"/>
    <hyperlink ref="G188" r:id="rId624" display="http://pbs.twimg.com/profile_images/933753866797031424/vjovqn0Y_normal.jpg"/>
    <hyperlink ref="G189" r:id="rId625" display="http://pbs.twimg.com/profile_images/1036053566337601536/LyXfn8Jh_normal.jpg"/>
    <hyperlink ref="G190" r:id="rId626" display="http://pbs.twimg.com/profile_images/1045946249927675904/TeYnnbR__normal.jpg"/>
    <hyperlink ref="G191" r:id="rId627" display="http://pbs.twimg.com/profile_images/880451862406868992/dkCx2OIw_normal.jpg"/>
    <hyperlink ref="G192" r:id="rId628" display="http://pbs.twimg.com/profile_images/1047824821655142401/scPCXdB__normal.jpg"/>
    <hyperlink ref="G193" r:id="rId629" display="http://pbs.twimg.com/profile_images/751888251640639488/AUlu9Bit_normal.jpg"/>
    <hyperlink ref="G194" r:id="rId630" display="http://pbs.twimg.com/profile_images/897948627951165440/rto6KX_n_normal.jpg"/>
    <hyperlink ref="G195" r:id="rId631" display="http://pbs.twimg.com/profile_images/948603415168520193/7LcxE9VX_normal.jpg"/>
    <hyperlink ref="G196" r:id="rId632" display="http://pbs.twimg.com/profile_images/1082625133536133122/niLlX2a6_normal.jpg"/>
    <hyperlink ref="G197" r:id="rId633" display="http://pbs.twimg.com/profile_images/983645704387219456/wd-G8lfh_normal.jpg"/>
    <hyperlink ref="G198" r:id="rId634" display="http://pbs.twimg.com/profile_images/1015616390013652992/tiugMses_normal.jpg"/>
    <hyperlink ref="G199" r:id="rId635" display="http://pbs.twimg.com/profile_images/640517074599735296/RCv3xHIs_normal.jpg"/>
    <hyperlink ref="G200" r:id="rId636" display="http://pbs.twimg.com/profile_images/974558621106257920/h3Z1ASVM_normal.jpg"/>
    <hyperlink ref="G201" r:id="rId637" display="http://pbs.twimg.com/profile_images/904399973940305920/6AXltCB5_normal.jpg"/>
    <hyperlink ref="G202" r:id="rId638" display="http://pbs.twimg.com/profile_images/914117906476208128/lDFGji6i_normal.jpg"/>
    <hyperlink ref="G203" r:id="rId639" display="http://pbs.twimg.com/profile_images/1008422371982761984/YZ9hFAPl_normal.jpg"/>
    <hyperlink ref="G204" r:id="rId640" display="http://pbs.twimg.com/profile_images/1064592149436604416/tft04X5X_normal.jpg"/>
    <hyperlink ref="G205" r:id="rId641" display="http://pbs.twimg.com/profile_images/984201949795926017/PlsQPeDq_normal.jpg"/>
    <hyperlink ref="G206" r:id="rId642" display="http://pbs.twimg.com/profile_images/1085289271291011074/PX02Y2Is_normal.jpg"/>
    <hyperlink ref="G207" r:id="rId643" display="http://pbs.twimg.com/profile_images/3105941050/17bab587f151975ca4ae9f6a1cab7c56_normal.png"/>
    <hyperlink ref="G208" r:id="rId644" display="http://pbs.twimg.com/profile_images/3484065746/3b6dbbdfdae49436e1afd18ec804b996_normal.jpeg"/>
    <hyperlink ref="G209" r:id="rId645" display="http://pbs.twimg.com/profile_images/912698876565614593/nH4oq5G7_normal.jpg"/>
    <hyperlink ref="G210" r:id="rId646" display="http://pbs.twimg.com/profile_images/1031299174418055168/vb6pBCBH_normal.jpg"/>
    <hyperlink ref="G211" r:id="rId647" display="http://pbs.twimg.com/profile_images/1084515339986194432/l2REBoji_normal.jpg"/>
    <hyperlink ref="G212" r:id="rId648" display="http://pbs.twimg.com/profile_images/378800000033331239/7095f8af30e5640d5e8959e8b1168467_normal.jpeg"/>
    <hyperlink ref="G213" r:id="rId649" display="http://pbs.twimg.com/profile_images/1050872895709286401/xpEeR-CO_normal.jpg"/>
    <hyperlink ref="AY3" r:id="rId650" display="https://twitter.com/solacewomensaid"/>
    <hyperlink ref="AY4" r:id="rId651" display="https://twitter.com/agenda_alliance"/>
    <hyperlink ref="AY5" r:id="rId652" display="https://twitter.com/evawuk"/>
    <hyperlink ref="AY6" r:id="rId653" display="https://twitter.com/dazyjane410"/>
    <hyperlink ref="AY7" r:id="rId654" display="https://twitter.com/dowlaiscoconut"/>
    <hyperlink ref="AY8" r:id="rId655" display="https://twitter.com/laikawilson"/>
    <hyperlink ref="AY9" r:id="rId656" display="https://twitter.com/nathaliepiat"/>
    <hyperlink ref="AY10" r:id="rId657" display="https://twitter.com/timdownie1"/>
    <hyperlink ref="AY11" r:id="rId658" display="https://twitter.com/mary85282025"/>
    <hyperlink ref="AY12" r:id="rId659" display="https://twitter.com/cjsimon123"/>
    <hyperlink ref="AY13" r:id="rId660" display="https://twitter.com/tyanna_lyc"/>
    <hyperlink ref="AY14" r:id="rId661" display="https://twitter.com/isa_ruffatti"/>
    <hyperlink ref="AY15" r:id="rId662" display="https://twitter.com/womensmarchlon"/>
    <hyperlink ref="AY16" r:id="rId663" display="https://twitter.com/austeneconomics"/>
    <hyperlink ref="AY17" r:id="rId664" display="https://twitter.com/helenpankhurst"/>
    <hyperlink ref="AY18" r:id="rId665" display="https://twitter.com/sholamos1"/>
    <hyperlink ref="AY19" r:id="rId666" display="https://twitter.com/hreardonbond"/>
    <hyperlink ref="AY20" r:id="rId667" display="https://twitter.com/dstewart541"/>
    <hyperlink ref="AY21" r:id="rId668" display="https://twitter.com/jamesco47247165"/>
    <hyperlink ref="AY22" r:id="rId669" display="https://twitter.com/mrintouch"/>
    <hyperlink ref="AY23" r:id="rId670" display="https://twitter.com/dakotaisadork"/>
    <hyperlink ref="AY24" r:id="rId671" display="https://twitter.com/juan_de_vashon"/>
    <hyperlink ref="AY25" r:id="rId672" display="https://twitter.com/nofaith313"/>
    <hyperlink ref="AY26" r:id="rId673" display="https://twitter.com/davidpsdem"/>
    <hyperlink ref="AY27" r:id="rId674" display="https://twitter.com/elizabethregina"/>
    <hyperlink ref="AY28" r:id="rId675" display="https://twitter.com/mbdigital001"/>
    <hyperlink ref="AY29" r:id="rId676" display="https://twitter.com/samsmethers"/>
    <hyperlink ref="AY30" r:id="rId677" display="https://twitter.com/fionamac2017"/>
    <hyperlink ref="AY31" r:id="rId678" display="https://twitter.com/_dipikar"/>
    <hyperlink ref="AY32" r:id="rId679" display="https://twitter.com/fawcettsociety"/>
    <hyperlink ref="AY33" r:id="rId680" display="https://twitter.com/anniebearwolf"/>
    <hyperlink ref="AY34" r:id="rId681" display="https://twitter.com/juliebhunt"/>
    <hyperlink ref="AY35" r:id="rId682" display="https://twitter.com/andrewsduncan1"/>
    <hyperlink ref="AY36" r:id="rId683" display="https://twitter.com/mailonline"/>
    <hyperlink ref="AY37" r:id="rId684" display="https://twitter.com/citizenkays"/>
    <hyperlink ref="AY38" r:id="rId685" display="https://twitter.com/amnaabdul1983"/>
    <hyperlink ref="AY39" r:id="rId686" display="https://twitter.com/lamyouthcouncil"/>
    <hyperlink ref="AY40" r:id="rId687" display="https://twitter.com/rachaeldownie"/>
    <hyperlink ref="AY41" r:id="rId688" display="https://twitter.com/mystics_blues"/>
    <hyperlink ref="AY42" r:id="rId689" display="https://twitter.com/shanemgreentree"/>
    <hyperlink ref="AY43" r:id="rId690" display="https://twitter.com/godwin_lives"/>
    <hyperlink ref="AY44" r:id="rId691" display="https://twitter.com/hivelady2018"/>
    <hyperlink ref="AY45" r:id="rId692" display="https://twitter.com/scateslovescake"/>
    <hyperlink ref="AY46" r:id="rId693" display="https://twitter.com/iamashleyalove"/>
    <hyperlink ref="AY47" r:id="rId694" display="https://twitter.com/jade2838"/>
    <hyperlink ref="AY48" r:id="rId695" display="https://twitter.com/gingery4nk"/>
    <hyperlink ref="AY49" r:id="rId696" display="https://twitter.com/rwilsongarwood"/>
    <hyperlink ref="AY50" r:id="rId697" display="https://twitter.com/women"/>
    <hyperlink ref="AY51" r:id="rId698" display="https://twitter.com/wep_uk"/>
    <hyperlink ref="AY52" r:id="rId699" display="https://twitter.com/skynews"/>
    <hyperlink ref="AY53" r:id="rId700" display="https://twitter.com/weyside7"/>
    <hyperlink ref="AY54" r:id="rId701" display="https://twitter.com/uklabour"/>
    <hyperlink ref="AY55" r:id="rId702" display="https://twitter.com/keir_starmer"/>
    <hyperlink ref="AY56" r:id="rId703" display="https://twitter.com/channel4news"/>
    <hyperlink ref="AY57" r:id="rId704" display="https://twitter.com/cathynewman"/>
    <hyperlink ref="AY58" r:id="rId705" display="https://twitter.com/michiganoutlndr"/>
    <hyperlink ref="AY59" r:id="rId706" display="https://twitter.com/fictionshewrote"/>
    <hyperlink ref="AY60" r:id="rId707" display="https://twitter.com/swmh_ioppn"/>
    <hyperlink ref="AY61" r:id="rId708" display="https://twitter.com/cjcrew3"/>
    <hyperlink ref="AY62" r:id="rId709" display="https://twitter.com/womensmarchmem"/>
    <hyperlink ref="AY63" r:id="rId710" display="https://twitter.com/tilley2shoes"/>
    <hyperlink ref="AY64" r:id="rId711" display="https://twitter.com/stylistmagazine"/>
    <hyperlink ref="AY65" r:id="rId712" display="https://twitter.com/amyayers16"/>
    <hyperlink ref="AY66" r:id="rId713" display="https://twitter.com/sciencemilkcow"/>
    <hyperlink ref="AY67" r:id="rId714" display="https://twitter.com/brookgrahamltd"/>
    <hyperlink ref="AY68" r:id="rId715" display="https://twitter.com/lbui0615"/>
    <hyperlink ref="AY69" r:id="rId716" display="https://twitter.com/qaycerax2"/>
    <hyperlink ref="AY70" r:id="rId717" display="https://twitter.com/kvpeckwriter"/>
    <hyperlink ref="AY71" r:id="rId718" display="https://twitter.com/lordez56"/>
    <hyperlink ref="AY72" r:id="rId719" display="https://twitter.com/melanieswick"/>
    <hyperlink ref="AY73" r:id="rId720" display="https://twitter.com/jafpnow2"/>
    <hyperlink ref="AY74" r:id="rId721" display="https://twitter.com/sherryp1967_5_7"/>
    <hyperlink ref="AY75" r:id="rId722" display="https://twitter.com/greeneyedladyme"/>
    <hyperlink ref="AY76" r:id="rId723" display="https://twitter.com/xxgrace2020xx"/>
    <hyperlink ref="AY77" r:id="rId724" display="https://twitter.com/fenellaporter"/>
    <hyperlink ref="AY78" r:id="rId725" display="https://twitter.com/woman_kind"/>
    <hyperlink ref="AY79" r:id="rId726" display="https://twitter.com/odulainne"/>
    <hyperlink ref="AY80" r:id="rId727" display="https://twitter.com/yvettedube"/>
    <hyperlink ref="AY81" r:id="rId728" display="https://twitter.com/digibythesea"/>
    <hyperlink ref="AY82" r:id="rId729" display="https://twitter.com/cakarmicdebt"/>
    <hyperlink ref="AY83" r:id="rId730" display="https://twitter.com/dapharcyde410"/>
    <hyperlink ref="AY84" r:id="rId731" display="https://twitter.com/jonorcup"/>
    <hyperlink ref="AY85" r:id="rId732" display="https://twitter.com/smartaindale"/>
    <hyperlink ref="AY86" r:id="rId733" display="https://twitter.com/thealisonbriggs"/>
    <hyperlink ref="AY87" r:id="rId734" display="https://twitter.com/periodpower2"/>
    <hyperlink ref="AY88" r:id="rId735" display="https://twitter.com/malinimehra"/>
    <hyperlink ref="AY89" r:id="rId736" display="https://twitter.com/exinkygal"/>
    <hyperlink ref="AY90" r:id="rId737" display="https://twitter.com/alauda1"/>
    <hyperlink ref="AY91" r:id="rId738" display="https://twitter.com/estherhsample"/>
    <hyperlink ref="AY92" r:id="rId739" display="https://twitter.com/illeagleblonde"/>
    <hyperlink ref="AY93" r:id="rId740" display="https://twitter.com/wonderpalace76"/>
    <hyperlink ref="AY94" r:id="rId741" display="https://twitter.com/rvt9"/>
    <hyperlink ref="AY95" r:id="rId742" display="https://twitter.com/jessicadoran"/>
    <hyperlink ref="AY96" r:id="rId743" display="https://twitter.com/5050parliament"/>
    <hyperlink ref="AY97" r:id="rId744" display="https://twitter.com/coleman_21"/>
    <hyperlink ref="AY98" r:id="rId745" display="https://twitter.com/theresa144"/>
    <hyperlink ref="AY99" r:id="rId746" display="https://twitter.com/abbyag03"/>
    <hyperlink ref="AY100" r:id="rId747" display="https://twitter.com/connie_rodeconn"/>
    <hyperlink ref="AY101" r:id="rId748" display="https://twitter.com/catbythec"/>
    <hyperlink ref="AY102" r:id="rId749" display="https://twitter.com/flowfreeboxes"/>
    <hyperlink ref="AY103" r:id="rId750" display="https://twitter.com/kristoperknight"/>
    <hyperlink ref="AY104" r:id="rId751" display="https://twitter.com/dahabah"/>
    <hyperlink ref="AY105" r:id="rId752" display="https://twitter.com/amy_in_michigan"/>
    <hyperlink ref="AY106" r:id="rId753" display="https://twitter.com/jordonlee"/>
    <hyperlink ref="AY107" r:id="rId754" display="https://twitter.com/eileencos"/>
    <hyperlink ref="AY108" r:id="rId755" display="https://twitter.com/letterofnote"/>
    <hyperlink ref="AY109" r:id="rId756" display="https://twitter.com/faybe1989"/>
    <hyperlink ref="AY110" r:id="rId757" display="https://twitter.com/susancolehaley"/>
    <hyperlink ref="AY111" r:id="rId758" display="https://twitter.com/teamprepster"/>
    <hyperlink ref="AY112" r:id="rId759" display="https://twitter.com/careintuk"/>
    <hyperlink ref="AY113" r:id="rId760" display="https://twitter.com/curlymoley"/>
    <hyperlink ref="AY114" r:id="rId761" display="https://twitter.com/apapworth58"/>
    <hyperlink ref="AY115" r:id="rId762" display="https://twitter.com/songoftheoss"/>
    <hyperlink ref="AY116" r:id="rId763" display="https://twitter.com/sue4audleyward"/>
    <hyperlink ref="AY117" r:id="rId764" display="https://twitter.com/womensmarch"/>
    <hyperlink ref="AY118" r:id="rId765" display="https://twitter.com/sammicraig117"/>
    <hyperlink ref="AY119" r:id="rId766" display="https://twitter.com/penkymax"/>
    <hyperlink ref="AY120" r:id="rId767" display="https://twitter.com/arianagrande"/>
    <hyperlink ref="AY121" r:id="rId768" display="https://twitter.com/ellen_f"/>
    <hyperlink ref="AY122" r:id="rId769" display="https://twitter.com/swillis102"/>
    <hyperlink ref="AY123" r:id="rId770" display="https://twitter.com/fkuprestrump"/>
    <hyperlink ref="AY124" r:id="rId771" display="https://twitter.com/mspepper1970"/>
    <hyperlink ref="AY125" r:id="rId772" display="https://twitter.com/eremocene"/>
    <hyperlink ref="AY126" r:id="rId773" display="https://twitter.com/huffpostuk"/>
    <hyperlink ref="AY127" r:id="rId774" display="https://twitter.com/btxcgnbv"/>
    <hyperlink ref="AY128" r:id="rId775" display="https://twitter.com/womenhackney"/>
    <hyperlink ref="AY129" r:id="rId776" display="https://twitter.com/alice_notti"/>
    <hyperlink ref="AY130" r:id="rId777" display="https://twitter.com/avery_alana"/>
    <hyperlink ref="AY131" r:id="rId778" display="https://twitter.com/twilightkatrina"/>
    <hyperlink ref="AY132" r:id="rId779" display="https://twitter.com/mtlqccan"/>
    <hyperlink ref="AY133" r:id="rId780" display="https://twitter.com/carolc35237810"/>
    <hyperlink ref="AY134" r:id="rId781" display="https://twitter.com/hettysparkles"/>
    <hyperlink ref="AY135" r:id="rId782" display="https://twitter.com/trintintinko"/>
    <hyperlink ref="AY136" r:id="rId783" display="https://twitter.com/nibhrudair"/>
    <hyperlink ref="AY137" r:id="rId784" display="https://twitter.com/wepislington"/>
    <hyperlink ref="AY138" r:id="rId785" display="https://twitter.com/cindialvidrez"/>
    <hyperlink ref="AY139" r:id="rId786" display="https://twitter.com/cllrruthrosenau"/>
    <hyperlink ref="AY140" r:id="rId787" display="https://twitter.com/sue88730990"/>
    <hyperlink ref="AY141" r:id="rId788" display="https://twitter.com/rgseyewear"/>
    <hyperlink ref="AY142" r:id="rId789" display="https://twitter.com/alisonhmarshal1"/>
    <hyperlink ref="AY143" r:id="rId790" display="https://twitter.com/alallbutt"/>
    <hyperlink ref="AY144" r:id="rId791" display="https://twitter.com/hayleyy50772704"/>
    <hyperlink ref="AY145" r:id="rId792" display="https://twitter.com/jbrady177"/>
    <hyperlink ref="AY146" r:id="rId793" display="https://twitter.com/chris52leo"/>
    <hyperlink ref="AY147" r:id="rId794" display="https://twitter.com/vicky_marsh"/>
    <hyperlink ref="AY148" r:id="rId795" display="https://twitter.com/womensaid"/>
    <hyperlink ref="AY149" r:id="rId796" display="https://twitter.com/helenmarie95"/>
    <hyperlink ref="AY150" r:id="rId797" display="https://twitter.com/hudzyboo"/>
    <hyperlink ref="AY151" r:id="rId798" display="https://twitter.com/mashable"/>
    <hyperlink ref="AY152" r:id="rId799" display="https://twitter.com/genderpunksap"/>
    <hyperlink ref="AY153" r:id="rId800" display="https://twitter.com/wm_global"/>
    <hyperlink ref="AY154" r:id="rId801" display="https://twitter.com/weeks_angelique"/>
    <hyperlink ref="AY155" r:id="rId802" display="https://twitter.com/mbrom999"/>
    <hyperlink ref="AY156" r:id="rId803" display="https://twitter.com/taylorl916"/>
    <hyperlink ref="AY157" r:id="rId804" display="https://twitter.com/womensma"/>
    <hyperlink ref="AY158" r:id="rId805" display="https://twitter.com/aak1880"/>
    <hyperlink ref="AY159" r:id="rId806" display="https://twitter.com/fotis_filippou"/>
    <hyperlink ref="AY160" r:id="rId807" display="https://twitter.com/dawnbutlerbrent"/>
    <hyperlink ref="AY161" r:id="rId808" display="https://twitter.com/j_jackieboo22"/>
    <hyperlink ref="AY162" r:id="rId809" display="https://twitter.com/shaistaaziz"/>
    <hyperlink ref="AY163" r:id="rId810" display="https://twitter.com/munroebergdorf"/>
    <hyperlink ref="AY164" r:id="rId811" display="https://twitter.com/je_ne_tweet_pas"/>
    <hyperlink ref="AY165" r:id="rId812" display="https://twitter.com/salenagodden"/>
    <hyperlink ref="AY166" r:id="rId813" display="https://twitter.com/bloodygood__"/>
    <hyperlink ref="AY167" r:id="rId814" display="https://twitter.com/gregwrightyp"/>
    <hyperlink ref="AY168" r:id="rId815" display="https://twitter.com/firerosefilmsuk"/>
    <hyperlink ref="AY169" r:id="rId816" display="https://twitter.com/pazesez"/>
    <hyperlink ref="AY170" r:id="rId817" display="https://twitter.com/appleciderradio"/>
    <hyperlink ref="AY171" r:id="rId818" display="https://twitter.com/sarah13marston"/>
    <hyperlink ref="AY172" r:id="rId819" display="https://twitter.com/caitbeaumont"/>
    <hyperlink ref="AY173" r:id="rId820" display="https://twitter.com/melodi801"/>
    <hyperlink ref="AY174" r:id="rId821" display="https://twitter.com/dubdubble"/>
    <hyperlink ref="AY175" r:id="rId822" display="https://twitter.com/amna4a"/>
    <hyperlink ref="AY176" r:id="rId823" display="https://twitter.com/deniseann1119"/>
    <hyperlink ref="AY177" r:id="rId824" display="https://twitter.com/nhousteau"/>
    <hyperlink ref="AY178" r:id="rId825" display="https://twitter.com/charlie7829"/>
    <hyperlink ref="AY179" r:id="rId826" display="https://twitter.com/sherrysmolders"/>
    <hyperlink ref="AY180" r:id="rId827" display="https://twitter.com/heathermoandco"/>
    <hyperlink ref="AY181" r:id="rId828" display="https://twitter.com/louisahewitt1"/>
    <hyperlink ref="AY182" r:id="rId829" display="https://twitter.com/cpheiffer1"/>
    <hyperlink ref="AY183" r:id="rId830" display="https://twitter.com/maryonthegreen"/>
    <hyperlink ref="AY184" r:id="rId831" display="https://twitter.com/there_funkyone"/>
    <hyperlink ref="AY185" r:id="rId832" display="https://twitter.com/gail_fab"/>
    <hyperlink ref="AY186" r:id="rId833" display="https://twitter.com/janewhild"/>
    <hyperlink ref="AY187" r:id="rId834" display="https://twitter.com/maisiemarvell"/>
    <hyperlink ref="AY188" r:id="rId835" display="https://twitter.com/lauriefare1"/>
    <hyperlink ref="AY189" r:id="rId836" display="https://twitter.com/lexiesecrist"/>
    <hyperlink ref="AY190" r:id="rId837" display="https://twitter.com/elizabetha7777"/>
    <hyperlink ref="AY191" r:id="rId838" display="https://twitter.com/women2win"/>
    <hyperlink ref="AY192" r:id="rId839" display="https://twitter.com/thewollsoc"/>
    <hyperlink ref="AY193" r:id="rId840" display="https://twitter.com/kmfcounseling"/>
    <hyperlink ref="AY194" r:id="rId841" display="https://twitter.com/stilllwithher"/>
    <hyperlink ref="AY195" r:id="rId842" display="https://twitter.com/blooloop"/>
    <hyperlink ref="AY196" r:id="rId843" display="https://twitter.com/itsnaww"/>
    <hyperlink ref="AY197" r:id="rId844" display="https://twitter.com/amyycp"/>
    <hyperlink ref="AY198" r:id="rId845" display="https://twitter.com/k3micah"/>
    <hyperlink ref="AY199" r:id="rId846" display="https://twitter.com/emmsimpson__"/>
    <hyperlink ref="AY200" r:id="rId847" display="https://twitter.com/weprichmond"/>
    <hyperlink ref="AY201" r:id="rId848" display="https://twitter.com/wep_enfield"/>
    <hyperlink ref="AY202" r:id="rId849" display="https://twitter.com/wep_birmingham"/>
    <hyperlink ref="AY203" r:id="rId850" display="https://twitter.com/wepmiltonkeynes"/>
    <hyperlink ref="AY204" r:id="rId851" display="https://twitter.com/sanguinebee"/>
    <hyperlink ref="AY205" r:id="rId852" display="https://twitter.com/cjmartin23"/>
    <hyperlink ref="AY206" r:id="rId853" display="https://twitter.com/patjsullivan"/>
    <hyperlink ref="AY207" r:id="rId854" display="https://twitter.com/itvlondon"/>
    <hyperlink ref="AY208" r:id="rId855" display="https://twitter.com/lescharmilles"/>
    <hyperlink ref="AY209" r:id="rId856" display="https://twitter.com/parlstreet"/>
    <hyperlink ref="AY210" r:id="rId857" display="https://twitter.com/annableigh"/>
    <hyperlink ref="AY211" r:id="rId858" display="https://twitter.com/jessicaworld82"/>
    <hyperlink ref="AY212" r:id="rId859" display="https://twitter.com/tammy_richard"/>
    <hyperlink ref="AY213" r:id="rId860" display="https://twitter.com/feminastywomxn"/>
  </hyperlinks>
  <printOptions/>
  <pageMargins left="0.7" right="0.7" top="0.75" bottom="0.75" header="0.3" footer="0.3"/>
  <pageSetup horizontalDpi="600" verticalDpi="600" orientation="portrait" r:id="rId865"/>
  <drawing r:id="rId864"/>
  <legacyDrawing r:id="rId862"/>
  <tableParts>
    <tablePart r:id="rId8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2751</v>
      </c>
      <c r="Z2" s="13" t="s">
        <v>2765</v>
      </c>
      <c r="AA2" s="13" t="s">
        <v>2794</v>
      </c>
      <c r="AB2" s="13" t="s">
        <v>2867</v>
      </c>
      <c r="AC2" s="13" t="s">
        <v>2986</v>
      </c>
      <c r="AD2" s="13" t="s">
        <v>3021</v>
      </c>
      <c r="AE2" s="13" t="s">
        <v>3023</v>
      </c>
      <c r="AF2" s="13" t="s">
        <v>3046</v>
      </c>
      <c r="AG2" s="119" t="s">
        <v>3503</v>
      </c>
      <c r="AH2" s="119" t="s">
        <v>3504</v>
      </c>
      <c r="AI2" s="119" t="s">
        <v>3505</v>
      </c>
      <c r="AJ2" s="119" t="s">
        <v>3506</v>
      </c>
      <c r="AK2" s="119" t="s">
        <v>3507</v>
      </c>
      <c r="AL2" s="119" t="s">
        <v>3508</v>
      </c>
      <c r="AM2" s="119" t="s">
        <v>3509</v>
      </c>
      <c r="AN2" s="119" t="s">
        <v>3510</v>
      </c>
      <c r="AO2" s="119" t="s">
        <v>3513</v>
      </c>
    </row>
    <row r="3" spans="1:41" ht="15">
      <c r="A3" s="88" t="s">
        <v>2694</v>
      </c>
      <c r="B3" s="65" t="s">
        <v>2707</v>
      </c>
      <c r="C3" s="65" t="s">
        <v>56</v>
      </c>
      <c r="D3" s="105"/>
      <c r="E3" s="104"/>
      <c r="F3" s="106" t="s">
        <v>3521</v>
      </c>
      <c r="G3" s="107"/>
      <c r="H3" s="107"/>
      <c r="I3" s="108">
        <v>3</v>
      </c>
      <c r="J3" s="109"/>
      <c r="K3" s="48">
        <v>44</v>
      </c>
      <c r="L3" s="48">
        <v>75</v>
      </c>
      <c r="M3" s="48">
        <v>6</v>
      </c>
      <c r="N3" s="48">
        <v>81</v>
      </c>
      <c r="O3" s="48">
        <v>2</v>
      </c>
      <c r="P3" s="49">
        <v>0.08571428571428572</v>
      </c>
      <c r="Q3" s="49">
        <v>0.15789473684210525</v>
      </c>
      <c r="R3" s="48">
        <v>1</v>
      </c>
      <c r="S3" s="48">
        <v>0</v>
      </c>
      <c r="T3" s="48">
        <v>44</v>
      </c>
      <c r="U3" s="48">
        <v>81</v>
      </c>
      <c r="V3" s="48">
        <v>4</v>
      </c>
      <c r="W3" s="49">
        <v>1.96281</v>
      </c>
      <c r="X3" s="49">
        <v>0.040169133192389</v>
      </c>
      <c r="Y3" s="78" t="s">
        <v>2752</v>
      </c>
      <c r="Z3" s="78" t="s">
        <v>2766</v>
      </c>
      <c r="AA3" s="78" t="s">
        <v>2795</v>
      </c>
      <c r="AB3" s="85" t="s">
        <v>2868</v>
      </c>
      <c r="AC3" s="85" t="s">
        <v>2987</v>
      </c>
      <c r="AD3" s="85"/>
      <c r="AE3" s="85" t="s">
        <v>3024</v>
      </c>
      <c r="AF3" s="85" t="s">
        <v>3047</v>
      </c>
      <c r="AG3" s="122">
        <v>73</v>
      </c>
      <c r="AH3" s="125">
        <v>6.790697674418604</v>
      </c>
      <c r="AI3" s="122">
        <v>6</v>
      </c>
      <c r="AJ3" s="125">
        <v>0.5581395348837209</v>
      </c>
      <c r="AK3" s="122">
        <v>0</v>
      </c>
      <c r="AL3" s="125">
        <v>0</v>
      </c>
      <c r="AM3" s="122">
        <v>996</v>
      </c>
      <c r="AN3" s="125">
        <v>92.65116279069767</v>
      </c>
      <c r="AO3" s="122">
        <v>1075</v>
      </c>
    </row>
    <row r="4" spans="1:41" ht="15">
      <c r="A4" s="88" t="s">
        <v>2695</v>
      </c>
      <c r="B4" s="65" t="s">
        <v>2708</v>
      </c>
      <c r="C4" s="65" t="s">
        <v>56</v>
      </c>
      <c r="D4" s="111"/>
      <c r="E4" s="110"/>
      <c r="F4" s="112" t="s">
        <v>3522</v>
      </c>
      <c r="G4" s="113"/>
      <c r="H4" s="113"/>
      <c r="I4" s="114">
        <v>4</v>
      </c>
      <c r="J4" s="115"/>
      <c r="K4" s="48">
        <v>42</v>
      </c>
      <c r="L4" s="48">
        <v>42</v>
      </c>
      <c r="M4" s="48">
        <v>0</v>
      </c>
      <c r="N4" s="48">
        <v>42</v>
      </c>
      <c r="O4" s="48">
        <v>1</v>
      </c>
      <c r="P4" s="49">
        <v>0</v>
      </c>
      <c r="Q4" s="49">
        <v>0</v>
      </c>
      <c r="R4" s="48">
        <v>1</v>
      </c>
      <c r="S4" s="48">
        <v>0</v>
      </c>
      <c r="T4" s="48">
        <v>42</v>
      </c>
      <c r="U4" s="48">
        <v>42</v>
      </c>
      <c r="V4" s="48">
        <v>3</v>
      </c>
      <c r="W4" s="49">
        <v>1.950113</v>
      </c>
      <c r="X4" s="49">
        <v>0.023809523809523808</v>
      </c>
      <c r="Y4" s="78"/>
      <c r="Z4" s="78"/>
      <c r="AA4" s="78" t="s">
        <v>2796</v>
      </c>
      <c r="AB4" s="85" t="s">
        <v>2869</v>
      </c>
      <c r="AC4" s="85" t="s">
        <v>2988</v>
      </c>
      <c r="AD4" s="85"/>
      <c r="AE4" s="85" t="s">
        <v>3025</v>
      </c>
      <c r="AF4" s="85" t="s">
        <v>3048</v>
      </c>
      <c r="AG4" s="122">
        <v>50</v>
      </c>
      <c r="AH4" s="125">
        <v>10.526315789473685</v>
      </c>
      <c r="AI4" s="122">
        <v>0</v>
      </c>
      <c r="AJ4" s="125">
        <v>0</v>
      </c>
      <c r="AK4" s="122">
        <v>0</v>
      </c>
      <c r="AL4" s="125">
        <v>0</v>
      </c>
      <c r="AM4" s="122">
        <v>425</v>
      </c>
      <c r="AN4" s="125">
        <v>89.47368421052632</v>
      </c>
      <c r="AO4" s="122">
        <v>475</v>
      </c>
    </row>
    <row r="5" spans="1:41" ht="15">
      <c r="A5" s="88" t="s">
        <v>2696</v>
      </c>
      <c r="B5" s="65" t="s">
        <v>2709</v>
      </c>
      <c r="C5" s="65" t="s">
        <v>56</v>
      </c>
      <c r="D5" s="111"/>
      <c r="E5" s="110"/>
      <c r="F5" s="112" t="s">
        <v>3523</v>
      </c>
      <c r="G5" s="113"/>
      <c r="H5" s="113"/>
      <c r="I5" s="114">
        <v>5</v>
      </c>
      <c r="J5" s="115"/>
      <c r="K5" s="48">
        <v>40</v>
      </c>
      <c r="L5" s="48">
        <v>40</v>
      </c>
      <c r="M5" s="48">
        <v>0</v>
      </c>
      <c r="N5" s="48">
        <v>40</v>
      </c>
      <c r="O5" s="48">
        <v>1</v>
      </c>
      <c r="P5" s="49">
        <v>0</v>
      </c>
      <c r="Q5" s="49">
        <v>0</v>
      </c>
      <c r="R5" s="48">
        <v>1</v>
      </c>
      <c r="S5" s="48">
        <v>0</v>
      </c>
      <c r="T5" s="48">
        <v>40</v>
      </c>
      <c r="U5" s="48">
        <v>40</v>
      </c>
      <c r="V5" s="48">
        <v>2</v>
      </c>
      <c r="W5" s="49">
        <v>1.90125</v>
      </c>
      <c r="X5" s="49">
        <v>0.025</v>
      </c>
      <c r="Y5" s="78"/>
      <c r="Z5" s="78"/>
      <c r="AA5" s="78" t="s">
        <v>2797</v>
      </c>
      <c r="AB5" s="85" t="s">
        <v>2870</v>
      </c>
      <c r="AC5" s="85" t="s">
        <v>2989</v>
      </c>
      <c r="AD5" s="85"/>
      <c r="AE5" s="85" t="s">
        <v>3026</v>
      </c>
      <c r="AF5" s="85" t="s">
        <v>3049</v>
      </c>
      <c r="AG5" s="122">
        <v>82</v>
      </c>
      <c r="AH5" s="125">
        <v>8.704883227176222</v>
      </c>
      <c r="AI5" s="122">
        <v>0</v>
      </c>
      <c r="AJ5" s="125">
        <v>0</v>
      </c>
      <c r="AK5" s="122">
        <v>0</v>
      </c>
      <c r="AL5" s="125">
        <v>0</v>
      </c>
      <c r="AM5" s="122">
        <v>860</v>
      </c>
      <c r="AN5" s="125">
        <v>91.29511677282377</v>
      </c>
      <c r="AO5" s="122">
        <v>942</v>
      </c>
    </row>
    <row r="6" spans="1:41" ht="15">
      <c r="A6" s="88" t="s">
        <v>2697</v>
      </c>
      <c r="B6" s="65" t="s">
        <v>2710</v>
      </c>
      <c r="C6" s="65" t="s">
        <v>56</v>
      </c>
      <c r="D6" s="111"/>
      <c r="E6" s="110"/>
      <c r="F6" s="112" t="s">
        <v>3524</v>
      </c>
      <c r="G6" s="113"/>
      <c r="H6" s="113"/>
      <c r="I6" s="114">
        <v>6</v>
      </c>
      <c r="J6" s="115"/>
      <c r="K6" s="48">
        <v>36</v>
      </c>
      <c r="L6" s="48">
        <v>64</v>
      </c>
      <c r="M6" s="48">
        <v>14</v>
      </c>
      <c r="N6" s="48">
        <v>78</v>
      </c>
      <c r="O6" s="48">
        <v>3</v>
      </c>
      <c r="P6" s="49">
        <v>0</v>
      </c>
      <c r="Q6" s="49">
        <v>0</v>
      </c>
      <c r="R6" s="48">
        <v>1</v>
      </c>
      <c r="S6" s="48">
        <v>0</v>
      </c>
      <c r="T6" s="48">
        <v>36</v>
      </c>
      <c r="U6" s="48">
        <v>78</v>
      </c>
      <c r="V6" s="48">
        <v>5</v>
      </c>
      <c r="W6" s="49">
        <v>2.57716</v>
      </c>
      <c r="X6" s="49">
        <v>0.05317460317460317</v>
      </c>
      <c r="Y6" s="78" t="s">
        <v>2753</v>
      </c>
      <c r="Z6" s="78" t="s">
        <v>2767</v>
      </c>
      <c r="AA6" s="78" t="s">
        <v>2798</v>
      </c>
      <c r="AB6" s="85" t="s">
        <v>2871</v>
      </c>
      <c r="AC6" s="85" t="s">
        <v>2990</v>
      </c>
      <c r="AD6" s="85" t="s">
        <v>3022</v>
      </c>
      <c r="AE6" s="85" t="s">
        <v>3027</v>
      </c>
      <c r="AF6" s="85" t="s">
        <v>3050</v>
      </c>
      <c r="AG6" s="122">
        <v>57</v>
      </c>
      <c r="AH6" s="125">
        <v>6.447963800904978</v>
      </c>
      <c r="AI6" s="122">
        <v>17</v>
      </c>
      <c r="AJ6" s="125">
        <v>1.9230769230769231</v>
      </c>
      <c r="AK6" s="122">
        <v>0</v>
      </c>
      <c r="AL6" s="125">
        <v>0</v>
      </c>
      <c r="AM6" s="122">
        <v>810</v>
      </c>
      <c r="AN6" s="125">
        <v>91.6289592760181</v>
      </c>
      <c r="AO6" s="122">
        <v>884</v>
      </c>
    </row>
    <row r="7" spans="1:41" ht="15">
      <c r="A7" s="88" t="s">
        <v>2698</v>
      </c>
      <c r="B7" s="65" t="s">
        <v>2711</v>
      </c>
      <c r="C7" s="65" t="s">
        <v>56</v>
      </c>
      <c r="D7" s="111"/>
      <c r="E7" s="110"/>
      <c r="F7" s="112" t="s">
        <v>3525</v>
      </c>
      <c r="G7" s="113"/>
      <c r="H7" s="113"/>
      <c r="I7" s="114">
        <v>7</v>
      </c>
      <c r="J7" s="115"/>
      <c r="K7" s="48">
        <v>12</v>
      </c>
      <c r="L7" s="48">
        <v>16</v>
      </c>
      <c r="M7" s="48">
        <v>10</v>
      </c>
      <c r="N7" s="48">
        <v>26</v>
      </c>
      <c r="O7" s="48">
        <v>3</v>
      </c>
      <c r="P7" s="49">
        <v>0</v>
      </c>
      <c r="Q7" s="49">
        <v>0</v>
      </c>
      <c r="R7" s="48">
        <v>1</v>
      </c>
      <c r="S7" s="48">
        <v>0</v>
      </c>
      <c r="T7" s="48">
        <v>12</v>
      </c>
      <c r="U7" s="48">
        <v>26</v>
      </c>
      <c r="V7" s="48">
        <v>4</v>
      </c>
      <c r="W7" s="49">
        <v>1.819444</v>
      </c>
      <c r="X7" s="49">
        <v>0.13636363636363635</v>
      </c>
      <c r="Y7" s="78" t="s">
        <v>553</v>
      </c>
      <c r="Z7" s="78" t="s">
        <v>559</v>
      </c>
      <c r="AA7" s="78" t="s">
        <v>2799</v>
      </c>
      <c r="AB7" s="85" t="s">
        <v>2872</v>
      </c>
      <c r="AC7" s="85" t="s">
        <v>2991</v>
      </c>
      <c r="AD7" s="85"/>
      <c r="AE7" s="85" t="s">
        <v>3028</v>
      </c>
      <c r="AF7" s="85" t="s">
        <v>3051</v>
      </c>
      <c r="AG7" s="122">
        <v>13</v>
      </c>
      <c r="AH7" s="125">
        <v>4.6263345195729535</v>
      </c>
      <c r="AI7" s="122">
        <v>0</v>
      </c>
      <c r="AJ7" s="125">
        <v>0</v>
      </c>
      <c r="AK7" s="122">
        <v>0</v>
      </c>
      <c r="AL7" s="125">
        <v>0</v>
      </c>
      <c r="AM7" s="122">
        <v>268</v>
      </c>
      <c r="AN7" s="125">
        <v>95.37366548042705</v>
      </c>
      <c r="AO7" s="122">
        <v>281</v>
      </c>
    </row>
    <row r="8" spans="1:41" ht="15">
      <c r="A8" s="88" t="s">
        <v>2699</v>
      </c>
      <c r="B8" s="65" t="s">
        <v>2712</v>
      </c>
      <c r="C8" s="65" t="s">
        <v>56</v>
      </c>
      <c r="D8" s="111"/>
      <c r="E8" s="110"/>
      <c r="F8" s="112" t="s">
        <v>3526</v>
      </c>
      <c r="G8" s="113"/>
      <c r="H8" s="113"/>
      <c r="I8" s="114">
        <v>8</v>
      </c>
      <c r="J8" s="115"/>
      <c r="K8" s="48">
        <v>8</v>
      </c>
      <c r="L8" s="48">
        <v>11</v>
      </c>
      <c r="M8" s="48">
        <v>0</v>
      </c>
      <c r="N8" s="48">
        <v>11</v>
      </c>
      <c r="O8" s="48">
        <v>1</v>
      </c>
      <c r="P8" s="49">
        <v>0</v>
      </c>
      <c r="Q8" s="49">
        <v>0</v>
      </c>
      <c r="R8" s="48">
        <v>1</v>
      </c>
      <c r="S8" s="48">
        <v>0</v>
      </c>
      <c r="T8" s="48">
        <v>8</v>
      </c>
      <c r="U8" s="48">
        <v>11</v>
      </c>
      <c r="V8" s="48">
        <v>3</v>
      </c>
      <c r="W8" s="49">
        <v>1.5625</v>
      </c>
      <c r="X8" s="49">
        <v>0.17857142857142858</v>
      </c>
      <c r="Y8" s="78"/>
      <c r="Z8" s="78"/>
      <c r="AA8" s="78" t="s">
        <v>2800</v>
      </c>
      <c r="AB8" s="85" t="s">
        <v>2873</v>
      </c>
      <c r="AC8" s="85" t="s">
        <v>2992</v>
      </c>
      <c r="AD8" s="85"/>
      <c r="AE8" s="85" t="s">
        <v>3029</v>
      </c>
      <c r="AF8" s="85" t="s">
        <v>3052</v>
      </c>
      <c r="AG8" s="122">
        <v>16</v>
      </c>
      <c r="AH8" s="125">
        <v>8.938547486033519</v>
      </c>
      <c r="AI8" s="122">
        <v>4</v>
      </c>
      <c r="AJ8" s="125">
        <v>2.2346368715083798</v>
      </c>
      <c r="AK8" s="122">
        <v>0</v>
      </c>
      <c r="AL8" s="125">
        <v>0</v>
      </c>
      <c r="AM8" s="122">
        <v>159</v>
      </c>
      <c r="AN8" s="125">
        <v>88.8268156424581</v>
      </c>
      <c r="AO8" s="122">
        <v>179</v>
      </c>
    </row>
    <row r="9" spans="1:41" ht="15">
      <c r="A9" s="88" t="s">
        <v>2700</v>
      </c>
      <c r="B9" s="65" t="s">
        <v>2713</v>
      </c>
      <c r="C9" s="65" t="s">
        <v>56</v>
      </c>
      <c r="D9" s="111"/>
      <c r="E9" s="110"/>
      <c r="F9" s="112" t="s">
        <v>3527</v>
      </c>
      <c r="G9" s="113"/>
      <c r="H9" s="113"/>
      <c r="I9" s="114">
        <v>9</v>
      </c>
      <c r="J9" s="115"/>
      <c r="K9" s="48">
        <v>6</v>
      </c>
      <c r="L9" s="48">
        <v>11</v>
      </c>
      <c r="M9" s="48">
        <v>0</v>
      </c>
      <c r="N9" s="48">
        <v>11</v>
      </c>
      <c r="O9" s="48">
        <v>0</v>
      </c>
      <c r="P9" s="49">
        <v>0</v>
      </c>
      <c r="Q9" s="49">
        <v>0</v>
      </c>
      <c r="R9" s="48">
        <v>1</v>
      </c>
      <c r="S9" s="48">
        <v>0</v>
      </c>
      <c r="T9" s="48">
        <v>6</v>
      </c>
      <c r="U9" s="48">
        <v>11</v>
      </c>
      <c r="V9" s="48">
        <v>2</v>
      </c>
      <c r="W9" s="49">
        <v>1.055556</v>
      </c>
      <c r="X9" s="49">
        <v>0.36666666666666664</v>
      </c>
      <c r="Y9" s="78"/>
      <c r="Z9" s="78"/>
      <c r="AA9" s="78" t="s">
        <v>606</v>
      </c>
      <c r="AB9" s="85" t="s">
        <v>2874</v>
      </c>
      <c r="AC9" s="85" t="s">
        <v>2993</v>
      </c>
      <c r="AD9" s="85"/>
      <c r="AE9" s="85" t="s">
        <v>3030</v>
      </c>
      <c r="AF9" s="85" t="s">
        <v>3053</v>
      </c>
      <c r="AG9" s="122">
        <v>0</v>
      </c>
      <c r="AH9" s="125">
        <v>0</v>
      </c>
      <c r="AI9" s="122">
        <v>4</v>
      </c>
      <c r="AJ9" s="125">
        <v>5.2631578947368425</v>
      </c>
      <c r="AK9" s="122">
        <v>0</v>
      </c>
      <c r="AL9" s="125">
        <v>0</v>
      </c>
      <c r="AM9" s="122">
        <v>72</v>
      </c>
      <c r="AN9" s="125">
        <v>94.73684210526316</v>
      </c>
      <c r="AO9" s="122">
        <v>76</v>
      </c>
    </row>
    <row r="10" spans="1:41" ht="14.25" customHeight="1">
      <c r="A10" s="88" t="s">
        <v>2701</v>
      </c>
      <c r="B10" s="65" t="s">
        <v>2714</v>
      </c>
      <c r="C10" s="65" t="s">
        <v>56</v>
      </c>
      <c r="D10" s="111"/>
      <c r="E10" s="110"/>
      <c r="F10" s="112" t="s">
        <v>3528</v>
      </c>
      <c r="G10" s="113"/>
      <c r="H10" s="113"/>
      <c r="I10" s="114">
        <v>10</v>
      </c>
      <c r="J10" s="115"/>
      <c r="K10" s="48">
        <v>5</v>
      </c>
      <c r="L10" s="48">
        <v>6</v>
      </c>
      <c r="M10" s="48">
        <v>0</v>
      </c>
      <c r="N10" s="48">
        <v>6</v>
      </c>
      <c r="O10" s="48">
        <v>0</v>
      </c>
      <c r="P10" s="49">
        <v>0</v>
      </c>
      <c r="Q10" s="49">
        <v>0</v>
      </c>
      <c r="R10" s="48">
        <v>1</v>
      </c>
      <c r="S10" s="48">
        <v>0</v>
      </c>
      <c r="T10" s="48">
        <v>5</v>
      </c>
      <c r="U10" s="48">
        <v>6</v>
      </c>
      <c r="V10" s="48">
        <v>2</v>
      </c>
      <c r="W10" s="49">
        <v>1.12</v>
      </c>
      <c r="X10" s="49">
        <v>0.3</v>
      </c>
      <c r="Y10" s="78"/>
      <c r="Z10" s="78"/>
      <c r="AA10" s="78" t="s">
        <v>564</v>
      </c>
      <c r="AB10" s="85" t="s">
        <v>2875</v>
      </c>
      <c r="AC10" s="85" t="s">
        <v>2994</v>
      </c>
      <c r="AD10" s="85"/>
      <c r="AE10" s="85" t="s">
        <v>3031</v>
      </c>
      <c r="AF10" s="85" t="s">
        <v>3054</v>
      </c>
      <c r="AG10" s="122">
        <v>2</v>
      </c>
      <c r="AH10" s="125">
        <v>2.73972602739726</v>
      </c>
      <c r="AI10" s="122">
        <v>4</v>
      </c>
      <c r="AJ10" s="125">
        <v>5.47945205479452</v>
      </c>
      <c r="AK10" s="122">
        <v>0</v>
      </c>
      <c r="AL10" s="125">
        <v>0</v>
      </c>
      <c r="AM10" s="122">
        <v>67</v>
      </c>
      <c r="AN10" s="125">
        <v>91.78082191780823</v>
      </c>
      <c r="AO10" s="122">
        <v>73</v>
      </c>
    </row>
    <row r="11" spans="1:41" ht="15">
      <c r="A11" s="88" t="s">
        <v>2702</v>
      </c>
      <c r="B11" s="65" t="s">
        <v>2715</v>
      </c>
      <c r="C11" s="65" t="s">
        <v>56</v>
      </c>
      <c r="D11" s="111"/>
      <c r="E11" s="110"/>
      <c r="F11" s="112" t="s">
        <v>3529</v>
      </c>
      <c r="G11" s="113"/>
      <c r="H11" s="113"/>
      <c r="I11" s="114">
        <v>11</v>
      </c>
      <c r="J11" s="115"/>
      <c r="K11" s="48">
        <v>5</v>
      </c>
      <c r="L11" s="48">
        <v>5</v>
      </c>
      <c r="M11" s="48">
        <v>0</v>
      </c>
      <c r="N11" s="48">
        <v>5</v>
      </c>
      <c r="O11" s="48">
        <v>1</v>
      </c>
      <c r="P11" s="49">
        <v>0</v>
      </c>
      <c r="Q11" s="49">
        <v>0</v>
      </c>
      <c r="R11" s="48">
        <v>1</v>
      </c>
      <c r="S11" s="48">
        <v>0</v>
      </c>
      <c r="T11" s="48">
        <v>5</v>
      </c>
      <c r="U11" s="48">
        <v>5</v>
      </c>
      <c r="V11" s="48">
        <v>3</v>
      </c>
      <c r="W11" s="49">
        <v>1.44</v>
      </c>
      <c r="X11" s="49">
        <v>0.2</v>
      </c>
      <c r="Y11" s="78"/>
      <c r="Z11" s="78"/>
      <c r="AA11" s="78" t="s">
        <v>2801</v>
      </c>
      <c r="AB11" s="85" t="s">
        <v>2876</v>
      </c>
      <c r="AC11" s="85" t="s">
        <v>2995</v>
      </c>
      <c r="AD11" s="85"/>
      <c r="AE11" s="85" t="s">
        <v>3032</v>
      </c>
      <c r="AF11" s="85" t="s">
        <v>3055</v>
      </c>
      <c r="AG11" s="122">
        <v>2</v>
      </c>
      <c r="AH11" s="125">
        <v>1.3157894736842106</v>
      </c>
      <c r="AI11" s="122">
        <v>8</v>
      </c>
      <c r="AJ11" s="125">
        <v>5.2631578947368425</v>
      </c>
      <c r="AK11" s="122">
        <v>0</v>
      </c>
      <c r="AL11" s="125">
        <v>0</v>
      </c>
      <c r="AM11" s="122">
        <v>142</v>
      </c>
      <c r="AN11" s="125">
        <v>93.42105263157895</v>
      </c>
      <c r="AO11" s="122">
        <v>152</v>
      </c>
    </row>
    <row r="12" spans="1:41" ht="15">
      <c r="A12" s="88" t="s">
        <v>2703</v>
      </c>
      <c r="B12" s="65" t="s">
        <v>2716</v>
      </c>
      <c r="C12" s="65" t="s">
        <v>56</v>
      </c>
      <c r="D12" s="111"/>
      <c r="E12" s="110"/>
      <c r="F12" s="112" t="s">
        <v>3530</v>
      </c>
      <c r="G12" s="113"/>
      <c r="H12" s="113"/>
      <c r="I12" s="114">
        <v>12</v>
      </c>
      <c r="J12" s="115"/>
      <c r="K12" s="48">
        <v>4</v>
      </c>
      <c r="L12" s="48">
        <v>5</v>
      </c>
      <c r="M12" s="48">
        <v>0</v>
      </c>
      <c r="N12" s="48">
        <v>5</v>
      </c>
      <c r="O12" s="48">
        <v>2</v>
      </c>
      <c r="P12" s="49">
        <v>0</v>
      </c>
      <c r="Q12" s="49">
        <v>0</v>
      </c>
      <c r="R12" s="48">
        <v>1</v>
      </c>
      <c r="S12" s="48">
        <v>0</v>
      </c>
      <c r="T12" s="48">
        <v>4</v>
      </c>
      <c r="U12" s="48">
        <v>5</v>
      </c>
      <c r="V12" s="48">
        <v>2</v>
      </c>
      <c r="W12" s="49">
        <v>1.125</v>
      </c>
      <c r="X12" s="49">
        <v>0.25</v>
      </c>
      <c r="Y12" s="78" t="s">
        <v>549</v>
      </c>
      <c r="Z12" s="78" t="s">
        <v>555</v>
      </c>
      <c r="AA12" s="78" t="s">
        <v>2802</v>
      </c>
      <c r="AB12" s="85" t="s">
        <v>2877</v>
      </c>
      <c r="AC12" s="85" t="s">
        <v>2996</v>
      </c>
      <c r="AD12" s="85"/>
      <c r="AE12" s="85" t="s">
        <v>3033</v>
      </c>
      <c r="AF12" s="85" t="s">
        <v>3056</v>
      </c>
      <c r="AG12" s="122">
        <v>2</v>
      </c>
      <c r="AH12" s="125">
        <v>3.8461538461538463</v>
      </c>
      <c r="AI12" s="122">
        <v>0</v>
      </c>
      <c r="AJ12" s="125">
        <v>0</v>
      </c>
      <c r="AK12" s="122">
        <v>0</v>
      </c>
      <c r="AL12" s="125">
        <v>0</v>
      </c>
      <c r="AM12" s="122">
        <v>50</v>
      </c>
      <c r="AN12" s="125">
        <v>96.15384615384616</v>
      </c>
      <c r="AO12" s="122">
        <v>52</v>
      </c>
    </row>
    <row r="13" spans="1:41" ht="15">
      <c r="A13" s="88" t="s">
        <v>2704</v>
      </c>
      <c r="B13" s="65" t="s">
        <v>2717</v>
      </c>
      <c r="C13" s="65" t="s">
        <v>56</v>
      </c>
      <c r="D13" s="111"/>
      <c r="E13" s="110"/>
      <c r="F13" s="112" t="s">
        <v>3531</v>
      </c>
      <c r="G13" s="113"/>
      <c r="H13" s="113"/>
      <c r="I13" s="114">
        <v>13</v>
      </c>
      <c r="J13" s="115"/>
      <c r="K13" s="48">
        <v>4</v>
      </c>
      <c r="L13" s="48">
        <v>6</v>
      </c>
      <c r="M13" s="48">
        <v>0</v>
      </c>
      <c r="N13" s="48">
        <v>6</v>
      </c>
      <c r="O13" s="48">
        <v>1</v>
      </c>
      <c r="P13" s="49">
        <v>0.25</v>
      </c>
      <c r="Q13" s="49">
        <v>0.4</v>
      </c>
      <c r="R13" s="48">
        <v>1</v>
      </c>
      <c r="S13" s="48">
        <v>0</v>
      </c>
      <c r="T13" s="48">
        <v>4</v>
      </c>
      <c r="U13" s="48">
        <v>6</v>
      </c>
      <c r="V13" s="48">
        <v>2</v>
      </c>
      <c r="W13" s="49">
        <v>1</v>
      </c>
      <c r="X13" s="49">
        <v>0.4166666666666667</v>
      </c>
      <c r="Y13" s="78"/>
      <c r="Z13" s="78"/>
      <c r="AA13" s="78" t="s">
        <v>580</v>
      </c>
      <c r="AB13" s="85" t="s">
        <v>2878</v>
      </c>
      <c r="AC13" s="85" t="s">
        <v>2997</v>
      </c>
      <c r="AD13" s="85"/>
      <c r="AE13" s="85" t="s">
        <v>3034</v>
      </c>
      <c r="AF13" s="85" t="s">
        <v>3057</v>
      </c>
      <c r="AG13" s="122">
        <v>4</v>
      </c>
      <c r="AH13" s="125">
        <v>4.819277108433735</v>
      </c>
      <c r="AI13" s="122">
        <v>0</v>
      </c>
      <c r="AJ13" s="125">
        <v>0</v>
      </c>
      <c r="AK13" s="122">
        <v>0</v>
      </c>
      <c r="AL13" s="125">
        <v>0</v>
      </c>
      <c r="AM13" s="122">
        <v>79</v>
      </c>
      <c r="AN13" s="125">
        <v>95.18072289156626</v>
      </c>
      <c r="AO13" s="122">
        <v>83</v>
      </c>
    </row>
    <row r="14" spans="1:41" ht="15">
      <c r="A14" s="88" t="s">
        <v>2705</v>
      </c>
      <c r="B14" s="65" t="s">
        <v>2718</v>
      </c>
      <c r="C14" s="65" t="s">
        <v>56</v>
      </c>
      <c r="D14" s="111"/>
      <c r="E14" s="110"/>
      <c r="F14" s="112" t="s">
        <v>3532</v>
      </c>
      <c r="G14" s="113"/>
      <c r="H14" s="113"/>
      <c r="I14" s="114">
        <v>14</v>
      </c>
      <c r="J14" s="115"/>
      <c r="K14" s="48">
        <v>3</v>
      </c>
      <c r="L14" s="48">
        <v>3</v>
      </c>
      <c r="M14" s="48">
        <v>0</v>
      </c>
      <c r="N14" s="48">
        <v>3</v>
      </c>
      <c r="O14" s="48">
        <v>3</v>
      </c>
      <c r="P14" s="49" t="s">
        <v>3514</v>
      </c>
      <c r="Q14" s="49" t="s">
        <v>3514</v>
      </c>
      <c r="R14" s="48">
        <v>3</v>
      </c>
      <c r="S14" s="48">
        <v>3</v>
      </c>
      <c r="T14" s="48">
        <v>1</v>
      </c>
      <c r="U14" s="48">
        <v>1</v>
      </c>
      <c r="V14" s="48">
        <v>0</v>
      </c>
      <c r="W14" s="49">
        <v>0</v>
      </c>
      <c r="X14" s="49">
        <v>0</v>
      </c>
      <c r="Y14" s="78"/>
      <c r="Z14" s="78"/>
      <c r="AA14" s="78" t="s">
        <v>2803</v>
      </c>
      <c r="AB14" s="85" t="s">
        <v>2879</v>
      </c>
      <c r="AC14" s="85" t="s">
        <v>1270</v>
      </c>
      <c r="AD14" s="85"/>
      <c r="AE14" s="85"/>
      <c r="AF14" s="85" t="s">
        <v>3058</v>
      </c>
      <c r="AG14" s="122">
        <v>1</v>
      </c>
      <c r="AH14" s="125">
        <v>1.7241379310344827</v>
      </c>
      <c r="AI14" s="122">
        <v>2</v>
      </c>
      <c r="AJ14" s="125">
        <v>3.4482758620689653</v>
      </c>
      <c r="AK14" s="122">
        <v>0</v>
      </c>
      <c r="AL14" s="125">
        <v>0</v>
      </c>
      <c r="AM14" s="122">
        <v>55</v>
      </c>
      <c r="AN14" s="125">
        <v>94.82758620689656</v>
      </c>
      <c r="AO14" s="122">
        <v>58</v>
      </c>
    </row>
    <row r="15" spans="1:41" ht="15">
      <c r="A15" s="88" t="s">
        <v>2706</v>
      </c>
      <c r="B15" s="65" t="s">
        <v>2707</v>
      </c>
      <c r="C15" s="65" t="s">
        <v>59</v>
      </c>
      <c r="D15" s="111"/>
      <c r="E15" s="110"/>
      <c r="F15" s="112" t="s">
        <v>2706</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78" t="s">
        <v>546</v>
      </c>
      <c r="Z15" s="78" t="s">
        <v>555</v>
      </c>
      <c r="AA15" s="78" t="s">
        <v>565</v>
      </c>
      <c r="AB15" s="85" t="s">
        <v>1270</v>
      </c>
      <c r="AC15" s="85" t="s">
        <v>1270</v>
      </c>
      <c r="AD15" s="85"/>
      <c r="AE15" s="85" t="s">
        <v>400</v>
      </c>
      <c r="AF15" s="85" t="s">
        <v>3059</v>
      </c>
      <c r="AG15" s="122">
        <v>1</v>
      </c>
      <c r="AH15" s="125">
        <v>4.166666666666667</v>
      </c>
      <c r="AI15" s="122">
        <v>2</v>
      </c>
      <c r="AJ15" s="125">
        <v>8.333333333333334</v>
      </c>
      <c r="AK15" s="122">
        <v>0</v>
      </c>
      <c r="AL15" s="125">
        <v>0</v>
      </c>
      <c r="AM15" s="122">
        <v>21</v>
      </c>
      <c r="AN15" s="125">
        <v>87.5</v>
      </c>
      <c r="AO15" s="122">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2694</v>
      </c>
      <c r="B2" s="85" t="s">
        <v>393</v>
      </c>
      <c r="C2" s="78">
        <f>VLOOKUP(GroupVertices[[#This Row],[Vertex]],Vertices[],MATCH("ID",Vertices[[#Headers],[Vertex]:[Vertex Content Word Count]],0),FALSE)</f>
        <v>212</v>
      </c>
    </row>
    <row r="3" spans="1:3" ht="15">
      <c r="A3" s="78" t="s">
        <v>2694</v>
      </c>
      <c r="B3" s="85" t="s">
        <v>394</v>
      </c>
      <c r="C3" s="78">
        <f>VLOOKUP(GroupVertices[[#This Row],[Vertex]],Vertices[],MATCH("ID",Vertices[[#Headers],[Vertex]:[Vertex Content Word Count]],0),FALSE)</f>
        <v>81</v>
      </c>
    </row>
    <row r="4" spans="1:3" ht="15">
      <c r="A4" s="78" t="s">
        <v>2694</v>
      </c>
      <c r="B4" s="85" t="s">
        <v>325</v>
      </c>
      <c r="C4" s="78">
        <f>VLOOKUP(GroupVertices[[#This Row],[Vertex]],Vertices[],MATCH("ID",Vertices[[#Headers],[Vertex]:[Vertex Content Word Count]],0),FALSE)</f>
        <v>15</v>
      </c>
    </row>
    <row r="5" spans="1:3" ht="15">
      <c r="A5" s="78" t="s">
        <v>2694</v>
      </c>
      <c r="B5" s="85" t="s">
        <v>372</v>
      </c>
      <c r="C5" s="78">
        <f>VLOOKUP(GroupVertices[[#This Row],[Vertex]],Vertices[],MATCH("ID",Vertices[[#Headers],[Vertex]:[Vertex Content Word Count]],0),FALSE)</f>
        <v>198</v>
      </c>
    </row>
    <row r="6" spans="1:3" ht="15">
      <c r="A6" s="78" t="s">
        <v>2694</v>
      </c>
      <c r="B6" s="85" t="s">
        <v>371</v>
      </c>
      <c r="C6" s="78">
        <f>VLOOKUP(GroupVertices[[#This Row],[Vertex]],Vertices[],MATCH("ID",Vertices[[#Headers],[Vertex]:[Vertex Content Word Count]],0),FALSE)</f>
        <v>197</v>
      </c>
    </row>
    <row r="7" spans="1:3" ht="15">
      <c r="A7" s="78" t="s">
        <v>2694</v>
      </c>
      <c r="B7" s="85" t="s">
        <v>370</v>
      </c>
      <c r="C7" s="78">
        <f>VLOOKUP(GroupVertices[[#This Row],[Vertex]],Vertices[],MATCH("ID",Vertices[[#Headers],[Vertex]:[Vertex Content Word Count]],0),FALSE)</f>
        <v>166</v>
      </c>
    </row>
    <row r="8" spans="1:3" ht="15">
      <c r="A8" s="78" t="s">
        <v>2694</v>
      </c>
      <c r="B8" s="85" t="s">
        <v>367</v>
      </c>
      <c r="C8" s="78">
        <f>VLOOKUP(GroupVertices[[#This Row],[Vertex]],Vertices[],MATCH("ID",Vertices[[#Headers],[Vertex]:[Vertex Content Word Count]],0),FALSE)</f>
        <v>194</v>
      </c>
    </row>
    <row r="9" spans="1:3" ht="15">
      <c r="A9" s="78" t="s">
        <v>2694</v>
      </c>
      <c r="B9" s="85" t="s">
        <v>366</v>
      </c>
      <c r="C9" s="78">
        <f>VLOOKUP(GroupVertices[[#This Row],[Vertex]],Vertices[],MATCH("ID",Vertices[[#Headers],[Vertex]:[Vertex Content Word Count]],0),FALSE)</f>
        <v>193</v>
      </c>
    </row>
    <row r="10" spans="1:3" ht="15">
      <c r="A10" s="78" t="s">
        <v>2694</v>
      </c>
      <c r="B10" s="85" t="s">
        <v>357</v>
      </c>
      <c r="C10" s="78">
        <f>VLOOKUP(GroupVertices[[#This Row],[Vertex]],Vertices[],MATCH("ID",Vertices[[#Headers],[Vertex]:[Vertex Content Word Count]],0),FALSE)</f>
        <v>185</v>
      </c>
    </row>
    <row r="11" spans="1:3" ht="15">
      <c r="A11" s="78" t="s">
        <v>2694</v>
      </c>
      <c r="B11" s="85" t="s">
        <v>354</v>
      </c>
      <c r="C11" s="78">
        <f>VLOOKUP(GroupVertices[[#This Row],[Vertex]],Vertices[],MATCH("ID",Vertices[[#Headers],[Vertex]:[Vertex Content Word Count]],0),FALSE)</f>
        <v>181</v>
      </c>
    </row>
    <row r="12" spans="1:3" ht="15">
      <c r="A12" s="78" t="s">
        <v>2694</v>
      </c>
      <c r="B12" s="85" t="s">
        <v>348</v>
      </c>
      <c r="C12" s="78">
        <f>VLOOKUP(GroupVertices[[#This Row],[Vertex]],Vertices[],MATCH("ID",Vertices[[#Headers],[Vertex]:[Vertex Content Word Count]],0),FALSE)</f>
        <v>175</v>
      </c>
    </row>
    <row r="13" spans="1:3" ht="15">
      <c r="A13" s="78" t="s">
        <v>2694</v>
      </c>
      <c r="B13" s="85" t="s">
        <v>347</v>
      </c>
      <c r="C13" s="78">
        <f>VLOOKUP(GroupVertices[[#This Row],[Vertex]],Vertices[],MATCH("ID",Vertices[[#Headers],[Vertex]:[Vertex Content Word Count]],0),FALSE)</f>
        <v>174</v>
      </c>
    </row>
    <row r="14" spans="1:3" ht="15">
      <c r="A14" s="78" t="s">
        <v>2694</v>
      </c>
      <c r="B14" s="85" t="s">
        <v>346</v>
      </c>
      <c r="C14" s="78">
        <f>VLOOKUP(GroupVertices[[#This Row],[Vertex]],Vertices[],MATCH("ID",Vertices[[#Headers],[Vertex]:[Vertex Content Word Count]],0),FALSE)</f>
        <v>172</v>
      </c>
    </row>
    <row r="15" spans="1:3" ht="15">
      <c r="A15" s="78" t="s">
        <v>2694</v>
      </c>
      <c r="B15" s="85" t="s">
        <v>344</v>
      </c>
      <c r="C15" s="78">
        <f>VLOOKUP(GroupVertices[[#This Row],[Vertex]],Vertices[],MATCH("ID",Vertices[[#Headers],[Vertex]:[Vertex Content Word Count]],0),FALSE)</f>
        <v>171</v>
      </c>
    </row>
    <row r="16" spans="1:3" ht="15">
      <c r="A16" s="78" t="s">
        <v>2694</v>
      </c>
      <c r="B16" s="85" t="s">
        <v>339</v>
      </c>
      <c r="C16" s="78">
        <f>VLOOKUP(GroupVertices[[#This Row],[Vertex]],Vertices[],MATCH("ID",Vertices[[#Headers],[Vertex]:[Vertex Content Word Count]],0),FALSE)</f>
        <v>119</v>
      </c>
    </row>
    <row r="17" spans="1:3" ht="15">
      <c r="A17" s="78" t="s">
        <v>2694</v>
      </c>
      <c r="B17" s="85" t="s">
        <v>411</v>
      </c>
      <c r="C17" s="78">
        <f>VLOOKUP(GroupVertices[[#This Row],[Vertex]],Vertices[],MATCH("ID",Vertices[[#Headers],[Vertex]:[Vertex Content Word Count]],0),FALSE)</f>
        <v>118</v>
      </c>
    </row>
    <row r="18" spans="1:3" ht="15">
      <c r="A18" s="78" t="s">
        <v>2694</v>
      </c>
      <c r="B18" s="85" t="s">
        <v>337</v>
      </c>
      <c r="C18" s="78">
        <f>VLOOKUP(GroupVertices[[#This Row],[Vertex]],Vertices[],MATCH("ID",Vertices[[#Headers],[Vertex]:[Vertex Content Word Count]],0),FALSE)</f>
        <v>47</v>
      </c>
    </row>
    <row r="19" spans="1:3" ht="15">
      <c r="A19" s="78" t="s">
        <v>2694</v>
      </c>
      <c r="B19" s="85" t="s">
        <v>291</v>
      </c>
      <c r="C19" s="78">
        <f>VLOOKUP(GroupVertices[[#This Row],[Vertex]],Vertices[],MATCH("ID",Vertices[[#Headers],[Vertex]:[Vertex Content Word Count]],0),FALSE)</f>
        <v>110</v>
      </c>
    </row>
    <row r="20" spans="1:3" ht="15">
      <c r="A20" s="78" t="s">
        <v>2694</v>
      </c>
      <c r="B20" s="85" t="s">
        <v>328</v>
      </c>
      <c r="C20" s="78">
        <f>VLOOKUP(GroupVertices[[#This Row],[Vertex]],Vertices[],MATCH("ID",Vertices[[#Headers],[Vertex]:[Vertex Content Word Count]],0),FALSE)</f>
        <v>153</v>
      </c>
    </row>
    <row r="21" spans="1:3" ht="15">
      <c r="A21" s="78" t="s">
        <v>2694</v>
      </c>
      <c r="B21" s="85" t="s">
        <v>327</v>
      </c>
      <c r="C21" s="78">
        <f>VLOOKUP(GroupVertices[[#This Row],[Vertex]],Vertices[],MATCH("ID",Vertices[[#Headers],[Vertex]:[Vertex Content Word Count]],0),FALSE)</f>
        <v>152</v>
      </c>
    </row>
    <row r="22" spans="1:3" ht="15">
      <c r="A22" s="78" t="s">
        <v>2694</v>
      </c>
      <c r="B22" s="85" t="s">
        <v>415</v>
      </c>
      <c r="C22" s="78">
        <f>VLOOKUP(GroupVertices[[#This Row],[Vertex]],Vertices[],MATCH("ID",Vertices[[#Headers],[Vertex]:[Vertex Content Word Count]],0),FALSE)</f>
        <v>151</v>
      </c>
    </row>
    <row r="23" spans="1:3" ht="15">
      <c r="A23" s="78" t="s">
        <v>2694</v>
      </c>
      <c r="B23" s="85" t="s">
        <v>414</v>
      </c>
      <c r="C23" s="78">
        <f>VLOOKUP(GroupVertices[[#This Row],[Vertex]],Vertices[],MATCH("ID",Vertices[[#Headers],[Vertex]:[Vertex Content Word Count]],0),FALSE)</f>
        <v>150</v>
      </c>
    </row>
    <row r="24" spans="1:3" ht="15">
      <c r="A24" s="78" t="s">
        <v>2694</v>
      </c>
      <c r="B24" s="85" t="s">
        <v>324</v>
      </c>
      <c r="C24" s="78">
        <f>VLOOKUP(GroupVertices[[#This Row],[Vertex]],Vertices[],MATCH("ID",Vertices[[#Headers],[Vertex]:[Vertex Content Word Count]],0),FALSE)</f>
        <v>149</v>
      </c>
    </row>
    <row r="25" spans="1:3" ht="15">
      <c r="A25" s="78" t="s">
        <v>2694</v>
      </c>
      <c r="B25" s="85" t="s">
        <v>319</v>
      </c>
      <c r="C25" s="78">
        <f>VLOOKUP(GroupVertices[[#This Row],[Vertex]],Vertices[],MATCH("ID",Vertices[[#Headers],[Vertex]:[Vertex Content Word Count]],0),FALSE)</f>
        <v>143</v>
      </c>
    </row>
    <row r="26" spans="1:3" ht="15">
      <c r="A26" s="78" t="s">
        <v>2694</v>
      </c>
      <c r="B26" s="85" t="s">
        <v>318</v>
      </c>
      <c r="C26" s="78">
        <f>VLOOKUP(GroupVertices[[#This Row],[Vertex]],Vertices[],MATCH("ID",Vertices[[#Headers],[Vertex]:[Vertex Content Word Count]],0),FALSE)</f>
        <v>87</v>
      </c>
    </row>
    <row r="27" spans="1:3" ht="15">
      <c r="A27" s="78" t="s">
        <v>2694</v>
      </c>
      <c r="B27" s="85" t="s">
        <v>316</v>
      </c>
      <c r="C27" s="78">
        <f>VLOOKUP(GroupVertices[[#This Row],[Vertex]],Vertices[],MATCH("ID",Vertices[[#Headers],[Vertex]:[Vertex Content Word Count]],0),FALSE)</f>
        <v>140</v>
      </c>
    </row>
    <row r="28" spans="1:3" ht="15">
      <c r="A28" s="78" t="s">
        <v>2694</v>
      </c>
      <c r="B28" s="85" t="s">
        <v>315</v>
      </c>
      <c r="C28" s="78">
        <f>VLOOKUP(GroupVertices[[#This Row],[Vertex]],Vertices[],MATCH("ID",Vertices[[#Headers],[Vertex]:[Vertex Content Word Count]],0),FALSE)</f>
        <v>139</v>
      </c>
    </row>
    <row r="29" spans="1:3" ht="15">
      <c r="A29" s="78" t="s">
        <v>2694</v>
      </c>
      <c r="B29" s="85" t="s">
        <v>297</v>
      </c>
      <c r="C29" s="78">
        <f>VLOOKUP(GroupVertices[[#This Row],[Vertex]],Vertices[],MATCH("ID",Vertices[[#Headers],[Vertex]:[Vertex Content Word Count]],0),FALSE)</f>
        <v>116</v>
      </c>
    </row>
    <row r="30" spans="1:3" ht="15">
      <c r="A30" s="78" t="s">
        <v>2694</v>
      </c>
      <c r="B30" s="85" t="s">
        <v>294</v>
      </c>
      <c r="C30" s="78">
        <f>VLOOKUP(GroupVertices[[#This Row],[Vertex]],Vertices[],MATCH("ID",Vertices[[#Headers],[Vertex]:[Vertex Content Word Count]],0),FALSE)</f>
        <v>113</v>
      </c>
    </row>
    <row r="31" spans="1:3" ht="15">
      <c r="A31" s="78" t="s">
        <v>2694</v>
      </c>
      <c r="B31" s="85" t="s">
        <v>293</v>
      </c>
      <c r="C31" s="78">
        <f>VLOOKUP(GroupVertices[[#This Row],[Vertex]],Vertices[],MATCH("ID",Vertices[[#Headers],[Vertex]:[Vertex Content Word Count]],0),FALSE)</f>
        <v>112</v>
      </c>
    </row>
    <row r="32" spans="1:3" ht="15">
      <c r="A32" s="78" t="s">
        <v>2694</v>
      </c>
      <c r="B32" s="85" t="s">
        <v>292</v>
      </c>
      <c r="C32" s="78">
        <f>VLOOKUP(GroupVertices[[#This Row],[Vertex]],Vertices[],MATCH("ID",Vertices[[#Headers],[Vertex]:[Vertex Content Word Count]],0),FALSE)</f>
        <v>111</v>
      </c>
    </row>
    <row r="33" spans="1:3" ht="15">
      <c r="A33" s="78" t="s">
        <v>2694</v>
      </c>
      <c r="B33" s="85" t="s">
        <v>288</v>
      </c>
      <c r="C33" s="78">
        <f>VLOOKUP(GroupVertices[[#This Row],[Vertex]],Vertices[],MATCH("ID",Vertices[[#Headers],[Vertex]:[Vertex Content Word Count]],0),FALSE)</f>
        <v>107</v>
      </c>
    </row>
    <row r="34" spans="1:3" ht="15">
      <c r="A34" s="78" t="s">
        <v>2694</v>
      </c>
      <c r="B34" s="85" t="s">
        <v>287</v>
      </c>
      <c r="C34" s="78">
        <f>VLOOKUP(GroupVertices[[#This Row],[Vertex]],Vertices[],MATCH("ID",Vertices[[#Headers],[Vertex]:[Vertex Content Word Count]],0),FALSE)</f>
        <v>106</v>
      </c>
    </row>
    <row r="35" spans="1:3" ht="15">
      <c r="A35" s="78" t="s">
        <v>2694</v>
      </c>
      <c r="B35" s="85" t="s">
        <v>326</v>
      </c>
      <c r="C35" s="78">
        <f>VLOOKUP(GroupVertices[[#This Row],[Vertex]],Vertices[],MATCH("ID",Vertices[[#Headers],[Vertex]:[Vertex Content Word Count]],0),FALSE)</f>
        <v>102</v>
      </c>
    </row>
    <row r="36" spans="1:3" ht="15">
      <c r="A36" s="78" t="s">
        <v>2694</v>
      </c>
      <c r="B36" s="85" t="s">
        <v>283</v>
      </c>
      <c r="C36" s="78">
        <f>VLOOKUP(GroupVertices[[#This Row],[Vertex]],Vertices[],MATCH("ID",Vertices[[#Headers],[Vertex]:[Vertex Content Word Count]],0),FALSE)</f>
        <v>101</v>
      </c>
    </row>
    <row r="37" spans="1:3" ht="15">
      <c r="A37" s="78" t="s">
        <v>2694</v>
      </c>
      <c r="B37" s="85" t="s">
        <v>279</v>
      </c>
      <c r="C37" s="78">
        <f>VLOOKUP(GroupVertices[[#This Row],[Vertex]],Vertices[],MATCH("ID",Vertices[[#Headers],[Vertex]:[Vertex Content Word Count]],0),FALSE)</f>
        <v>97</v>
      </c>
    </row>
    <row r="38" spans="1:3" ht="15">
      <c r="A38" s="78" t="s">
        <v>2694</v>
      </c>
      <c r="B38" s="85" t="s">
        <v>278</v>
      </c>
      <c r="C38" s="78">
        <f>VLOOKUP(GroupVertices[[#This Row],[Vertex]],Vertices[],MATCH("ID",Vertices[[#Headers],[Vertex]:[Vertex Content Word Count]],0),FALSE)</f>
        <v>96</v>
      </c>
    </row>
    <row r="39" spans="1:3" ht="15">
      <c r="A39" s="78" t="s">
        <v>2694</v>
      </c>
      <c r="B39" s="85" t="s">
        <v>409</v>
      </c>
      <c r="C39" s="78">
        <f>VLOOKUP(GroupVertices[[#This Row],[Vertex]],Vertices[],MATCH("ID",Vertices[[#Headers],[Vertex]:[Vertex Content Word Count]],0),FALSE)</f>
        <v>94</v>
      </c>
    </row>
    <row r="40" spans="1:3" ht="15">
      <c r="A40" s="78" t="s">
        <v>2694</v>
      </c>
      <c r="B40" s="85" t="s">
        <v>276</v>
      </c>
      <c r="C40" s="78">
        <f>VLOOKUP(GroupVertices[[#This Row],[Vertex]],Vertices[],MATCH("ID",Vertices[[#Headers],[Vertex]:[Vertex Content Word Count]],0),FALSE)</f>
        <v>93</v>
      </c>
    </row>
    <row r="41" spans="1:3" ht="15">
      <c r="A41" s="78" t="s">
        <v>2694</v>
      </c>
      <c r="B41" s="85" t="s">
        <v>271</v>
      </c>
      <c r="C41" s="78">
        <f>VLOOKUP(GroupVertices[[#This Row],[Vertex]],Vertices[],MATCH("ID",Vertices[[#Headers],[Vertex]:[Vertex Content Word Count]],0),FALSE)</f>
        <v>86</v>
      </c>
    </row>
    <row r="42" spans="1:3" ht="15">
      <c r="A42" s="78" t="s">
        <v>2694</v>
      </c>
      <c r="B42" s="85" t="s">
        <v>266</v>
      </c>
      <c r="C42" s="78">
        <f>VLOOKUP(GroupVertices[[#This Row],[Vertex]],Vertices[],MATCH("ID",Vertices[[#Headers],[Vertex]:[Vertex Content Word Count]],0),FALSE)</f>
        <v>80</v>
      </c>
    </row>
    <row r="43" spans="1:3" ht="15">
      <c r="A43" s="78" t="s">
        <v>2694</v>
      </c>
      <c r="B43" s="85" t="s">
        <v>242</v>
      </c>
      <c r="C43" s="78">
        <f>VLOOKUP(GroupVertices[[#This Row],[Vertex]],Vertices[],MATCH("ID",Vertices[[#Headers],[Vertex]:[Vertex Content Word Count]],0),FALSE)</f>
        <v>46</v>
      </c>
    </row>
    <row r="44" spans="1:3" ht="15">
      <c r="A44" s="78" t="s">
        <v>2694</v>
      </c>
      <c r="B44" s="85" t="s">
        <v>241</v>
      </c>
      <c r="C44" s="78">
        <f>VLOOKUP(GroupVertices[[#This Row],[Vertex]],Vertices[],MATCH("ID",Vertices[[#Headers],[Vertex]:[Vertex Content Word Count]],0),FALSE)</f>
        <v>45</v>
      </c>
    </row>
    <row r="45" spans="1:3" ht="15">
      <c r="A45" s="78" t="s">
        <v>2694</v>
      </c>
      <c r="B45" s="85" t="s">
        <v>218</v>
      </c>
      <c r="C45" s="78">
        <f>VLOOKUP(GroupVertices[[#This Row],[Vertex]],Vertices[],MATCH("ID",Vertices[[#Headers],[Vertex]:[Vertex Content Word Count]],0),FALSE)</f>
        <v>14</v>
      </c>
    </row>
    <row r="46" spans="1:3" ht="15">
      <c r="A46" s="78" t="s">
        <v>2695</v>
      </c>
      <c r="B46" s="85" t="s">
        <v>388</v>
      </c>
      <c r="C46" s="78">
        <f>VLOOKUP(GroupVertices[[#This Row],[Vertex]],Vertices[],MATCH("ID",Vertices[[#Headers],[Vertex]:[Vertex Content Word Count]],0),FALSE)</f>
        <v>210</v>
      </c>
    </row>
    <row r="47" spans="1:3" ht="15">
      <c r="A47" s="78" t="s">
        <v>2695</v>
      </c>
      <c r="B47" s="85" t="s">
        <v>387</v>
      </c>
      <c r="C47" s="78">
        <f>VLOOKUP(GroupVertices[[#This Row],[Vertex]],Vertices[],MATCH("ID",Vertices[[#Headers],[Vertex]:[Vertex Content Word Count]],0),FALSE)</f>
        <v>7</v>
      </c>
    </row>
    <row r="48" spans="1:3" ht="15">
      <c r="A48" s="78" t="s">
        <v>2695</v>
      </c>
      <c r="B48" s="85" t="s">
        <v>382</v>
      </c>
      <c r="C48" s="78">
        <f>VLOOKUP(GroupVertices[[#This Row],[Vertex]],Vertices[],MATCH("ID",Vertices[[#Headers],[Vertex]:[Vertex Content Word Count]],0),FALSE)</f>
        <v>205</v>
      </c>
    </row>
    <row r="49" spans="1:3" ht="15">
      <c r="A49" s="78" t="s">
        <v>2695</v>
      </c>
      <c r="B49" s="85" t="s">
        <v>381</v>
      </c>
      <c r="C49" s="78">
        <f>VLOOKUP(GroupVertices[[#This Row],[Vertex]],Vertices[],MATCH("ID",Vertices[[#Headers],[Vertex]:[Vertex Content Word Count]],0),FALSE)</f>
        <v>204</v>
      </c>
    </row>
    <row r="50" spans="1:3" ht="15">
      <c r="A50" s="78" t="s">
        <v>2695</v>
      </c>
      <c r="B50" s="85" t="s">
        <v>360</v>
      </c>
      <c r="C50" s="78">
        <f>VLOOKUP(GroupVertices[[#This Row],[Vertex]],Vertices[],MATCH("ID",Vertices[[#Headers],[Vertex]:[Vertex Content Word Count]],0),FALSE)</f>
        <v>188</v>
      </c>
    </row>
    <row r="51" spans="1:3" ht="15">
      <c r="A51" s="78" t="s">
        <v>2695</v>
      </c>
      <c r="B51" s="85" t="s">
        <v>353</v>
      </c>
      <c r="C51" s="78">
        <f>VLOOKUP(GroupVertices[[#This Row],[Vertex]],Vertices[],MATCH("ID",Vertices[[#Headers],[Vertex]:[Vertex Content Word Count]],0),FALSE)</f>
        <v>180</v>
      </c>
    </row>
    <row r="52" spans="1:3" ht="15">
      <c r="A52" s="78" t="s">
        <v>2695</v>
      </c>
      <c r="B52" s="85" t="s">
        <v>351</v>
      </c>
      <c r="C52" s="78">
        <f>VLOOKUP(GroupVertices[[#This Row],[Vertex]],Vertices[],MATCH("ID",Vertices[[#Headers],[Vertex]:[Vertex Content Word Count]],0),FALSE)</f>
        <v>178</v>
      </c>
    </row>
    <row r="53" spans="1:3" ht="15">
      <c r="A53" s="78" t="s">
        <v>2695</v>
      </c>
      <c r="B53" s="85" t="s">
        <v>343</v>
      </c>
      <c r="C53" s="78">
        <f>VLOOKUP(GroupVertices[[#This Row],[Vertex]],Vertices[],MATCH("ID",Vertices[[#Headers],[Vertex]:[Vertex Content Word Count]],0),FALSE)</f>
        <v>170</v>
      </c>
    </row>
    <row r="54" spans="1:3" ht="15">
      <c r="A54" s="78" t="s">
        <v>2695</v>
      </c>
      <c r="B54" s="85" t="s">
        <v>330</v>
      </c>
      <c r="C54" s="78">
        <f>VLOOKUP(GroupVertices[[#This Row],[Vertex]],Vertices[],MATCH("ID",Vertices[[#Headers],[Vertex]:[Vertex Content Word Count]],0),FALSE)</f>
        <v>155</v>
      </c>
    </row>
    <row r="55" spans="1:3" ht="15">
      <c r="A55" s="78" t="s">
        <v>2695</v>
      </c>
      <c r="B55" s="85" t="s">
        <v>314</v>
      </c>
      <c r="C55" s="78">
        <f>VLOOKUP(GroupVertices[[#This Row],[Vertex]],Vertices[],MATCH("ID",Vertices[[#Headers],[Vertex]:[Vertex Content Word Count]],0),FALSE)</f>
        <v>138</v>
      </c>
    </row>
    <row r="56" spans="1:3" ht="15">
      <c r="A56" s="78" t="s">
        <v>2695</v>
      </c>
      <c r="B56" s="85" t="s">
        <v>302</v>
      </c>
      <c r="C56" s="78">
        <f>VLOOKUP(GroupVertices[[#This Row],[Vertex]],Vertices[],MATCH("ID",Vertices[[#Headers],[Vertex]:[Vertex Content Word Count]],0),FALSE)</f>
        <v>124</v>
      </c>
    </row>
    <row r="57" spans="1:3" ht="15">
      <c r="A57" s="78" t="s">
        <v>2695</v>
      </c>
      <c r="B57" s="85" t="s">
        <v>282</v>
      </c>
      <c r="C57" s="78">
        <f>VLOOKUP(GroupVertices[[#This Row],[Vertex]],Vertices[],MATCH("ID",Vertices[[#Headers],[Vertex]:[Vertex Content Word Count]],0),FALSE)</f>
        <v>100</v>
      </c>
    </row>
    <row r="58" spans="1:3" ht="15">
      <c r="A58" s="78" t="s">
        <v>2695</v>
      </c>
      <c r="B58" s="85" t="s">
        <v>281</v>
      </c>
      <c r="C58" s="78">
        <f>VLOOKUP(GroupVertices[[#This Row],[Vertex]],Vertices[],MATCH("ID",Vertices[[#Headers],[Vertex]:[Vertex Content Word Count]],0),FALSE)</f>
        <v>99</v>
      </c>
    </row>
    <row r="59" spans="1:3" ht="15">
      <c r="A59" s="78" t="s">
        <v>2695</v>
      </c>
      <c r="B59" s="85" t="s">
        <v>274</v>
      </c>
      <c r="C59" s="78">
        <f>VLOOKUP(GroupVertices[[#This Row],[Vertex]],Vertices[],MATCH("ID",Vertices[[#Headers],[Vertex]:[Vertex Content Word Count]],0),FALSE)</f>
        <v>90</v>
      </c>
    </row>
    <row r="60" spans="1:3" ht="15">
      <c r="A60" s="78" t="s">
        <v>2695</v>
      </c>
      <c r="B60" s="85" t="s">
        <v>273</v>
      </c>
      <c r="C60" s="78">
        <f>VLOOKUP(GroupVertices[[#This Row],[Vertex]],Vertices[],MATCH("ID",Vertices[[#Headers],[Vertex]:[Vertex Content Word Count]],0),FALSE)</f>
        <v>89</v>
      </c>
    </row>
    <row r="61" spans="1:3" ht="15">
      <c r="A61" s="78" t="s">
        <v>2695</v>
      </c>
      <c r="B61" s="85" t="s">
        <v>268</v>
      </c>
      <c r="C61" s="78">
        <f>VLOOKUP(GroupVertices[[#This Row],[Vertex]],Vertices[],MATCH("ID",Vertices[[#Headers],[Vertex]:[Vertex Content Word Count]],0),FALSE)</f>
        <v>83</v>
      </c>
    </row>
    <row r="62" spans="1:3" ht="15">
      <c r="A62" s="78" t="s">
        <v>2695</v>
      </c>
      <c r="B62" s="85" t="s">
        <v>267</v>
      </c>
      <c r="C62" s="78">
        <f>VLOOKUP(GroupVertices[[#This Row],[Vertex]],Vertices[],MATCH("ID",Vertices[[#Headers],[Vertex]:[Vertex Content Word Count]],0),FALSE)</f>
        <v>82</v>
      </c>
    </row>
    <row r="63" spans="1:3" ht="15">
      <c r="A63" s="78" t="s">
        <v>2695</v>
      </c>
      <c r="B63" s="85" t="s">
        <v>263</v>
      </c>
      <c r="C63" s="78">
        <f>VLOOKUP(GroupVertices[[#This Row],[Vertex]],Vertices[],MATCH("ID",Vertices[[#Headers],[Vertex]:[Vertex Content Word Count]],0),FALSE)</f>
        <v>76</v>
      </c>
    </row>
    <row r="64" spans="1:3" ht="15">
      <c r="A64" s="78" t="s">
        <v>2695</v>
      </c>
      <c r="B64" s="85" t="s">
        <v>262</v>
      </c>
      <c r="C64" s="78">
        <f>VLOOKUP(GroupVertices[[#This Row],[Vertex]],Vertices[],MATCH("ID",Vertices[[#Headers],[Vertex]:[Vertex Content Word Count]],0),FALSE)</f>
        <v>75</v>
      </c>
    </row>
    <row r="65" spans="1:3" ht="15">
      <c r="A65" s="78" t="s">
        <v>2695</v>
      </c>
      <c r="B65" s="85" t="s">
        <v>261</v>
      </c>
      <c r="C65" s="78">
        <f>VLOOKUP(GroupVertices[[#This Row],[Vertex]],Vertices[],MATCH("ID",Vertices[[#Headers],[Vertex]:[Vertex Content Word Count]],0),FALSE)</f>
        <v>74</v>
      </c>
    </row>
    <row r="66" spans="1:3" ht="15">
      <c r="A66" s="78" t="s">
        <v>2695</v>
      </c>
      <c r="B66" s="85" t="s">
        <v>259</v>
      </c>
      <c r="C66" s="78">
        <f>VLOOKUP(GroupVertices[[#This Row],[Vertex]],Vertices[],MATCH("ID",Vertices[[#Headers],[Vertex]:[Vertex Content Word Count]],0),FALSE)</f>
        <v>72</v>
      </c>
    </row>
    <row r="67" spans="1:3" ht="15">
      <c r="A67" s="78" t="s">
        <v>2695</v>
      </c>
      <c r="B67" s="85" t="s">
        <v>258</v>
      </c>
      <c r="C67" s="78">
        <f>VLOOKUP(GroupVertices[[#This Row],[Vertex]],Vertices[],MATCH("ID",Vertices[[#Headers],[Vertex]:[Vertex Content Word Count]],0),FALSE)</f>
        <v>71</v>
      </c>
    </row>
    <row r="68" spans="1:3" ht="15">
      <c r="A68" s="78" t="s">
        <v>2695</v>
      </c>
      <c r="B68" s="85" t="s">
        <v>257</v>
      </c>
      <c r="C68" s="78">
        <f>VLOOKUP(GroupVertices[[#This Row],[Vertex]],Vertices[],MATCH("ID",Vertices[[#Headers],[Vertex]:[Vertex Content Word Count]],0),FALSE)</f>
        <v>70</v>
      </c>
    </row>
    <row r="69" spans="1:3" ht="15">
      <c r="A69" s="78" t="s">
        <v>2695</v>
      </c>
      <c r="B69" s="85" t="s">
        <v>255</v>
      </c>
      <c r="C69" s="78">
        <f>VLOOKUP(GroupVertices[[#This Row],[Vertex]],Vertices[],MATCH("ID",Vertices[[#Headers],[Vertex]:[Vertex Content Word Count]],0),FALSE)</f>
        <v>68</v>
      </c>
    </row>
    <row r="70" spans="1:3" ht="15">
      <c r="A70" s="78" t="s">
        <v>2695</v>
      </c>
      <c r="B70" s="85" t="s">
        <v>253</v>
      </c>
      <c r="C70" s="78">
        <f>VLOOKUP(GroupVertices[[#This Row],[Vertex]],Vertices[],MATCH("ID",Vertices[[#Headers],[Vertex]:[Vertex Content Word Count]],0),FALSE)</f>
        <v>66</v>
      </c>
    </row>
    <row r="71" spans="1:3" ht="15">
      <c r="A71" s="78" t="s">
        <v>2695</v>
      </c>
      <c r="B71" s="85" t="s">
        <v>252</v>
      </c>
      <c r="C71" s="78">
        <f>VLOOKUP(GroupVertices[[#This Row],[Vertex]],Vertices[],MATCH("ID",Vertices[[#Headers],[Vertex]:[Vertex Content Word Count]],0),FALSE)</f>
        <v>65</v>
      </c>
    </row>
    <row r="72" spans="1:3" ht="15">
      <c r="A72" s="78" t="s">
        <v>2695</v>
      </c>
      <c r="B72" s="85" t="s">
        <v>249</v>
      </c>
      <c r="C72" s="78">
        <f>VLOOKUP(GroupVertices[[#This Row],[Vertex]],Vertices[],MATCH("ID",Vertices[[#Headers],[Vertex]:[Vertex Content Word Count]],0),FALSE)</f>
        <v>61</v>
      </c>
    </row>
    <row r="73" spans="1:3" ht="15">
      <c r="A73" s="78" t="s">
        <v>2695</v>
      </c>
      <c r="B73" s="85" t="s">
        <v>243</v>
      </c>
      <c r="C73" s="78">
        <f>VLOOKUP(GroupVertices[[#This Row],[Vertex]],Vertices[],MATCH("ID",Vertices[[#Headers],[Vertex]:[Vertex Content Word Count]],0),FALSE)</f>
        <v>48</v>
      </c>
    </row>
    <row r="74" spans="1:3" ht="15">
      <c r="A74" s="78" t="s">
        <v>2695</v>
      </c>
      <c r="B74" s="85" t="s">
        <v>238</v>
      </c>
      <c r="C74" s="78">
        <f>VLOOKUP(GroupVertices[[#This Row],[Vertex]],Vertices[],MATCH("ID",Vertices[[#Headers],[Vertex]:[Vertex Content Word Count]],0),FALSE)</f>
        <v>41</v>
      </c>
    </row>
    <row r="75" spans="1:3" ht="15">
      <c r="A75" s="78" t="s">
        <v>2695</v>
      </c>
      <c r="B75" s="85" t="s">
        <v>234</v>
      </c>
      <c r="C75" s="78">
        <f>VLOOKUP(GroupVertices[[#This Row],[Vertex]],Vertices[],MATCH("ID",Vertices[[#Headers],[Vertex]:[Vertex Content Word Count]],0),FALSE)</f>
        <v>37</v>
      </c>
    </row>
    <row r="76" spans="1:3" ht="15">
      <c r="A76" s="78" t="s">
        <v>2695</v>
      </c>
      <c r="B76" s="85" t="s">
        <v>231</v>
      </c>
      <c r="C76" s="78">
        <f>VLOOKUP(GroupVertices[[#This Row],[Vertex]],Vertices[],MATCH("ID",Vertices[[#Headers],[Vertex]:[Vertex Content Word Count]],0),FALSE)</f>
        <v>33</v>
      </c>
    </row>
    <row r="77" spans="1:3" ht="15">
      <c r="A77" s="78" t="s">
        <v>2695</v>
      </c>
      <c r="B77" s="85" t="s">
        <v>227</v>
      </c>
      <c r="C77" s="78">
        <f>VLOOKUP(GroupVertices[[#This Row],[Vertex]],Vertices[],MATCH("ID",Vertices[[#Headers],[Vertex]:[Vertex Content Word Count]],0),FALSE)</f>
        <v>27</v>
      </c>
    </row>
    <row r="78" spans="1:3" ht="15">
      <c r="A78" s="78" t="s">
        <v>2695</v>
      </c>
      <c r="B78" s="85" t="s">
        <v>226</v>
      </c>
      <c r="C78" s="78">
        <f>VLOOKUP(GroupVertices[[#This Row],[Vertex]],Vertices[],MATCH("ID",Vertices[[#Headers],[Vertex]:[Vertex Content Word Count]],0),FALSE)</f>
        <v>26</v>
      </c>
    </row>
    <row r="79" spans="1:3" ht="15">
      <c r="A79" s="78" t="s">
        <v>2695</v>
      </c>
      <c r="B79" s="85" t="s">
        <v>225</v>
      </c>
      <c r="C79" s="78">
        <f>VLOOKUP(GroupVertices[[#This Row],[Vertex]],Vertices[],MATCH("ID",Vertices[[#Headers],[Vertex]:[Vertex Content Word Count]],0),FALSE)</f>
        <v>25</v>
      </c>
    </row>
    <row r="80" spans="1:3" ht="15">
      <c r="A80" s="78" t="s">
        <v>2695</v>
      </c>
      <c r="B80" s="85" t="s">
        <v>224</v>
      </c>
      <c r="C80" s="78">
        <f>VLOOKUP(GroupVertices[[#This Row],[Vertex]],Vertices[],MATCH("ID",Vertices[[#Headers],[Vertex]:[Vertex Content Word Count]],0),FALSE)</f>
        <v>24</v>
      </c>
    </row>
    <row r="81" spans="1:3" ht="15">
      <c r="A81" s="78" t="s">
        <v>2695</v>
      </c>
      <c r="B81" s="85" t="s">
        <v>223</v>
      </c>
      <c r="C81" s="78">
        <f>VLOOKUP(GroupVertices[[#This Row],[Vertex]],Vertices[],MATCH("ID",Vertices[[#Headers],[Vertex]:[Vertex Content Word Count]],0),FALSE)</f>
        <v>23</v>
      </c>
    </row>
    <row r="82" spans="1:3" ht="15">
      <c r="A82" s="78" t="s">
        <v>2695</v>
      </c>
      <c r="B82" s="85" t="s">
        <v>222</v>
      </c>
      <c r="C82" s="78">
        <f>VLOOKUP(GroupVertices[[#This Row],[Vertex]],Vertices[],MATCH("ID",Vertices[[#Headers],[Vertex]:[Vertex Content Word Count]],0),FALSE)</f>
        <v>22</v>
      </c>
    </row>
    <row r="83" spans="1:3" ht="15">
      <c r="A83" s="78" t="s">
        <v>2695</v>
      </c>
      <c r="B83" s="85" t="s">
        <v>221</v>
      </c>
      <c r="C83" s="78">
        <f>VLOOKUP(GroupVertices[[#This Row],[Vertex]],Vertices[],MATCH("ID",Vertices[[#Headers],[Vertex]:[Vertex Content Word Count]],0),FALSE)</f>
        <v>21</v>
      </c>
    </row>
    <row r="84" spans="1:3" ht="15">
      <c r="A84" s="78" t="s">
        <v>2695</v>
      </c>
      <c r="B84" s="85" t="s">
        <v>220</v>
      </c>
      <c r="C84" s="78">
        <f>VLOOKUP(GroupVertices[[#This Row],[Vertex]],Vertices[],MATCH("ID",Vertices[[#Headers],[Vertex]:[Vertex Content Word Count]],0),FALSE)</f>
        <v>20</v>
      </c>
    </row>
    <row r="85" spans="1:3" ht="15">
      <c r="A85" s="78" t="s">
        <v>2695</v>
      </c>
      <c r="B85" s="85" t="s">
        <v>216</v>
      </c>
      <c r="C85" s="78">
        <f>VLOOKUP(GroupVertices[[#This Row],[Vertex]],Vertices[],MATCH("ID",Vertices[[#Headers],[Vertex]:[Vertex Content Word Count]],0),FALSE)</f>
        <v>11</v>
      </c>
    </row>
    <row r="86" spans="1:3" ht="15">
      <c r="A86" s="78" t="s">
        <v>2695</v>
      </c>
      <c r="B86" s="85" t="s">
        <v>214</v>
      </c>
      <c r="C86" s="78">
        <f>VLOOKUP(GroupVertices[[#This Row],[Vertex]],Vertices[],MATCH("ID",Vertices[[#Headers],[Vertex]:[Vertex Content Word Count]],0),FALSE)</f>
        <v>8</v>
      </c>
    </row>
    <row r="87" spans="1:3" ht="15">
      <c r="A87" s="78" t="s">
        <v>2695</v>
      </c>
      <c r="B87" s="85" t="s">
        <v>213</v>
      </c>
      <c r="C87" s="78">
        <f>VLOOKUP(GroupVertices[[#This Row],[Vertex]],Vertices[],MATCH("ID",Vertices[[#Headers],[Vertex]:[Vertex Content Word Count]],0),FALSE)</f>
        <v>6</v>
      </c>
    </row>
    <row r="88" spans="1:3" ht="15">
      <c r="A88" s="78" t="s">
        <v>2696</v>
      </c>
      <c r="B88" s="85" t="s">
        <v>392</v>
      </c>
      <c r="C88" s="78">
        <f>VLOOKUP(GroupVertices[[#This Row],[Vertex]],Vertices[],MATCH("ID",Vertices[[#Headers],[Vertex]:[Vertex Content Word Count]],0),FALSE)</f>
        <v>10</v>
      </c>
    </row>
    <row r="89" spans="1:3" ht="15">
      <c r="A89" s="78" t="s">
        <v>2696</v>
      </c>
      <c r="B89" s="85" t="s">
        <v>369</v>
      </c>
      <c r="C89" s="78">
        <f>VLOOKUP(GroupVertices[[#This Row],[Vertex]],Vertices[],MATCH("ID",Vertices[[#Headers],[Vertex]:[Vertex Content Word Count]],0),FALSE)</f>
        <v>196</v>
      </c>
    </row>
    <row r="90" spans="1:3" ht="15">
      <c r="A90" s="78" t="s">
        <v>2696</v>
      </c>
      <c r="B90" s="85" t="s">
        <v>368</v>
      </c>
      <c r="C90" s="78">
        <f>VLOOKUP(GroupVertices[[#This Row],[Vertex]],Vertices[],MATCH("ID",Vertices[[#Headers],[Vertex]:[Vertex Content Word Count]],0),FALSE)</f>
        <v>195</v>
      </c>
    </row>
    <row r="91" spans="1:3" ht="15">
      <c r="A91" s="78" t="s">
        <v>2696</v>
      </c>
      <c r="B91" s="85" t="s">
        <v>361</v>
      </c>
      <c r="C91" s="78">
        <f>VLOOKUP(GroupVertices[[#This Row],[Vertex]],Vertices[],MATCH("ID",Vertices[[#Headers],[Vertex]:[Vertex Content Word Count]],0),FALSE)</f>
        <v>189</v>
      </c>
    </row>
    <row r="92" spans="1:3" ht="15">
      <c r="A92" s="78" t="s">
        <v>2696</v>
      </c>
      <c r="B92" s="85" t="s">
        <v>356</v>
      </c>
      <c r="C92" s="78">
        <f>VLOOKUP(GroupVertices[[#This Row],[Vertex]],Vertices[],MATCH("ID",Vertices[[#Headers],[Vertex]:[Vertex Content Word Count]],0),FALSE)</f>
        <v>184</v>
      </c>
    </row>
    <row r="93" spans="1:3" ht="15">
      <c r="A93" s="78" t="s">
        <v>2696</v>
      </c>
      <c r="B93" s="85" t="s">
        <v>352</v>
      </c>
      <c r="C93" s="78">
        <f>VLOOKUP(GroupVertices[[#This Row],[Vertex]],Vertices[],MATCH("ID",Vertices[[#Headers],[Vertex]:[Vertex Content Word Count]],0),FALSE)</f>
        <v>179</v>
      </c>
    </row>
    <row r="94" spans="1:3" ht="15">
      <c r="A94" s="78" t="s">
        <v>2696</v>
      </c>
      <c r="B94" s="85" t="s">
        <v>350</v>
      </c>
      <c r="C94" s="78">
        <f>VLOOKUP(GroupVertices[[#This Row],[Vertex]],Vertices[],MATCH("ID",Vertices[[#Headers],[Vertex]:[Vertex Content Word Count]],0),FALSE)</f>
        <v>177</v>
      </c>
    </row>
    <row r="95" spans="1:3" ht="15">
      <c r="A95" s="78" t="s">
        <v>2696</v>
      </c>
      <c r="B95" s="85" t="s">
        <v>349</v>
      </c>
      <c r="C95" s="78">
        <f>VLOOKUP(GroupVertices[[#This Row],[Vertex]],Vertices[],MATCH("ID",Vertices[[#Headers],[Vertex]:[Vertex Content Word Count]],0),FALSE)</f>
        <v>176</v>
      </c>
    </row>
    <row r="96" spans="1:3" ht="15">
      <c r="A96" s="78" t="s">
        <v>2696</v>
      </c>
      <c r="B96" s="85" t="s">
        <v>345</v>
      </c>
      <c r="C96" s="78">
        <f>VLOOKUP(GroupVertices[[#This Row],[Vertex]],Vertices[],MATCH("ID",Vertices[[#Headers],[Vertex]:[Vertex Content Word Count]],0),FALSE)</f>
        <v>173</v>
      </c>
    </row>
    <row r="97" spans="1:3" ht="15">
      <c r="A97" s="78" t="s">
        <v>2696</v>
      </c>
      <c r="B97" s="85" t="s">
        <v>342</v>
      </c>
      <c r="C97" s="78">
        <f>VLOOKUP(GroupVertices[[#This Row],[Vertex]],Vertices[],MATCH("ID",Vertices[[#Headers],[Vertex]:[Vertex Content Word Count]],0),FALSE)</f>
        <v>169</v>
      </c>
    </row>
    <row r="98" spans="1:3" ht="15">
      <c r="A98" s="78" t="s">
        <v>2696</v>
      </c>
      <c r="B98" s="85" t="s">
        <v>329</v>
      </c>
      <c r="C98" s="78">
        <f>VLOOKUP(GroupVertices[[#This Row],[Vertex]],Vertices[],MATCH("ID",Vertices[[#Headers],[Vertex]:[Vertex Content Word Count]],0),FALSE)</f>
        <v>154</v>
      </c>
    </row>
    <row r="99" spans="1:3" ht="15">
      <c r="A99" s="78" t="s">
        <v>2696</v>
      </c>
      <c r="B99" s="85" t="s">
        <v>322</v>
      </c>
      <c r="C99" s="78">
        <f>VLOOKUP(GroupVertices[[#This Row],[Vertex]],Vertices[],MATCH("ID",Vertices[[#Headers],[Vertex]:[Vertex Content Word Count]],0),FALSE)</f>
        <v>146</v>
      </c>
    </row>
    <row r="100" spans="1:3" ht="15">
      <c r="A100" s="78" t="s">
        <v>2696</v>
      </c>
      <c r="B100" s="85" t="s">
        <v>321</v>
      </c>
      <c r="C100" s="78">
        <f>VLOOKUP(GroupVertices[[#This Row],[Vertex]],Vertices[],MATCH("ID",Vertices[[#Headers],[Vertex]:[Vertex Content Word Count]],0),FALSE)</f>
        <v>145</v>
      </c>
    </row>
    <row r="101" spans="1:3" ht="15">
      <c r="A101" s="78" t="s">
        <v>2696</v>
      </c>
      <c r="B101" s="85" t="s">
        <v>320</v>
      </c>
      <c r="C101" s="78">
        <f>VLOOKUP(GroupVertices[[#This Row],[Vertex]],Vertices[],MATCH("ID",Vertices[[#Headers],[Vertex]:[Vertex Content Word Count]],0),FALSE)</f>
        <v>144</v>
      </c>
    </row>
    <row r="102" spans="1:3" ht="15">
      <c r="A102" s="78" t="s">
        <v>2696</v>
      </c>
      <c r="B102" s="85" t="s">
        <v>312</v>
      </c>
      <c r="C102" s="78">
        <f>VLOOKUP(GroupVertices[[#This Row],[Vertex]],Vertices[],MATCH("ID",Vertices[[#Headers],[Vertex]:[Vertex Content Word Count]],0),FALSE)</f>
        <v>135</v>
      </c>
    </row>
    <row r="103" spans="1:3" ht="15">
      <c r="A103" s="78" t="s">
        <v>2696</v>
      </c>
      <c r="B103" s="85" t="s">
        <v>310</v>
      </c>
      <c r="C103" s="78">
        <f>VLOOKUP(GroupVertices[[#This Row],[Vertex]],Vertices[],MATCH("ID",Vertices[[#Headers],[Vertex]:[Vertex Content Word Count]],0),FALSE)</f>
        <v>132</v>
      </c>
    </row>
    <row r="104" spans="1:3" ht="15">
      <c r="A104" s="78" t="s">
        <v>2696</v>
      </c>
      <c r="B104" s="85" t="s">
        <v>309</v>
      </c>
      <c r="C104" s="78">
        <f>VLOOKUP(GroupVertices[[#This Row],[Vertex]],Vertices[],MATCH("ID",Vertices[[#Headers],[Vertex]:[Vertex Content Word Count]],0),FALSE)</f>
        <v>131</v>
      </c>
    </row>
    <row r="105" spans="1:3" ht="15">
      <c r="A105" s="78" t="s">
        <v>2696</v>
      </c>
      <c r="B105" s="85" t="s">
        <v>303</v>
      </c>
      <c r="C105" s="78">
        <f>VLOOKUP(GroupVertices[[#This Row],[Vertex]],Vertices[],MATCH("ID",Vertices[[#Headers],[Vertex]:[Vertex Content Word Count]],0),FALSE)</f>
        <v>125</v>
      </c>
    </row>
    <row r="106" spans="1:3" ht="15">
      <c r="A106" s="78" t="s">
        <v>2696</v>
      </c>
      <c r="B106" s="85" t="s">
        <v>301</v>
      </c>
      <c r="C106" s="78">
        <f>VLOOKUP(GroupVertices[[#This Row],[Vertex]],Vertices[],MATCH("ID",Vertices[[#Headers],[Vertex]:[Vertex Content Word Count]],0),FALSE)</f>
        <v>123</v>
      </c>
    </row>
    <row r="107" spans="1:3" ht="15">
      <c r="A107" s="78" t="s">
        <v>2696</v>
      </c>
      <c r="B107" s="85" t="s">
        <v>300</v>
      </c>
      <c r="C107" s="78">
        <f>VLOOKUP(GroupVertices[[#This Row],[Vertex]],Vertices[],MATCH("ID",Vertices[[#Headers],[Vertex]:[Vertex Content Word Count]],0),FALSE)</f>
        <v>122</v>
      </c>
    </row>
    <row r="108" spans="1:3" ht="15">
      <c r="A108" s="78" t="s">
        <v>2696</v>
      </c>
      <c r="B108" s="85" t="s">
        <v>296</v>
      </c>
      <c r="C108" s="78">
        <f>VLOOKUP(GroupVertices[[#This Row],[Vertex]],Vertices[],MATCH("ID",Vertices[[#Headers],[Vertex]:[Vertex Content Word Count]],0),FALSE)</f>
        <v>115</v>
      </c>
    </row>
    <row r="109" spans="1:3" ht="15">
      <c r="A109" s="78" t="s">
        <v>2696</v>
      </c>
      <c r="B109" s="85" t="s">
        <v>295</v>
      </c>
      <c r="C109" s="78">
        <f>VLOOKUP(GroupVertices[[#This Row],[Vertex]],Vertices[],MATCH("ID",Vertices[[#Headers],[Vertex]:[Vertex Content Word Count]],0),FALSE)</f>
        <v>114</v>
      </c>
    </row>
    <row r="110" spans="1:3" ht="15">
      <c r="A110" s="78" t="s">
        <v>2696</v>
      </c>
      <c r="B110" s="85" t="s">
        <v>290</v>
      </c>
      <c r="C110" s="78">
        <f>VLOOKUP(GroupVertices[[#This Row],[Vertex]],Vertices[],MATCH("ID",Vertices[[#Headers],[Vertex]:[Vertex Content Word Count]],0),FALSE)</f>
        <v>109</v>
      </c>
    </row>
    <row r="111" spans="1:3" ht="15">
      <c r="A111" s="78" t="s">
        <v>2696</v>
      </c>
      <c r="B111" s="85" t="s">
        <v>286</v>
      </c>
      <c r="C111" s="78">
        <f>VLOOKUP(GroupVertices[[#This Row],[Vertex]],Vertices[],MATCH("ID",Vertices[[#Headers],[Vertex]:[Vertex Content Word Count]],0),FALSE)</f>
        <v>105</v>
      </c>
    </row>
    <row r="112" spans="1:3" ht="15">
      <c r="A112" s="78" t="s">
        <v>2696</v>
      </c>
      <c r="B112" s="85" t="s">
        <v>285</v>
      </c>
      <c r="C112" s="78">
        <f>VLOOKUP(GroupVertices[[#This Row],[Vertex]],Vertices[],MATCH("ID",Vertices[[#Headers],[Vertex]:[Vertex Content Word Count]],0),FALSE)</f>
        <v>104</v>
      </c>
    </row>
    <row r="113" spans="1:3" ht="15">
      <c r="A113" s="78" t="s">
        <v>2696</v>
      </c>
      <c r="B113" s="85" t="s">
        <v>284</v>
      </c>
      <c r="C113" s="78">
        <f>VLOOKUP(GroupVertices[[#This Row],[Vertex]],Vertices[],MATCH("ID",Vertices[[#Headers],[Vertex]:[Vertex Content Word Count]],0),FALSE)</f>
        <v>103</v>
      </c>
    </row>
    <row r="114" spans="1:3" ht="15">
      <c r="A114" s="78" t="s">
        <v>2696</v>
      </c>
      <c r="B114" s="85" t="s">
        <v>280</v>
      </c>
      <c r="C114" s="78">
        <f>VLOOKUP(GroupVertices[[#This Row],[Vertex]],Vertices[],MATCH("ID",Vertices[[#Headers],[Vertex]:[Vertex Content Word Count]],0),FALSE)</f>
        <v>98</v>
      </c>
    </row>
    <row r="115" spans="1:3" ht="15">
      <c r="A115" s="78" t="s">
        <v>2696</v>
      </c>
      <c r="B115" s="85" t="s">
        <v>277</v>
      </c>
      <c r="C115" s="78">
        <f>VLOOKUP(GroupVertices[[#This Row],[Vertex]],Vertices[],MATCH("ID",Vertices[[#Headers],[Vertex]:[Vertex Content Word Count]],0),FALSE)</f>
        <v>95</v>
      </c>
    </row>
    <row r="116" spans="1:3" ht="15">
      <c r="A116" s="78" t="s">
        <v>2696</v>
      </c>
      <c r="B116" s="85" t="s">
        <v>270</v>
      </c>
      <c r="C116" s="78">
        <f>VLOOKUP(GroupVertices[[#This Row],[Vertex]],Vertices[],MATCH("ID",Vertices[[#Headers],[Vertex]:[Vertex Content Word Count]],0),FALSE)</f>
        <v>85</v>
      </c>
    </row>
    <row r="117" spans="1:3" ht="15">
      <c r="A117" s="78" t="s">
        <v>2696</v>
      </c>
      <c r="B117" s="85" t="s">
        <v>269</v>
      </c>
      <c r="C117" s="78">
        <f>VLOOKUP(GroupVertices[[#This Row],[Vertex]],Vertices[],MATCH("ID",Vertices[[#Headers],[Vertex]:[Vertex Content Word Count]],0),FALSE)</f>
        <v>84</v>
      </c>
    </row>
    <row r="118" spans="1:3" ht="15">
      <c r="A118" s="78" t="s">
        <v>2696</v>
      </c>
      <c r="B118" s="85" t="s">
        <v>260</v>
      </c>
      <c r="C118" s="78">
        <f>VLOOKUP(GroupVertices[[#This Row],[Vertex]],Vertices[],MATCH("ID",Vertices[[#Headers],[Vertex]:[Vertex Content Word Count]],0),FALSE)</f>
        <v>73</v>
      </c>
    </row>
    <row r="119" spans="1:3" ht="15">
      <c r="A119" s="78" t="s">
        <v>2696</v>
      </c>
      <c r="B119" s="85" t="s">
        <v>256</v>
      </c>
      <c r="C119" s="78">
        <f>VLOOKUP(GroupVertices[[#This Row],[Vertex]],Vertices[],MATCH("ID",Vertices[[#Headers],[Vertex]:[Vertex Content Word Count]],0),FALSE)</f>
        <v>69</v>
      </c>
    </row>
    <row r="120" spans="1:3" ht="15">
      <c r="A120" s="78" t="s">
        <v>2696</v>
      </c>
      <c r="B120" s="85" t="s">
        <v>248</v>
      </c>
      <c r="C120" s="78">
        <f>VLOOKUP(GroupVertices[[#This Row],[Vertex]],Vertices[],MATCH("ID",Vertices[[#Headers],[Vertex]:[Vertex Content Word Count]],0),FALSE)</f>
        <v>60</v>
      </c>
    </row>
    <row r="121" spans="1:3" ht="15">
      <c r="A121" s="78" t="s">
        <v>2696</v>
      </c>
      <c r="B121" s="85" t="s">
        <v>247</v>
      </c>
      <c r="C121" s="78">
        <f>VLOOKUP(GroupVertices[[#This Row],[Vertex]],Vertices[],MATCH("ID",Vertices[[#Headers],[Vertex]:[Vertex Content Word Count]],0),FALSE)</f>
        <v>59</v>
      </c>
    </row>
    <row r="122" spans="1:3" ht="15">
      <c r="A122" s="78" t="s">
        <v>2696</v>
      </c>
      <c r="B122" s="85" t="s">
        <v>246</v>
      </c>
      <c r="C122" s="78">
        <f>VLOOKUP(GroupVertices[[#This Row],[Vertex]],Vertices[],MATCH("ID",Vertices[[#Headers],[Vertex]:[Vertex Content Word Count]],0),FALSE)</f>
        <v>58</v>
      </c>
    </row>
    <row r="123" spans="1:3" ht="15">
      <c r="A123" s="78" t="s">
        <v>2696</v>
      </c>
      <c r="B123" s="85" t="s">
        <v>240</v>
      </c>
      <c r="C123" s="78">
        <f>VLOOKUP(GroupVertices[[#This Row],[Vertex]],Vertices[],MATCH("ID",Vertices[[#Headers],[Vertex]:[Vertex Content Word Count]],0),FALSE)</f>
        <v>44</v>
      </c>
    </row>
    <row r="124" spans="1:3" ht="15">
      <c r="A124" s="78" t="s">
        <v>2696</v>
      </c>
      <c r="B124" s="85" t="s">
        <v>237</v>
      </c>
      <c r="C124" s="78">
        <f>VLOOKUP(GroupVertices[[#This Row],[Vertex]],Vertices[],MATCH("ID",Vertices[[#Headers],[Vertex]:[Vertex Content Word Count]],0),FALSE)</f>
        <v>40</v>
      </c>
    </row>
    <row r="125" spans="1:3" ht="15">
      <c r="A125" s="78" t="s">
        <v>2696</v>
      </c>
      <c r="B125" s="85" t="s">
        <v>232</v>
      </c>
      <c r="C125" s="78">
        <f>VLOOKUP(GroupVertices[[#This Row],[Vertex]],Vertices[],MATCH("ID",Vertices[[#Headers],[Vertex]:[Vertex Content Word Count]],0),FALSE)</f>
        <v>34</v>
      </c>
    </row>
    <row r="126" spans="1:3" ht="15">
      <c r="A126" s="78" t="s">
        <v>2696</v>
      </c>
      <c r="B126" s="85" t="s">
        <v>228</v>
      </c>
      <c r="C126" s="78">
        <f>VLOOKUP(GroupVertices[[#This Row],[Vertex]],Vertices[],MATCH("ID",Vertices[[#Headers],[Vertex]:[Vertex Content Word Count]],0),FALSE)</f>
        <v>28</v>
      </c>
    </row>
    <row r="127" spans="1:3" ht="15">
      <c r="A127" s="78" t="s">
        <v>2696</v>
      </c>
      <c r="B127" s="85" t="s">
        <v>215</v>
      </c>
      <c r="C127" s="78">
        <f>VLOOKUP(GroupVertices[[#This Row],[Vertex]],Vertices[],MATCH("ID",Vertices[[#Headers],[Vertex]:[Vertex Content Word Count]],0),FALSE)</f>
        <v>9</v>
      </c>
    </row>
    <row r="128" spans="1:3" ht="15">
      <c r="A128" s="78" t="s">
        <v>2697</v>
      </c>
      <c r="B128" s="85" t="s">
        <v>390</v>
      </c>
      <c r="C128" s="78">
        <f>VLOOKUP(GroupVertices[[#This Row],[Vertex]],Vertices[],MATCH("ID",Vertices[[#Headers],[Vertex]:[Vertex Content Word Count]],0),FALSE)</f>
        <v>211</v>
      </c>
    </row>
    <row r="129" spans="1:3" ht="15">
      <c r="A129" s="78" t="s">
        <v>2697</v>
      </c>
      <c r="B129" s="85" t="s">
        <v>391</v>
      </c>
      <c r="C129" s="78">
        <f>VLOOKUP(GroupVertices[[#This Row],[Vertex]],Vertices[],MATCH("ID",Vertices[[#Headers],[Vertex]:[Vertex Content Word Count]],0),FALSE)</f>
        <v>158</v>
      </c>
    </row>
    <row r="130" spans="1:3" ht="15">
      <c r="A130" s="78" t="s">
        <v>2697</v>
      </c>
      <c r="B130" s="85" t="s">
        <v>389</v>
      </c>
      <c r="C130" s="78">
        <f>VLOOKUP(GroupVertices[[#This Row],[Vertex]],Vertices[],MATCH("ID",Vertices[[#Headers],[Vertex]:[Vertex Content Word Count]],0),FALSE)</f>
        <v>159</v>
      </c>
    </row>
    <row r="131" spans="1:3" ht="15">
      <c r="A131" s="78" t="s">
        <v>2697</v>
      </c>
      <c r="B131" s="85" t="s">
        <v>212</v>
      </c>
      <c r="C131" s="78">
        <f>VLOOKUP(GroupVertices[[#This Row],[Vertex]],Vertices[],MATCH("ID",Vertices[[#Headers],[Vertex]:[Vertex Content Word Count]],0),FALSE)</f>
        <v>3</v>
      </c>
    </row>
    <row r="132" spans="1:3" ht="15">
      <c r="A132" s="78" t="s">
        <v>2697</v>
      </c>
      <c r="B132" s="85" t="s">
        <v>375</v>
      </c>
      <c r="C132" s="78">
        <f>VLOOKUP(GroupVertices[[#This Row],[Vertex]],Vertices[],MATCH("ID",Vertices[[#Headers],[Vertex]:[Vertex Content Word Count]],0),FALSE)</f>
        <v>32</v>
      </c>
    </row>
    <row r="133" spans="1:3" ht="15">
      <c r="A133" s="78" t="s">
        <v>2697</v>
      </c>
      <c r="B133" s="85" t="s">
        <v>398</v>
      </c>
      <c r="C133" s="78">
        <f>VLOOKUP(GroupVertices[[#This Row],[Vertex]],Vertices[],MATCH("ID",Vertices[[#Headers],[Vertex]:[Vertex Content Word Count]],0),FALSE)</f>
        <v>17</v>
      </c>
    </row>
    <row r="134" spans="1:3" ht="15">
      <c r="A134" s="78" t="s">
        <v>2697</v>
      </c>
      <c r="B134" s="85" t="s">
        <v>359</v>
      </c>
      <c r="C134" s="78">
        <f>VLOOKUP(GroupVertices[[#This Row],[Vertex]],Vertices[],MATCH("ID",Vertices[[#Headers],[Vertex]:[Vertex Content Word Count]],0),FALSE)</f>
        <v>187</v>
      </c>
    </row>
    <row r="135" spans="1:3" ht="15">
      <c r="A135" s="78" t="s">
        <v>2697</v>
      </c>
      <c r="B135" s="85" t="s">
        <v>417</v>
      </c>
      <c r="C135" s="78">
        <f>VLOOKUP(GroupVertices[[#This Row],[Vertex]],Vertices[],MATCH("ID",Vertices[[#Headers],[Vertex]:[Vertex Content Word Count]],0),FALSE)</f>
        <v>160</v>
      </c>
    </row>
    <row r="136" spans="1:3" ht="15">
      <c r="A136" s="78" t="s">
        <v>2697</v>
      </c>
      <c r="B136" s="85" t="s">
        <v>341</v>
      </c>
      <c r="C136" s="78">
        <f>VLOOKUP(GroupVertices[[#This Row],[Vertex]],Vertices[],MATCH("ID",Vertices[[#Headers],[Vertex]:[Vertex Content Word Count]],0),FALSE)</f>
        <v>168</v>
      </c>
    </row>
    <row r="137" spans="1:3" ht="15">
      <c r="A137" s="78" t="s">
        <v>2697</v>
      </c>
      <c r="B137" s="85" t="s">
        <v>332</v>
      </c>
      <c r="C137" s="78">
        <f>VLOOKUP(GroupVertices[[#This Row],[Vertex]],Vertices[],MATCH("ID",Vertices[[#Headers],[Vertex]:[Vertex Content Word Count]],0),FALSE)</f>
        <v>161</v>
      </c>
    </row>
    <row r="138" spans="1:3" ht="15">
      <c r="A138" s="78" t="s">
        <v>2697</v>
      </c>
      <c r="B138" s="85" t="s">
        <v>334</v>
      </c>
      <c r="C138" s="78">
        <f>VLOOKUP(GroupVertices[[#This Row],[Vertex]],Vertices[],MATCH("ID",Vertices[[#Headers],[Vertex]:[Vertex Content Word Count]],0),FALSE)</f>
        <v>165</v>
      </c>
    </row>
    <row r="139" spans="1:3" ht="15">
      <c r="A139" s="78" t="s">
        <v>2697</v>
      </c>
      <c r="B139" s="85" t="s">
        <v>333</v>
      </c>
      <c r="C139" s="78">
        <f>VLOOKUP(GroupVertices[[#This Row],[Vertex]],Vertices[],MATCH("ID",Vertices[[#Headers],[Vertex]:[Vertex Content Word Count]],0),FALSE)</f>
        <v>162</v>
      </c>
    </row>
    <row r="140" spans="1:3" ht="15">
      <c r="A140" s="78" t="s">
        <v>2697</v>
      </c>
      <c r="B140" s="85" t="s">
        <v>418</v>
      </c>
      <c r="C140" s="78">
        <f>VLOOKUP(GroupVertices[[#This Row],[Vertex]],Vertices[],MATCH("ID",Vertices[[#Headers],[Vertex]:[Vertex Content Word Count]],0),FALSE)</f>
        <v>163</v>
      </c>
    </row>
    <row r="141" spans="1:3" ht="15">
      <c r="A141" s="78" t="s">
        <v>2697</v>
      </c>
      <c r="B141" s="85" t="s">
        <v>338</v>
      </c>
      <c r="C141" s="78">
        <f>VLOOKUP(GroupVertices[[#This Row],[Vertex]],Vertices[],MATCH("ID",Vertices[[#Headers],[Vertex]:[Vertex Content Word Count]],0),FALSE)</f>
        <v>18</v>
      </c>
    </row>
    <row r="142" spans="1:3" ht="15">
      <c r="A142" s="78" t="s">
        <v>2697</v>
      </c>
      <c r="B142" s="85" t="s">
        <v>229</v>
      </c>
      <c r="C142" s="78">
        <f>VLOOKUP(GroupVertices[[#This Row],[Vertex]],Vertices[],MATCH("ID",Vertices[[#Headers],[Vertex]:[Vertex Content Word Count]],0),FALSE)</f>
        <v>29</v>
      </c>
    </row>
    <row r="143" spans="1:3" ht="15">
      <c r="A143" s="78" t="s">
        <v>2697</v>
      </c>
      <c r="B143" s="85" t="s">
        <v>410</v>
      </c>
      <c r="C143" s="78">
        <f>VLOOKUP(GroupVertices[[#This Row],[Vertex]],Vertices[],MATCH("ID",Vertices[[#Headers],[Vertex]:[Vertex Content Word Count]],0),FALSE)</f>
        <v>117</v>
      </c>
    </row>
    <row r="144" spans="1:3" ht="15">
      <c r="A144" s="78" t="s">
        <v>2697</v>
      </c>
      <c r="B144" s="85" t="s">
        <v>336</v>
      </c>
      <c r="C144" s="78">
        <f>VLOOKUP(GroupVertices[[#This Row],[Vertex]],Vertices[],MATCH("ID",Vertices[[#Headers],[Vertex]:[Vertex Content Word Count]],0),FALSE)</f>
        <v>19</v>
      </c>
    </row>
    <row r="145" spans="1:3" ht="15">
      <c r="A145" s="78" t="s">
        <v>2697</v>
      </c>
      <c r="B145" s="85" t="s">
        <v>335</v>
      </c>
      <c r="C145" s="78">
        <f>VLOOKUP(GroupVertices[[#This Row],[Vertex]],Vertices[],MATCH("ID",Vertices[[#Headers],[Vertex]:[Vertex Content Word Count]],0),FALSE)</f>
        <v>134</v>
      </c>
    </row>
    <row r="146" spans="1:3" ht="15">
      <c r="A146" s="78" t="s">
        <v>2697</v>
      </c>
      <c r="B146" s="85" t="s">
        <v>331</v>
      </c>
      <c r="C146" s="78">
        <f>VLOOKUP(GroupVertices[[#This Row],[Vertex]],Vertices[],MATCH("ID",Vertices[[#Headers],[Vertex]:[Vertex Content Word Count]],0),FALSE)</f>
        <v>156</v>
      </c>
    </row>
    <row r="147" spans="1:3" ht="15">
      <c r="A147" s="78" t="s">
        <v>2697</v>
      </c>
      <c r="B147" s="85" t="s">
        <v>264</v>
      </c>
      <c r="C147" s="78">
        <f>VLOOKUP(GroupVertices[[#This Row],[Vertex]],Vertices[],MATCH("ID",Vertices[[#Headers],[Vertex]:[Vertex Content Word Count]],0),FALSE)</f>
        <v>77</v>
      </c>
    </row>
    <row r="148" spans="1:3" ht="15">
      <c r="A148" s="78" t="s">
        <v>2697</v>
      </c>
      <c r="B148" s="85" t="s">
        <v>416</v>
      </c>
      <c r="C148" s="78">
        <f>VLOOKUP(GroupVertices[[#This Row],[Vertex]],Vertices[],MATCH("ID",Vertices[[#Headers],[Vertex]:[Vertex Content Word Count]],0),FALSE)</f>
        <v>157</v>
      </c>
    </row>
    <row r="149" spans="1:3" ht="15">
      <c r="A149" s="78" t="s">
        <v>2697</v>
      </c>
      <c r="B149" s="85" t="s">
        <v>311</v>
      </c>
      <c r="C149" s="78">
        <f>VLOOKUP(GroupVertices[[#This Row],[Vertex]],Vertices[],MATCH("ID",Vertices[[#Headers],[Vertex]:[Vertex Content Word Count]],0),FALSE)</f>
        <v>133</v>
      </c>
    </row>
    <row r="150" spans="1:3" ht="15">
      <c r="A150" s="78" t="s">
        <v>2697</v>
      </c>
      <c r="B150" s="85" t="s">
        <v>275</v>
      </c>
      <c r="C150" s="78">
        <f>VLOOKUP(GroupVertices[[#This Row],[Vertex]],Vertices[],MATCH("ID",Vertices[[#Headers],[Vertex]:[Vertex Content Word Count]],0),FALSE)</f>
        <v>91</v>
      </c>
    </row>
    <row r="151" spans="1:3" ht="15">
      <c r="A151" s="78" t="s">
        <v>2697</v>
      </c>
      <c r="B151" s="85" t="s">
        <v>408</v>
      </c>
      <c r="C151" s="78">
        <f>VLOOKUP(GroupVertices[[#This Row],[Vertex]],Vertices[],MATCH("ID",Vertices[[#Headers],[Vertex]:[Vertex Content Word Count]],0),FALSE)</f>
        <v>92</v>
      </c>
    </row>
    <row r="152" spans="1:3" ht="15">
      <c r="A152" s="78" t="s">
        <v>2697</v>
      </c>
      <c r="B152" s="85" t="s">
        <v>403</v>
      </c>
      <c r="C152" s="78">
        <f>VLOOKUP(GroupVertices[[#This Row],[Vertex]],Vertices[],MATCH("ID",Vertices[[#Headers],[Vertex]:[Vertex Content Word Count]],0),FALSE)</f>
        <v>52</v>
      </c>
    </row>
    <row r="153" spans="1:3" ht="15">
      <c r="A153" s="78" t="s">
        <v>2697</v>
      </c>
      <c r="B153" s="85" t="s">
        <v>272</v>
      </c>
      <c r="C153" s="78">
        <f>VLOOKUP(GroupVertices[[#This Row],[Vertex]],Vertices[],MATCH("ID",Vertices[[#Headers],[Vertex]:[Vertex Content Word Count]],0),FALSE)</f>
        <v>88</v>
      </c>
    </row>
    <row r="154" spans="1:3" ht="15">
      <c r="A154" s="78" t="s">
        <v>2697</v>
      </c>
      <c r="B154" s="85" t="s">
        <v>407</v>
      </c>
      <c r="C154" s="78">
        <f>VLOOKUP(GroupVertices[[#This Row],[Vertex]],Vertices[],MATCH("ID",Vertices[[#Headers],[Vertex]:[Vertex Content Word Count]],0),FALSE)</f>
        <v>78</v>
      </c>
    </row>
    <row r="155" spans="1:3" ht="15">
      <c r="A155" s="78" t="s">
        <v>2697</v>
      </c>
      <c r="B155" s="85" t="s">
        <v>254</v>
      </c>
      <c r="C155" s="78">
        <f>VLOOKUP(GroupVertices[[#This Row],[Vertex]],Vertices[],MATCH("ID",Vertices[[#Headers],[Vertex]:[Vertex Content Word Count]],0),FALSE)</f>
        <v>67</v>
      </c>
    </row>
    <row r="156" spans="1:3" ht="15">
      <c r="A156" s="78" t="s">
        <v>2697</v>
      </c>
      <c r="B156" s="85" t="s">
        <v>250</v>
      </c>
      <c r="C156" s="78">
        <f>VLOOKUP(GroupVertices[[#This Row],[Vertex]],Vertices[],MATCH("ID",Vertices[[#Headers],[Vertex]:[Vertex Content Word Count]],0),FALSE)</f>
        <v>62</v>
      </c>
    </row>
    <row r="157" spans="1:3" ht="15">
      <c r="A157" s="78" t="s">
        <v>2697</v>
      </c>
      <c r="B157" s="85" t="s">
        <v>244</v>
      </c>
      <c r="C157" s="78">
        <f>VLOOKUP(GroupVertices[[#This Row],[Vertex]],Vertices[],MATCH("ID",Vertices[[#Headers],[Vertex]:[Vertex Content Word Count]],0),FALSE)</f>
        <v>49</v>
      </c>
    </row>
    <row r="158" spans="1:3" ht="15">
      <c r="A158" s="78" t="s">
        <v>2697</v>
      </c>
      <c r="B158" s="85" t="s">
        <v>402</v>
      </c>
      <c r="C158" s="78">
        <f>VLOOKUP(GroupVertices[[#This Row],[Vertex]],Vertices[],MATCH("ID",Vertices[[#Headers],[Vertex]:[Vertex Content Word Count]],0),FALSE)</f>
        <v>50</v>
      </c>
    </row>
    <row r="159" spans="1:3" ht="15">
      <c r="A159" s="78" t="s">
        <v>2697</v>
      </c>
      <c r="B159" s="85" t="s">
        <v>230</v>
      </c>
      <c r="C159" s="78">
        <f>VLOOKUP(GroupVertices[[#This Row],[Vertex]],Vertices[],MATCH("ID",Vertices[[#Headers],[Vertex]:[Vertex Content Word Count]],0),FALSE)</f>
        <v>31</v>
      </c>
    </row>
    <row r="160" spans="1:3" ht="15">
      <c r="A160" s="78" t="s">
        <v>2697</v>
      </c>
      <c r="B160" s="85" t="s">
        <v>399</v>
      </c>
      <c r="C160" s="78">
        <f>VLOOKUP(GroupVertices[[#This Row],[Vertex]],Vertices[],MATCH("ID",Vertices[[#Headers],[Vertex]:[Vertex Content Word Count]],0),FALSE)</f>
        <v>30</v>
      </c>
    </row>
    <row r="161" spans="1:3" ht="15">
      <c r="A161" s="78" t="s">
        <v>2697</v>
      </c>
      <c r="B161" s="85" t="s">
        <v>219</v>
      </c>
      <c r="C161" s="78">
        <f>VLOOKUP(GroupVertices[[#This Row],[Vertex]],Vertices[],MATCH("ID",Vertices[[#Headers],[Vertex]:[Vertex Content Word Count]],0),FALSE)</f>
        <v>16</v>
      </c>
    </row>
    <row r="162" spans="1:3" ht="15">
      <c r="A162" s="78" t="s">
        <v>2697</v>
      </c>
      <c r="B162" s="85" t="s">
        <v>397</v>
      </c>
      <c r="C162" s="78">
        <f>VLOOKUP(GroupVertices[[#This Row],[Vertex]],Vertices[],MATCH("ID",Vertices[[#Headers],[Vertex]:[Vertex Content Word Count]],0),FALSE)</f>
        <v>5</v>
      </c>
    </row>
    <row r="163" spans="1:3" ht="15">
      <c r="A163" s="78" t="s">
        <v>2697</v>
      </c>
      <c r="B163" s="85" t="s">
        <v>396</v>
      </c>
      <c r="C163" s="78">
        <f>VLOOKUP(GroupVertices[[#This Row],[Vertex]],Vertices[],MATCH("ID",Vertices[[#Headers],[Vertex]:[Vertex Content Word Count]],0),FALSE)</f>
        <v>4</v>
      </c>
    </row>
    <row r="164" spans="1:3" ht="15">
      <c r="A164" s="78" t="s">
        <v>2698</v>
      </c>
      <c r="B164" s="85" t="s">
        <v>374</v>
      </c>
      <c r="C164" s="78">
        <f>VLOOKUP(GroupVertices[[#This Row],[Vertex]],Vertices[],MATCH("ID",Vertices[[#Headers],[Vertex]:[Vertex Content Word Count]],0),FALSE)</f>
        <v>199</v>
      </c>
    </row>
    <row r="165" spans="1:3" ht="15">
      <c r="A165" s="78" t="s">
        <v>2698</v>
      </c>
      <c r="B165" s="85" t="s">
        <v>380</v>
      </c>
      <c r="C165" s="78">
        <f>VLOOKUP(GroupVertices[[#This Row],[Vertex]],Vertices[],MATCH("ID",Vertices[[#Headers],[Vertex]:[Vertex Content Word Count]],0),FALSE)</f>
        <v>203</v>
      </c>
    </row>
    <row r="166" spans="1:3" ht="15">
      <c r="A166" s="78" t="s">
        <v>2698</v>
      </c>
      <c r="B166" s="85" t="s">
        <v>379</v>
      </c>
      <c r="C166" s="78">
        <f>VLOOKUP(GroupVertices[[#This Row],[Vertex]],Vertices[],MATCH("ID",Vertices[[#Headers],[Vertex]:[Vertex Content Word Count]],0),FALSE)</f>
        <v>51</v>
      </c>
    </row>
    <row r="167" spans="1:3" ht="15">
      <c r="A167" s="78" t="s">
        <v>2698</v>
      </c>
      <c r="B167" s="85" t="s">
        <v>377</v>
      </c>
      <c r="C167" s="78">
        <f>VLOOKUP(GroupVertices[[#This Row],[Vertex]],Vertices[],MATCH("ID",Vertices[[#Headers],[Vertex]:[Vertex Content Word Count]],0),FALSE)</f>
        <v>202</v>
      </c>
    </row>
    <row r="168" spans="1:3" ht="15">
      <c r="A168" s="78" t="s">
        <v>2698</v>
      </c>
      <c r="B168" s="85" t="s">
        <v>419</v>
      </c>
      <c r="C168" s="78">
        <f>VLOOKUP(GroupVertices[[#This Row],[Vertex]],Vertices[],MATCH("ID",Vertices[[#Headers],[Vertex]:[Vertex Content Word Count]],0),FALSE)</f>
        <v>164</v>
      </c>
    </row>
    <row r="169" spans="1:3" ht="15">
      <c r="A169" s="78" t="s">
        <v>2698</v>
      </c>
      <c r="B169" s="85" t="s">
        <v>421</v>
      </c>
      <c r="C169" s="78">
        <f>VLOOKUP(GroupVertices[[#This Row],[Vertex]],Vertices[],MATCH("ID",Vertices[[#Headers],[Vertex]:[Vertex Content Word Count]],0),FALSE)</f>
        <v>201</v>
      </c>
    </row>
    <row r="170" spans="1:3" ht="15">
      <c r="A170" s="78" t="s">
        <v>2698</v>
      </c>
      <c r="B170" s="85" t="s">
        <v>376</v>
      </c>
      <c r="C170" s="78">
        <f>VLOOKUP(GroupVertices[[#This Row],[Vertex]],Vertices[],MATCH("ID",Vertices[[#Headers],[Vertex]:[Vertex Content Word Count]],0),FALSE)</f>
        <v>200</v>
      </c>
    </row>
    <row r="171" spans="1:3" ht="15">
      <c r="A171" s="78" t="s">
        <v>2698</v>
      </c>
      <c r="B171" s="85" t="s">
        <v>378</v>
      </c>
      <c r="C171" s="78">
        <f>VLOOKUP(GroupVertices[[#This Row],[Vertex]],Vertices[],MATCH("ID",Vertices[[#Headers],[Vertex]:[Vertex Content Word Count]],0),FALSE)</f>
        <v>137</v>
      </c>
    </row>
    <row r="172" spans="1:3" ht="15">
      <c r="A172" s="78" t="s">
        <v>2698</v>
      </c>
      <c r="B172" s="85" t="s">
        <v>373</v>
      </c>
      <c r="C172" s="78">
        <f>VLOOKUP(GroupVertices[[#This Row],[Vertex]],Vertices[],MATCH("ID",Vertices[[#Headers],[Vertex]:[Vertex Content Word Count]],0),FALSE)</f>
        <v>142</v>
      </c>
    </row>
    <row r="173" spans="1:3" ht="15">
      <c r="A173" s="78" t="s">
        <v>2698</v>
      </c>
      <c r="B173" s="85" t="s">
        <v>358</v>
      </c>
      <c r="C173" s="78">
        <f>VLOOKUP(GroupVertices[[#This Row],[Vertex]],Vertices[],MATCH("ID",Vertices[[#Headers],[Vertex]:[Vertex Content Word Count]],0),FALSE)</f>
        <v>186</v>
      </c>
    </row>
    <row r="174" spans="1:3" ht="15">
      <c r="A174" s="78" t="s">
        <v>2698</v>
      </c>
      <c r="B174" s="85" t="s">
        <v>317</v>
      </c>
      <c r="C174" s="78">
        <f>VLOOKUP(GroupVertices[[#This Row],[Vertex]],Vertices[],MATCH("ID",Vertices[[#Headers],[Vertex]:[Vertex Content Word Count]],0),FALSE)</f>
        <v>141</v>
      </c>
    </row>
    <row r="175" spans="1:3" ht="15">
      <c r="A175" s="78" t="s">
        <v>2698</v>
      </c>
      <c r="B175" s="85" t="s">
        <v>313</v>
      </c>
      <c r="C175" s="78">
        <f>VLOOKUP(GroupVertices[[#This Row],[Vertex]],Vertices[],MATCH("ID",Vertices[[#Headers],[Vertex]:[Vertex Content Word Count]],0),FALSE)</f>
        <v>136</v>
      </c>
    </row>
    <row r="176" spans="1:3" ht="15">
      <c r="A176" s="78" t="s">
        <v>2699</v>
      </c>
      <c r="B176" s="85" t="s">
        <v>340</v>
      </c>
      <c r="C176" s="78">
        <f>VLOOKUP(GroupVertices[[#This Row],[Vertex]],Vertices[],MATCH("ID",Vertices[[#Headers],[Vertex]:[Vertex Content Word Count]],0),FALSE)</f>
        <v>167</v>
      </c>
    </row>
    <row r="177" spans="1:3" ht="15">
      <c r="A177" s="78" t="s">
        <v>2699</v>
      </c>
      <c r="B177" s="85" t="s">
        <v>235</v>
      </c>
      <c r="C177" s="78">
        <f>VLOOKUP(GroupVertices[[#This Row],[Vertex]],Vertices[],MATCH("ID",Vertices[[#Headers],[Vertex]:[Vertex Content Word Count]],0),FALSE)</f>
        <v>38</v>
      </c>
    </row>
    <row r="178" spans="1:3" ht="15">
      <c r="A178" s="78" t="s">
        <v>2699</v>
      </c>
      <c r="B178" s="85" t="s">
        <v>413</v>
      </c>
      <c r="C178" s="78">
        <f>VLOOKUP(GroupVertices[[#This Row],[Vertex]],Vertices[],MATCH("ID",Vertices[[#Headers],[Vertex]:[Vertex Content Word Count]],0),FALSE)</f>
        <v>148</v>
      </c>
    </row>
    <row r="179" spans="1:3" ht="15">
      <c r="A179" s="78" t="s">
        <v>2699</v>
      </c>
      <c r="B179" s="85" t="s">
        <v>323</v>
      </c>
      <c r="C179" s="78">
        <f>VLOOKUP(GroupVertices[[#This Row],[Vertex]],Vertices[],MATCH("ID",Vertices[[#Headers],[Vertex]:[Vertex Content Word Count]],0),FALSE)</f>
        <v>147</v>
      </c>
    </row>
    <row r="180" spans="1:3" ht="15">
      <c r="A180" s="78" t="s">
        <v>2699</v>
      </c>
      <c r="B180" s="85" t="s">
        <v>289</v>
      </c>
      <c r="C180" s="78">
        <f>VLOOKUP(GroupVertices[[#This Row],[Vertex]],Vertices[],MATCH("ID",Vertices[[#Headers],[Vertex]:[Vertex Content Word Count]],0),FALSE)</f>
        <v>108</v>
      </c>
    </row>
    <row r="181" spans="1:3" ht="15">
      <c r="A181" s="78" t="s">
        <v>2699</v>
      </c>
      <c r="B181" s="85" t="s">
        <v>236</v>
      </c>
      <c r="C181" s="78">
        <f>VLOOKUP(GroupVertices[[#This Row],[Vertex]],Vertices[],MATCH("ID",Vertices[[#Headers],[Vertex]:[Vertex Content Word Count]],0),FALSE)</f>
        <v>13</v>
      </c>
    </row>
    <row r="182" spans="1:3" ht="15">
      <c r="A182" s="78" t="s">
        <v>2699</v>
      </c>
      <c r="B182" s="85" t="s">
        <v>401</v>
      </c>
      <c r="C182" s="78">
        <f>VLOOKUP(GroupVertices[[#This Row],[Vertex]],Vertices[],MATCH("ID",Vertices[[#Headers],[Vertex]:[Vertex Content Word Count]],0),FALSE)</f>
        <v>39</v>
      </c>
    </row>
    <row r="183" spans="1:3" ht="15">
      <c r="A183" s="78" t="s">
        <v>2699</v>
      </c>
      <c r="B183" s="85" t="s">
        <v>217</v>
      </c>
      <c r="C183" s="78">
        <f>VLOOKUP(GroupVertices[[#This Row],[Vertex]],Vertices[],MATCH("ID",Vertices[[#Headers],[Vertex]:[Vertex Content Word Count]],0),FALSE)</f>
        <v>12</v>
      </c>
    </row>
    <row r="184" spans="1:3" ht="15">
      <c r="A184" s="78" t="s">
        <v>2700</v>
      </c>
      <c r="B184" s="85" t="s">
        <v>385</v>
      </c>
      <c r="C184" s="78">
        <f>VLOOKUP(GroupVertices[[#This Row],[Vertex]],Vertices[],MATCH("ID",Vertices[[#Headers],[Vertex]:[Vertex Content Word Count]],0),FALSE)</f>
        <v>208</v>
      </c>
    </row>
    <row r="185" spans="1:3" ht="15">
      <c r="A185" s="78" t="s">
        <v>2700</v>
      </c>
      <c r="B185" s="85" t="s">
        <v>384</v>
      </c>
      <c r="C185" s="78">
        <f>VLOOKUP(GroupVertices[[#This Row],[Vertex]],Vertices[],MATCH("ID",Vertices[[#Headers],[Vertex]:[Vertex Content Word Count]],0),FALSE)</f>
        <v>57</v>
      </c>
    </row>
    <row r="186" spans="1:3" ht="15">
      <c r="A186" s="78" t="s">
        <v>2700</v>
      </c>
      <c r="B186" s="85" t="s">
        <v>406</v>
      </c>
      <c r="C186" s="78">
        <f>VLOOKUP(GroupVertices[[#This Row],[Vertex]],Vertices[],MATCH("ID",Vertices[[#Headers],[Vertex]:[Vertex Content Word Count]],0),FALSE)</f>
        <v>56</v>
      </c>
    </row>
    <row r="187" spans="1:3" ht="15">
      <c r="A187" s="78" t="s">
        <v>2700</v>
      </c>
      <c r="B187" s="85" t="s">
        <v>405</v>
      </c>
      <c r="C187" s="78">
        <f>VLOOKUP(GroupVertices[[#This Row],[Vertex]],Vertices[],MATCH("ID",Vertices[[#Headers],[Vertex]:[Vertex Content Word Count]],0),FALSE)</f>
        <v>55</v>
      </c>
    </row>
    <row r="188" spans="1:3" ht="15">
      <c r="A188" s="78" t="s">
        <v>2700</v>
      </c>
      <c r="B188" s="85" t="s">
        <v>404</v>
      </c>
      <c r="C188" s="78">
        <f>VLOOKUP(GroupVertices[[#This Row],[Vertex]],Vertices[],MATCH("ID",Vertices[[#Headers],[Vertex]:[Vertex Content Word Count]],0),FALSE)</f>
        <v>54</v>
      </c>
    </row>
    <row r="189" spans="1:3" ht="15">
      <c r="A189" s="78" t="s">
        <v>2700</v>
      </c>
      <c r="B189" s="85" t="s">
        <v>245</v>
      </c>
      <c r="C189" s="78">
        <f>VLOOKUP(GroupVertices[[#This Row],[Vertex]],Vertices[],MATCH("ID",Vertices[[#Headers],[Vertex]:[Vertex Content Word Count]],0),FALSE)</f>
        <v>53</v>
      </c>
    </row>
    <row r="190" spans="1:3" ht="15">
      <c r="A190" s="78" t="s">
        <v>2701</v>
      </c>
      <c r="B190" s="85" t="s">
        <v>386</v>
      </c>
      <c r="C190" s="78">
        <f>VLOOKUP(GroupVertices[[#This Row],[Vertex]],Vertices[],MATCH("ID",Vertices[[#Headers],[Vertex]:[Vertex Content Word Count]],0),FALSE)</f>
        <v>209</v>
      </c>
    </row>
    <row r="191" spans="1:3" ht="15">
      <c r="A191" s="78" t="s">
        <v>2701</v>
      </c>
      <c r="B191" s="85" t="s">
        <v>362</v>
      </c>
      <c r="C191" s="78">
        <f>VLOOKUP(GroupVertices[[#This Row],[Vertex]],Vertices[],MATCH("ID",Vertices[[#Headers],[Vertex]:[Vertex Content Word Count]],0),FALSE)</f>
        <v>190</v>
      </c>
    </row>
    <row r="192" spans="1:3" ht="15">
      <c r="A192" s="78" t="s">
        <v>2701</v>
      </c>
      <c r="B192" s="85" t="s">
        <v>422</v>
      </c>
      <c r="C192" s="78">
        <f>VLOOKUP(GroupVertices[[#This Row],[Vertex]],Vertices[],MATCH("ID",Vertices[[#Headers],[Vertex]:[Vertex Content Word Count]],0),FALSE)</f>
        <v>207</v>
      </c>
    </row>
    <row r="193" spans="1:3" ht="15">
      <c r="A193" s="78" t="s">
        <v>2701</v>
      </c>
      <c r="B193" s="85" t="s">
        <v>383</v>
      </c>
      <c r="C193" s="78">
        <f>VLOOKUP(GroupVertices[[#This Row],[Vertex]],Vertices[],MATCH("ID",Vertices[[#Headers],[Vertex]:[Vertex Content Word Count]],0),FALSE)</f>
        <v>206</v>
      </c>
    </row>
    <row r="194" spans="1:3" ht="15">
      <c r="A194" s="78" t="s">
        <v>2701</v>
      </c>
      <c r="B194" s="85" t="s">
        <v>420</v>
      </c>
      <c r="C194" s="78">
        <f>VLOOKUP(GroupVertices[[#This Row],[Vertex]],Vertices[],MATCH("ID",Vertices[[#Headers],[Vertex]:[Vertex Content Word Count]],0),FALSE)</f>
        <v>191</v>
      </c>
    </row>
    <row r="195" spans="1:3" ht="15">
      <c r="A195" s="78" t="s">
        <v>2702</v>
      </c>
      <c r="B195" s="85" t="s">
        <v>365</v>
      </c>
      <c r="C195" s="78">
        <f>VLOOKUP(GroupVertices[[#This Row],[Vertex]],Vertices[],MATCH("ID",Vertices[[#Headers],[Vertex]:[Vertex Content Word Count]],0),FALSE)</f>
        <v>192</v>
      </c>
    </row>
    <row r="196" spans="1:3" ht="15">
      <c r="A196" s="78" t="s">
        <v>2702</v>
      </c>
      <c r="B196" s="85" t="s">
        <v>364</v>
      </c>
      <c r="C196" s="78">
        <f>VLOOKUP(GroupVertices[[#This Row],[Vertex]],Vertices[],MATCH("ID",Vertices[[#Headers],[Vertex]:[Vertex Content Word Count]],0),FALSE)</f>
        <v>43</v>
      </c>
    </row>
    <row r="197" spans="1:3" ht="15">
      <c r="A197" s="78" t="s">
        <v>2702</v>
      </c>
      <c r="B197" s="85" t="s">
        <v>363</v>
      </c>
      <c r="C197" s="78">
        <f>VLOOKUP(GroupVertices[[#This Row],[Vertex]],Vertices[],MATCH("ID",Vertices[[#Headers],[Vertex]:[Vertex Content Word Count]],0),FALSE)</f>
        <v>183</v>
      </c>
    </row>
    <row r="198" spans="1:3" ht="15">
      <c r="A198" s="78" t="s">
        <v>2702</v>
      </c>
      <c r="B198" s="85" t="s">
        <v>355</v>
      </c>
      <c r="C198" s="78">
        <f>VLOOKUP(GroupVertices[[#This Row],[Vertex]],Vertices[],MATCH("ID",Vertices[[#Headers],[Vertex]:[Vertex Content Word Count]],0),FALSE)</f>
        <v>182</v>
      </c>
    </row>
    <row r="199" spans="1:3" ht="15">
      <c r="A199" s="78" t="s">
        <v>2702</v>
      </c>
      <c r="B199" s="85" t="s">
        <v>239</v>
      </c>
      <c r="C199" s="78">
        <f>VLOOKUP(GroupVertices[[#This Row],[Vertex]],Vertices[],MATCH("ID",Vertices[[#Headers],[Vertex]:[Vertex Content Word Count]],0),FALSE)</f>
        <v>42</v>
      </c>
    </row>
    <row r="200" spans="1:3" ht="15">
      <c r="A200" s="78" t="s">
        <v>2703</v>
      </c>
      <c r="B200" s="85" t="s">
        <v>305</v>
      </c>
      <c r="C200" s="78">
        <f>VLOOKUP(GroupVertices[[#This Row],[Vertex]],Vertices[],MATCH("ID",Vertices[[#Headers],[Vertex]:[Vertex Content Word Count]],0),FALSE)</f>
        <v>127</v>
      </c>
    </row>
    <row r="201" spans="1:3" ht="15">
      <c r="A201" s="78" t="s">
        <v>2703</v>
      </c>
      <c r="B201" s="85" t="s">
        <v>307</v>
      </c>
      <c r="C201" s="78">
        <f>VLOOKUP(GroupVertices[[#This Row],[Vertex]],Vertices[],MATCH("ID",Vertices[[#Headers],[Vertex]:[Vertex Content Word Count]],0),FALSE)</f>
        <v>129</v>
      </c>
    </row>
    <row r="202" spans="1:3" ht="15">
      <c r="A202" s="78" t="s">
        <v>2703</v>
      </c>
      <c r="B202" s="85" t="s">
        <v>306</v>
      </c>
      <c r="C202" s="78">
        <f>VLOOKUP(GroupVertices[[#This Row],[Vertex]],Vertices[],MATCH("ID",Vertices[[#Headers],[Vertex]:[Vertex Content Word Count]],0),FALSE)</f>
        <v>128</v>
      </c>
    </row>
    <row r="203" spans="1:3" ht="15">
      <c r="A203" s="78" t="s">
        <v>2703</v>
      </c>
      <c r="B203" s="85" t="s">
        <v>304</v>
      </c>
      <c r="C203" s="78">
        <f>VLOOKUP(GroupVertices[[#This Row],[Vertex]],Vertices[],MATCH("ID",Vertices[[#Headers],[Vertex]:[Vertex Content Word Count]],0),FALSE)</f>
        <v>126</v>
      </c>
    </row>
    <row r="204" spans="1:3" ht="15">
      <c r="A204" s="78" t="s">
        <v>2704</v>
      </c>
      <c r="B204" s="85" t="s">
        <v>299</v>
      </c>
      <c r="C204" s="78">
        <f>VLOOKUP(GroupVertices[[#This Row],[Vertex]],Vertices[],MATCH("ID",Vertices[[#Headers],[Vertex]:[Vertex Content Word Count]],0),FALSE)</f>
        <v>121</v>
      </c>
    </row>
    <row r="205" spans="1:3" ht="15">
      <c r="A205" s="78" t="s">
        <v>2704</v>
      </c>
      <c r="B205" s="85" t="s">
        <v>298</v>
      </c>
      <c r="C205" s="78">
        <f>VLOOKUP(GroupVertices[[#This Row],[Vertex]],Vertices[],MATCH("ID",Vertices[[#Headers],[Vertex]:[Vertex Content Word Count]],0),FALSE)</f>
        <v>64</v>
      </c>
    </row>
    <row r="206" spans="1:3" ht="15">
      <c r="A206" s="78" t="s">
        <v>2704</v>
      </c>
      <c r="B206" s="85" t="s">
        <v>412</v>
      </c>
      <c r="C206" s="78">
        <f>VLOOKUP(GroupVertices[[#This Row],[Vertex]],Vertices[],MATCH("ID",Vertices[[#Headers],[Vertex]:[Vertex Content Word Count]],0),FALSE)</f>
        <v>120</v>
      </c>
    </row>
    <row r="207" spans="1:3" ht="15">
      <c r="A207" s="78" t="s">
        <v>2704</v>
      </c>
      <c r="B207" s="85" t="s">
        <v>251</v>
      </c>
      <c r="C207" s="78">
        <f>VLOOKUP(GroupVertices[[#This Row],[Vertex]],Vertices[],MATCH("ID",Vertices[[#Headers],[Vertex]:[Vertex Content Word Count]],0),FALSE)</f>
        <v>63</v>
      </c>
    </row>
    <row r="208" spans="1:3" ht="15">
      <c r="A208" s="78" t="s">
        <v>2705</v>
      </c>
      <c r="B208" s="85" t="s">
        <v>265</v>
      </c>
      <c r="C208" s="78">
        <f>VLOOKUP(GroupVertices[[#This Row],[Vertex]],Vertices[],MATCH("ID",Vertices[[#Headers],[Vertex]:[Vertex Content Word Count]],0),FALSE)</f>
        <v>79</v>
      </c>
    </row>
    <row r="209" spans="1:3" ht="15">
      <c r="A209" s="78" t="s">
        <v>2705</v>
      </c>
      <c r="B209" s="85" t="s">
        <v>308</v>
      </c>
      <c r="C209" s="78">
        <f>VLOOKUP(GroupVertices[[#This Row],[Vertex]],Vertices[],MATCH("ID",Vertices[[#Headers],[Vertex]:[Vertex Content Word Count]],0),FALSE)</f>
        <v>130</v>
      </c>
    </row>
    <row r="210" spans="1:3" ht="15">
      <c r="A210" s="78" t="s">
        <v>2705</v>
      </c>
      <c r="B210" s="85" t="s">
        <v>395</v>
      </c>
      <c r="C210" s="78">
        <f>VLOOKUP(GroupVertices[[#This Row],[Vertex]],Vertices[],MATCH("ID",Vertices[[#Headers],[Vertex]:[Vertex Content Word Count]],0),FALSE)</f>
        <v>213</v>
      </c>
    </row>
    <row r="211" spans="1:3" ht="15">
      <c r="A211" s="78" t="s">
        <v>2706</v>
      </c>
      <c r="B211" s="85" t="s">
        <v>233</v>
      </c>
      <c r="C211" s="78">
        <f>VLOOKUP(GroupVertices[[#This Row],[Vertex]],Vertices[],MATCH("ID",Vertices[[#Headers],[Vertex]:[Vertex Content Word Count]],0),FALSE)</f>
        <v>35</v>
      </c>
    </row>
    <row r="212" spans="1:3" ht="15">
      <c r="A212" s="78" t="s">
        <v>2706</v>
      </c>
      <c r="B212" s="85" t="s">
        <v>400</v>
      </c>
      <c r="C212" s="78">
        <f>VLOOKUP(GroupVertices[[#This Row],[Vertex]],Vertices[],MATCH("ID",Vertices[[#Headers],[Vertex]:[Vertex Content Word Count]],0),FALSE)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2725</v>
      </c>
      <c r="B2" s="34" t="s">
        <v>2655</v>
      </c>
      <c r="D2" s="31">
        <f>MIN(Vertices[Degree])</f>
        <v>0</v>
      </c>
      <c r="E2" s="3">
        <f>COUNTIF(Vertices[Degree],"&gt;= "&amp;D2)-COUNTIF(Vertices[Degree],"&gt;="&amp;D3)</f>
        <v>0</v>
      </c>
      <c r="F2" s="37">
        <f>MIN(Vertices[In-Degree])</f>
        <v>0</v>
      </c>
      <c r="G2" s="38">
        <f>COUNTIF(Vertices[In-Degree],"&gt;= "&amp;F2)-COUNTIF(Vertices[In-Degree],"&gt;="&amp;F3)</f>
        <v>158</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179</v>
      </c>
      <c r="L2" s="37">
        <f>MIN(Vertices[Closeness Centrality])</f>
        <v>0</v>
      </c>
      <c r="M2" s="38">
        <f>COUNTIF(Vertices[Closeness Centrality],"&gt;= "&amp;L2)-COUNTIF(Vertices[Closeness Centrality],"&gt;="&amp;L3)</f>
        <v>194</v>
      </c>
      <c r="N2" s="37">
        <f>MIN(Vertices[Eigenvector Centrality])</f>
        <v>0</v>
      </c>
      <c r="O2" s="38">
        <f>COUNTIF(Vertices[Eigenvector Centrality],"&gt;= "&amp;N2)-COUNTIF(Vertices[Eigenvector Centrality],"&gt;="&amp;N3)</f>
        <v>70</v>
      </c>
      <c r="P2" s="37">
        <f>MIN(Vertices[PageRank])</f>
        <v>0.329867</v>
      </c>
      <c r="Q2" s="38">
        <f>COUNTIF(Vertices[PageRank],"&gt;= "&amp;P2)-COUNTIF(Vertices[PageRank],"&gt;="&amp;P3)</f>
        <v>127</v>
      </c>
      <c r="R2" s="37">
        <f>MIN(Vertices[Clustering Coefficient])</f>
        <v>0</v>
      </c>
      <c r="S2" s="43">
        <f>COUNTIF(Vertices[Clustering Coefficient],"&gt;= "&amp;R2)-COUNTIF(Vertices[Clustering Coefficient],"&gt;="&amp;R3)</f>
        <v>112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1.1818181818181819</v>
      </c>
      <c r="G3" s="40">
        <f>COUNTIF(Vertices[In-Degree],"&gt;= "&amp;F3)-COUNTIF(Vertices[In-Degree],"&gt;="&amp;F4)</f>
        <v>21</v>
      </c>
      <c r="H3" s="39">
        <f aca="true" t="shared" si="3" ref="H3:H26">H2+($H$57-$H$2)/BinDivisor</f>
        <v>0.4727272727272727</v>
      </c>
      <c r="I3" s="40">
        <f>COUNTIF(Vertices[Out-Degree],"&gt;= "&amp;H3)-COUNTIF(Vertices[Out-Degree],"&gt;="&amp;H4)</f>
        <v>0</v>
      </c>
      <c r="J3" s="39">
        <f aca="true" t="shared" si="4" ref="J3:J26">J2+($J$57-$J$2)/BinDivisor</f>
        <v>304.3981566909091</v>
      </c>
      <c r="K3" s="40">
        <f>COUNTIF(Vertices[Betweenness Centrality],"&gt;= "&amp;J3)-COUNTIF(Vertices[Betweenness Centrality],"&gt;="&amp;J4)</f>
        <v>18</v>
      </c>
      <c r="L3" s="39">
        <f aca="true" t="shared" si="5" ref="L3:L26">L2+($L$57-$L$2)/BinDivisor</f>
        <v>0.01818181818181818</v>
      </c>
      <c r="M3" s="40">
        <f>COUNTIF(Vertices[Closeness Centrality],"&gt;= "&amp;L3)-COUNTIF(Vertices[Closeness Centrality],"&gt;="&amp;L4)</f>
        <v>0</v>
      </c>
      <c r="N3" s="39">
        <f aca="true" t="shared" si="6" ref="N3:N26">N2+($N$57-$N$2)/BinDivisor</f>
        <v>0.0012674000000000001</v>
      </c>
      <c r="O3" s="40">
        <f>COUNTIF(Vertices[Eigenvector Centrality],"&gt;= "&amp;N3)-COUNTIF(Vertices[Eigenvector Centrality],"&gt;="&amp;N4)</f>
        <v>52</v>
      </c>
      <c r="P3" s="39">
        <f aca="true" t="shared" si="7" ref="P3:P26">P2+($P$57-$P$2)/BinDivisor</f>
        <v>0.6517312363636364</v>
      </c>
      <c r="Q3" s="40">
        <f>COUNTIF(Vertices[PageRank],"&gt;= "&amp;P3)-COUNTIF(Vertices[PageRank],"&gt;="&amp;P4)</f>
        <v>37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211</v>
      </c>
      <c r="D4" s="32">
        <f t="shared" si="1"/>
        <v>0</v>
      </c>
      <c r="E4" s="3">
        <f>COUNTIF(Vertices[Degree],"&gt;= "&amp;D4)-COUNTIF(Vertices[Degree],"&gt;="&amp;D5)</f>
        <v>0</v>
      </c>
      <c r="F4" s="37">
        <f t="shared" si="2"/>
        <v>2.3636363636363638</v>
      </c>
      <c r="G4" s="38">
        <f>COUNTIF(Vertices[In-Degree],"&gt;= "&amp;F4)-COUNTIF(Vertices[In-Degree],"&gt;="&amp;F5)</f>
        <v>12</v>
      </c>
      <c r="H4" s="37">
        <f t="shared" si="3"/>
        <v>0.9454545454545454</v>
      </c>
      <c r="I4" s="38">
        <f>COUNTIF(Vertices[Out-Degree],"&gt;= "&amp;H4)-COUNTIF(Vertices[Out-Degree],"&gt;="&amp;H5)</f>
        <v>111</v>
      </c>
      <c r="J4" s="37">
        <f t="shared" si="4"/>
        <v>608.7963133818182</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0.0025348000000000002</v>
      </c>
      <c r="O4" s="38">
        <f>COUNTIF(Vertices[Eigenvector Centrality],"&gt;= "&amp;N4)-COUNTIF(Vertices[Eigenvector Centrality],"&gt;="&amp;N5)</f>
        <v>4</v>
      </c>
      <c r="P4" s="37">
        <f t="shared" si="7"/>
        <v>0.9735954727272728</v>
      </c>
      <c r="Q4" s="38">
        <f>COUNTIF(Vertices[PageRank],"&gt;= "&amp;P4)-COUNTIF(Vertices[PageRank],"&gt;="&amp;P5)</f>
        <v>27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3.545454545454546</v>
      </c>
      <c r="G5" s="40">
        <f>COUNTIF(Vertices[In-Degree],"&gt;= "&amp;F5)-COUNTIF(Vertices[In-Degree],"&gt;="&amp;F6)</f>
        <v>6</v>
      </c>
      <c r="H5" s="39">
        <f t="shared" si="3"/>
        <v>1.4181818181818182</v>
      </c>
      <c r="I5" s="40">
        <f>COUNTIF(Vertices[Out-Degree],"&gt;= "&amp;H5)-COUNTIF(Vertices[Out-Degree],"&gt;="&amp;H6)</f>
        <v>0</v>
      </c>
      <c r="J5" s="39">
        <f t="shared" si="4"/>
        <v>913.1944700727273</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0.0038022000000000004</v>
      </c>
      <c r="O5" s="40">
        <f>COUNTIF(Vertices[Eigenvector Centrality],"&gt;= "&amp;N5)-COUNTIF(Vertices[Eigenvector Centrality],"&gt;="&amp;N6)</f>
        <v>2</v>
      </c>
      <c r="P5" s="39">
        <f t="shared" si="7"/>
        <v>1.2954597090909092</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347</v>
      </c>
      <c r="D6" s="32">
        <f t="shared" si="1"/>
        <v>0</v>
      </c>
      <c r="E6" s="3">
        <f>COUNTIF(Vertices[Degree],"&gt;= "&amp;D6)-COUNTIF(Vertices[Degree],"&gt;="&amp;D7)</f>
        <v>0</v>
      </c>
      <c r="F6" s="37">
        <f t="shared" si="2"/>
        <v>4.7272727272727275</v>
      </c>
      <c r="G6" s="38">
        <f>COUNTIF(Vertices[In-Degree],"&gt;= "&amp;F6)-COUNTIF(Vertices[In-Degree],"&gt;="&amp;F7)</f>
        <v>3</v>
      </c>
      <c r="H6" s="37">
        <f t="shared" si="3"/>
        <v>1.8909090909090909</v>
      </c>
      <c r="I6" s="38">
        <f>COUNTIF(Vertices[Out-Degree],"&gt;= "&amp;H6)-COUNTIF(Vertices[Out-Degree],"&gt;="&amp;H7)</f>
        <v>34</v>
      </c>
      <c r="J6" s="37">
        <f t="shared" si="4"/>
        <v>1217.5926267636364</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0.0050696000000000005</v>
      </c>
      <c r="O6" s="38">
        <f>COUNTIF(Vertices[Eigenvector Centrality],"&gt;= "&amp;N6)-COUNTIF(Vertices[Eigenvector Centrality],"&gt;="&amp;N7)</f>
        <v>7</v>
      </c>
      <c r="P6" s="37">
        <f t="shared" si="7"/>
        <v>1.6173239454545456</v>
      </c>
      <c r="Q6" s="38">
        <f>COUNTIF(Vertices[PageRank],"&gt;= "&amp;P6)-COUNTIF(Vertices[PageRank],"&gt;="&amp;P7)</f>
        <v>7</v>
      </c>
      <c r="R6" s="37">
        <f t="shared" si="8"/>
        <v>0.07272727272727272</v>
      </c>
      <c r="S6" s="43">
        <f>COUNTIF(Vertices[Clustering Coefficient],"&gt;= "&amp;R6)-COUNTIF(Vertices[Clustering Coefficient],"&gt;="&amp;R7)</f>
        <v>6</v>
      </c>
      <c r="T6" s="37" t="e">
        <f ca="1" t="shared" si="9"/>
        <v>#REF!</v>
      </c>
      <c r="U6" s="38" t="e">
        <f ca="1" t="shared" si="0"/>
        <v>#REF!</v>
      </c>
    </row>
    <row r="7" spans="1:21" ht="15">
      <c r="A7" s="34" t="s">
        <v>149</v>
      </c>
      <c r="B7" s="34">
        <v>54</v>
      </c>
      <c r="D7" s="32">
        <f t="shared" si="1"/>
        <v>0</v>
      </c>
      <c r="E7" s="3">
        <f>COUNTIF(Vertices[Degree],"&gt;= "&amp;D7)-COUNTIF(Vertices[Degree],"&gt;="&amp;D8)</f>
        <v>0</v>
      </c>
      <c r="F7" s="39">
        <f t="shared" si="2"/>
        <v>5.909090909090909</v>
      </c>
      <c r="G7" s="40">
        <f>COUNTIF(Vertices[In-Degree],"&gt;= "&amp;F7)-COUNTIF(Vertices[In-Degree],"&gt;="&amp;F8)</f>
        <v>5</v>
      </c>
      <c r="H7" s="39">
        <f t="shared" si="3"/>
        <v>2.3636363636363638</v>
      </c>
      <c r="I7" s="40">
        <f>COUNTIF(Vertices[Out-Degree],"&gt;= "&amp;H7)-COUNTIF(Vertices[Out-Degree],"&gt;="&amp;H8)</f>
        <v>0</v>
      </c>
      <c r="J7" s="39">
        <f t="shared" si="4"/>
        <v>1521.9907834545456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0.006337000000000001</v>
      </c>
      <c r="O7" s="40">
        <f>COUNTIF(Vertices[Eigenvector Centrality],"&gt;= "&amp;N7)-COUNTIF(Vertices[Eigenvector Centrality],"&gt;="&amp;N8)</f>
        <v>28</v>
      </c>
      <c r="P7" s="39">
        <f t="shared" si="7"/>
        <v>1.939188181818182</v>
      </c>
      <c r="Q7" s="40">
        <f>COUNTIF(Vertices[PageRank],"&gt;= "&amp;P7)-COUNTIF(Vertices[PageRank],"&gt;="&amp;P8)</f>
        <v>1</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401</v>
      </c>
      <c r="D8" s="32">
        <f t="shared" si="1"/>
        <v>0</v>
      </c>
      <c r="E8" s="3">
        <f>COUNTIF(Vertices[Degree],"&gt;= "&amp;D8)-COUNTIF(Vertices[Degree],"&gt;="&amp;D9)</f>
        <v>0</v>
      </c>
      <c r="F8" s="37">
        <f t="shared" si="2"/>
        <v>7.090909090909091</v>
      </c>
      <c r="G8" s="38">
        <f>COUNTIF(Vertices[In-Degree],"&gt;= "&amp;F8)-COUNTIF(Vertices[In-Degree],"&gt;="&amp;F9)</f>
        <v>0</v>
      </c>
      <c r="H8" s="37">
        <f t="shared" si="3"/>
        <v>2.8363636363636364</v>
      </c>
      <c r="I8" s="38">
        <f>COUNTIF(Vertices[Out-Degree],"&gt;= "&amp;H8)-COUNTIF(Vertices[Out-Degree],"&gt;="&amp;H9)</f>
        <v>18</v>
      </c>
      <c r="J8" s="37">
        <f t="shared" si="4"/>
        <v>1826.3889401454549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0.007604400000000001</v>
      </c>
      <c r="O8" s="38">
        <f>COUNTIF(Vertices[Eigenvector Centrality],"&gt;= "&amp;N8)-COUNTIF(Vertices[Eigenvector Centrality],"&gt;="&amp;N9)</f>
        <v>15</v>
      </c>
      <c r="P8" s="37">
        <f t="shared" si="7"/>
        <v>2.2610524181818183</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0"/>
      <c r="B9" s="120"/>
      <c r="D9" s="32">
        <f t="shared" si="1"/>
        <v>0</v>
      </c>
      <c r="E9" s="3">
        <f>COUNTIF(Vertices[Degree],"&gt;= "&amp;D9)-COUNTIF(Vertices[Degree],"&gt;="&amp;D10)</f>
        <v>0</v>
      </c>
      <c r="F9" s="39">
        <f t="shared" si="2"/>
        <v>8.272727272727273</v>
      </c>
      <c r="G9" s="40">
        <f>COUNTIF(Vertices[In-Degree],"&gt;= "&amp;F9)-COUNTIF(Vertices[In-Degree],"&gt;="&amp;F10)</f>
        <v>1</v>
      </c>
      <c r="H9" s="39">
        <f t="shared" si="3"/>
        <v>3.309090909090909</v>
      </c>
      <c r="I9" s="40">
        <f>COUNTIF(Vertices[Out-Degree],"&gt;= "&amp;H9)-COUNTIF(Vertices[Out-Degree],"&gt;="&amp;H10)</f>
        <v>0</v>
      </c>
      <c r="J9" s="39">
        <f t="shared" si="4"/>
        <v>2130.787096836364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0.0088718</v>
      </c>
      <c r="O9" s="40">
        <f>COUNTIF(Vertices[Eigenvector Centrality],"&gt;= "&amp;N9)-COUNTIF(Vertices[Eigenvector Centrality],"&gt;="&amp;N10)</f>
        <v>9</v>
      </c>
      <c r="P9" s="39">
        <f t="shared" si="7"/>
        <v>2.5829166545454547</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18</v>
      </c>
      <c r="D10" s="32">
        <f t="shared" si="1"/>
        <v>0</v>
      </c>
      <c r="E10" s="3">
        <f>COUNTIF(Vertices[Degree],"&gt;= "&amp;D10)-COUNTIF(Vertices[Degree],"&gt;="&amp;D11)</f>
        <v>0</v>
      </c>
      <c r="F10" s="37">
        <f t="shared" si="2"/>
        <v>9.454545454545455</v>
      </c>
      <c r="G10" s="38">
        <f>COUNTIF(Vertices[In-Degree],"&gt;= "&amp;F10)-COUNTIF(Vertices[In-Degree],"&gt;="&amp;F11)</f>
        <v>0</v>
      </c>
      <c r="H10" s="37">
        <f t="shared" si="3"/>
        <v>3.7818181818181817</v>
      </c>
      <c r="I10" s="38">
        <f>COUNTIF(Vertices[Out-Degree],"&gt;= "&amp;H10)-COUNTIF(Vertices[Out-Degree],"&gt;="&amp;H11)</f>
        <v>13</v>
      </c>
      <c r="J10" s="37">
        <f t="shared" si="4"/>
        <v>2435.1852535272733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0.010139200000000001</v>
      </c>
      <c r="O10" s="38">
        <f>COUNTIF(Vertices[Eigenvector Centrality],"&gt;= "&amp;N10)-COUNTIF(Vertices[Eigenvector Centrality],"&gt;="&amp;N11)</f>
        <v>4</v>
      </c>
      <c r="P10" s="37">
        <f t="shared" si="7"/>
        <v>2.904780890909091</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0"/>
      <c r="B11" s="120"/>
      <c r="D11" s="32">
        <f t="shared" si="1"/>
        <v>0</v>
      </c>
      <c r="E11" s="3">
        <f>COUNTIF(Vertices[Degree],"&gt;= "&amp;D11)-COUNTIF(Vertices[Degree],"&gt;="&amp;D12)</f>
        <v>0</v>
      </c>
      <c r="F11" s="39">
        <f t="shared" si="2"/>
        <v>10.636363636363637</v>
      </c>
      <c r="G11" s="40">
        <f>COUNTIF(Vertices[In-Degree],"&gt;= "&amp;F11)-COUNTIF(Vertices[In-Degree],"&gt;="&amp;F12)</f>
        <v>0</v>
      </c>
      <c r="H11" s="39">
        <f t="shared" si="3"/>
        <v>4.254545454545455</v>
      </c>
      <c r="I11" s="40">
        <f>COUNTIF(Vertices[Out-Degree],"&gt;= "&amp;H11)-COUNTIF(Vertices[Out-Degree],"&gt;="&amp;H12)</f>
        <v>0</v>
      </c>
      <c r="J11" s="39">
        <f t="shared" si="4"/>
        <v>2739.5834102181825</v>
      </c>
      <c r="K11" s="40">
        <f>COUNTIF(Vertices[Betweenness Centrality],"&gt;= "&amp;J11)-COUNTIF(Vertices[Betweenness Centrality],"&gt;="&amp;J12)</f>
        <v>1</v>
      </c>
      <c r="L11" s="39">
        <f t="shared" si="5"/>
        <v>0.16363636363636366</v>
      </c>
      <c r="M11" s="40">
        <f>COUNTIF(Vertices[Closeness Centrality],"&gt;= "&amp;L11)-COUNTIF(Vertices[Closeness Centrality],"&gt;="&amp;L12)</f>
        <v>4</v>
      </c>
      <c r="N11" s="39">
        <f t="shared" si="6"/>
        <v>0.011406600000000001</v>
      </c>
      <c r="O11" s="40">
        <f>COUNTIF(Vertices[Eigenvector Centrality],"&gt;= "&amp;N11)-COUNTIF(Vertices[Eigenvector Centrality],"&gt;="&amp;N12)</f>
        <v>3</v>
      </c>
      <c r="P11" s="39">
        <f t="shared" si="7"/>
        <v>3.2266451272727275</v>
      </c>
      <c r="Q11" s="40">
        <f>COUNTIF(Vertices[PageRank],"&gt;= "&amp;P11)-COUNTIF(Vertices[PageRank],"&gt;="&amp;P12)</f>
        <v>1</v>
      </c>
      <c r="R11" s="39">
        <f t="shared" si="8"/>
        <v>0.16363636363636366</v>
      </c>
      <c r="S11" s="44">
        <f>COUNTIF(Vertices[Clustering Coefficient],"&gt;= "&amp;R11)-COUNTIF(Vertices[Clustering Coefficient],"&gt;="&amp;R12)</f>
        <v>10</v>
      </c>
      <c r="T11" s="39" t="e">
        <f ca="1" t="shared" si="9"/>
        <v>#REF!</v>
      </c>
      <c r="U11" s="40" t="e">
        <f ca="1" t="shared" si="0"/>
        <v>#REF!</v>
      </c>
    </row>
    <row r="12" spans="1:21" ht="15">
      <c r="A12" s="34" t="s">
        <v>170</v>
      </c>
      <c r="B12" s="34">
        <v>0.02631578947368421</v>
      </c>
      <c r="D12" s="32">
        <f t="shared" si="1"/>
        <v>0</v>
      </c>
      <c r="E12" s="3">
        <f>COUNTIF(Vertices[Degree],"&gt;= "&amp;D12)-COUNTIF(Vertices[Degree],"&gt;="&amp;D13)</f>
        <v>0</v>
      </c>
      <c r="F12" s="37">
        <f t="shared" si="2"/>
        <v>11.818181818181818</v>
      </c>
      <c r="G12" s="38">
        <f>COUNTIF(Vertices[In-Degree],"&gt;= "&amp;F12)-COUNTIF(Vertices[In-Degree],"&gt;="&amp;F13)</f>
        <v>1</v>
      </c>
      <c r="H12" s="37">
        <f t="shared" si="3"/>
        <v>4.7272727272727275</v>
      </c>
      <c r="I12" s="38">
        <f>COUNTIF(Vertices[Out-Degree],"&gt;= "&amp;H12)-COUNTIF(Vertices[Out-Degree],"&gt;="&amp;H13)</f>
        <v>3</v>
      </c>
      <c r="J12" s="37">
        <f t="shared" si="4"/>
        <v>3043.9815669090917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0.012674000000000001</v>
      </c>
      <c r="O12" s="38">
        <f>COUNTIF(Vertices[Eigenvector Centrality],"&gt;= "&amp;N12)-COUNTIF(Vertices[Eigenvector Centrality],"&gt;="&amp;N13)</f>
        <v>2</v>
      </c>
      <c r="P12" s="37">
        <f t="shared" si="7"/>
        <v>3.548509363636364</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0.05128205128205128</v>
      </c>
      <c r="D13" s="32">
        <f t="shared" si="1"/>
        <v>0</v>
      </c>
      <c r="E13" s="3">
        <f>COUNTIF(Vertices[Degree],"&gt;= "&amp;D13)-COUNTIF(Vertices[Degree],"&gt;="&amp;D14)</f>
        <v>0</v>
      </c>
      <c r="F13" s="39">
        <f t="shared" si="2"/>
        <v>13</v>
      </c>
      <c r="G13" s="40">
        <f>COUNTIF(Vertices[In-Degree],"&gt;= "&amp;F13)-COUNTIF(Vertices[In-Degree],"&gt;="&amp;F14)</f>
        <v>1</v>
      </c>
      <c r="H13" s="39">
        <f t="shared" si="3"/>
        <v>5.2</v>
      </c>
      <c r="I13" s="40">
        <f>COUNTIF(Vertices[Out-Degree],"&gt;= "&amp;H13)-COUNTIF(Vertices[Out-Degree],"&gt;="&amp;H14)</f>
        <v>0</v>
      </c>
      <c r="J13" s="39">
        <f t="shared" si="4"/>
        <v>3348.379723600001</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0.013941400000000001</v>
      </c>
      <c r="O13" s="40">
        <f>COUNTIF(Vertices[Eigenvector Centrality],"&gt;= "&amp;N13)-COUNTIF(Vertices[Eigenvector Centrality],"&gt;="&amp;N14)</f>
        <v>6</v>
      </c>
      <c r="P13" s="39">
        <f t="shared" si="7"/>
        <v>3.8703736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20"/>
      <c r="B14" s="120"/>
      <c r="D14" s="32">
        <f t="shared" si="1"/>
        <v>0</v>
      </c>
      <c r="E14" s="3">
        <f>COUNTIF(Vertices[Degree],"&gt;= "&amp;D14)-COUNTIF(Vertices[Degree],"&gt;="&amp;D15)</f>
        <v>0</v>
      </c>
      <c r="F14" s="37">
        <f t="shared" si="2"/>
        <v>14.181818181818182</v>
      </c>
      <c r="G14" s="38">
        <f>COUNTIF(Vertices[In-Degree],"&gt;= "&amp;F14)-COUNTIF(Vertices[In-Degree],"&gt;="&amp;F15)</f>
        <v>0</v>
      </c>
      <c r="H14" s="37">
        <f t="shared" si="3"/>
        <v>5.672727272727273</v>
      </c>
      <c r="I14" s="38">
        <f>COUNTIF(Vertices[Out-Degree],"&gt;= "&amp;H14)-COUNTIF(Vertices[Out-Degree],"&gt;="&amp;H15)</f>
        <v>0</v>
      </c>
      <c r="J14" s="37">
        <f t="shared" si="4"/>
        <v>3652.77788029091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0.015208800000000001</v>
      </c>
      <c r="O14" s="38">
        <f>COUNTIF(Vertices[Eigenvector Centrality],"&gt;= "&amp;N14)-COUNTIF(Vertices[Eigenvector Centrality],"&gt;="&amp;N15)</f>
        <v>1</v>
      </c>
      <c r="P14" s="37">
        <f t="shared" si="7"/>
        <v>4.192237836363637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15.363636363636363</v>
      </c>
      <c r="G15" s="40">
        <f>COUNTIF(Vertices[In-Degree],"&gt;= "&amp;F15)-COUNTIF(Vertices[In-Degree],"&gt;="&amp;F16)</f>
        <v>0</v>
      </c>
      <c r="H15" s="39">
        <f t="shared" si="3"/>
        <v>6.1454545454545455</v>
      </c>
      <c r="I15" s="40">
        <f>COUNTIF(Vertices[Out-Degree],"&gt;= "&amp;H15)-COUNTIF(Vertices[Out-Degree],"&gt;="&amp;H16)</f>
        <v>0</v>
      </c>
      <c r="J15" s="39">
        <f t="shared" si="4"/>
        <v>3957.1760369818194</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0.016476200000000003</v>
      </c>
      <c r="O15" s="40">
        <f>COUNTIF(Vertices[Eigenvector Centrality],"&gt;= "&amp;N15)-COUNTIF(Vertices[Eigenvector Centrality],"&gt;="&amp;N16)</f>
        <v>4</v>
      </c>
      <c r="P15" s="39">
        <f t="shared" si="7"/>
        <v>4.5141020727272725</v>
      </c>
      <c r="Q15" s="40">
        <f>COUNTIF(Vertices[PageRank],"&gt;= "&amp;P15)-COUNTIF(Vertices[PageRank],"&gt;="&amp;P16)</f>
        <v>0</v>
      </c>
      <c r="R15" s="39">
        <f t="shared" si="8"/>
        <v>0.23636363636363641</v>
      </c>
      <c r="S15" s="44">
        <f>COUNTIF(Vertices[Clustering Coefficient],"&gt;= "&amp;R15)-COUNTIF(Vertices[Clustering Coefficient],"&gt;="&amp;R16)</f>
        <v>10</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16.545454545454547</v>
      </c>
      <c r="G16" s="38">
        <f>COUNTIF(Vertices[In-Degree],"&gt;= "&amp;F16)-COUNTIF(Vertices[In-Degree],"&gt;="&amp;F17)</f>
        <v>0</v>
      </c>
      <c r="H16" s="37">
        <f t="shared" si="3"/>
        <v>6.618181818181818</v>
      </c>
      <c r="I16" s="38">
        <f>COUNTIF(Vertices[Out-Degree],"&gt;= "&amp;H16)-COUNTIF(Vertices[Out-Degree],"&gt;="&amp;H17)</f>
        <v>1</v>
      </c>
      <c r="J16" s="37">
        <f t="shared" si="4"/>
        <v>4261.574193672728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0.017743600000000005</v>
      </c>
      <c r="O16" s="38">
        <f>COUNTIF(Vertices[Eigenvector Centrality],"&gt;= "&amp;N16)-COUNTIF(Vertices[Eigenvector Centrality],"&gt;="&amp;N17)</f>
        <v>1</v>
      </c>
      <c r="P16" s="37">
        <f t="shared" si="7"/>
        <v>4.835966309090908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191</v>
      </c>
      <c r="D17" s="32">
        <f t="shared" si="1"/>
        <v>0</v>
      </c>
      <c r="E17" s="3">
        <f>COUNTIF(Vertices[Degree],"&gt;= "&amp;D17)-COUNTIF(Vertices[Degree],"&gt;="&amp;D18)</f>
        <v>0</v>
      </c>
      <c r="F17" s="39">
        <f t="shared" si="2"/>
        <v>17.72727272727273</v>
      </c>
      <c r="G17" s="40">
        <f>COUNTIF(Vertices[In-Degree],"&gt;= "&amp;F17)-COUNTIF(Vertices[In-Degree],"&gt;="&amp;F18)</f>
        <v>0</v>
      </c>
      <c r="H17" s="39">
        <f t="shared" si="3"/>
        <v>7.090909090909091</v>
      </c>
      <c r="I17" s="40">
        <f>COUNTIF(Vertices[Out-Degree],"&gt;= "&amp;H17)-COUNTIF(Vertices[Out-Degree],"&gt;="&amp;H18)</f>
        <v>0</v>
      </c>
      <c r="J17" s="39">
        <f t="shared" si="4"/>
        <v>4565.972350363637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0.019011000000000007</v>
      </c>
      <c r="O17" s="40">
        <f>COUNTIF(Vertices[Eigenvector Centrality],"&gt;= "&amp;N17)-COUNTIF(Vertices[Eigenvector Centrality],"&gt;="&amp;N18)</f>
        <v>0</v>
      </c>
      <c r="P17" s="39">
        <f t="shared" si="7"/>
        <v>5.157830545454544</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374</v>
      </c>
      <c r="D18" s="32">
        <f t="shared" si="1"/>
        <v>0</v>
      </c>
      <c r="E18" s="3">
        <f>COUNTIF(Vertices[Degree],"&gt;= "&amp;D18)-COUNTIF(Vertices[Degree],"&gt;="&amp;D19)</f>
        <v>0</v>
      </c>
      <c r="F18" s="37">
        <f t="shared" si="2"/>
        <v>18.909090909090914</v>
      </c>
      <c r="G18" s="38">
        <f>COUNTIF(Vertices[In-Degree],"&gt;= "&amp;F18)-COUNTIF(Vertices[In-Degree],"&gt;="&amp;F19)</f>
        <v>0</v>
      </c>
      <c r="H18" s="37">
        <f t="shared" si="3"/>
        <v>7.5636363636363635</v>
      </c>
      <c r="I18" s="38">
        <f>COUNTIF(Vertices[Out-Degree],"&gt;= "&amp;H18)-COUNTIF(Vertices[Out-Degree],"&gt;="&amp;H19)</f>
        <v>0</v>
      </c>
      <c r="J18" s="37">
        <f t="shared" si="4"/>
        <v>4870.370507054546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0.02027840000000001</v>
      </c>
      <c r="O18" s="38">
        <f>COUNTIF(Vertices[Eigenvector Centrality],"&gt;= "&amp;N18)-COUNTIF(Vertices[Eigenvector Centrality],"&gt;="&amp;N19)</f>
        <v>0</v>
      </c>
      <c r="P18" s="37">
        <f t="shared" si="7"/>
        <v>5.47969478181818</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120"/>
      <c r="B19" s="120"/>
      <c r="D19" s="32">
        <f t="shared" si="1"/>
        <v>0</v>
      </c>
      <c r="E19" s="3">
        <f>COUNTIF(Vertices[Degree],"&gt;= "&amp;D19)-COUNTIF(Vertices[Degree],"&gt;="&amp;D20)</f>
        <v>0</v>
      </c>
      <c r="F19" s="39">
        <f t="shared" si="2"/>
        <v>20.090909090909097</v>
      </c>
      <c r="G19" s="40">
        <f>COUNTIF(Vertices[In-Degree],"&gt;= "&amp;F19)-COUNTIF(Vertices[In-Degree],"&gt;="&amp;F20)</f>
        <v>0</v>
      </c>
      <c r="H19" s="39">
        <f t="shared" si="3"/>
        <v>8.036363636363637</v>
      </c>
      <c r="I19" s="40">
        <f>COUNTIF(Vertices[Out-Degree],"&gt;= "&amp;H19)-COUNTIF(Vertices[Out-Degree],"&gt;="&amp;H20)</f>
        <v>0</v>
      </c>
      <c r="J19" s="39">
        <f t="shared" si="4"/>
        <v>5174.768663745454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0.02154580000000001</v>
      </c>
      <c r="O19" s="40">
        <f>COUNTIF(Vertices[Eigenvector Centrality],"&gt;= "&amp;N19)-COUNTIF(Vertices[Eigenvector Centrality],"&gt;="&amp;N20)</f>
        <v>0</v>
      </c>
      <c r="P19" s="39">
        <f t="shared" si="7"/>
        <v>5.801559018181816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21.27272727272728</v>
      </c>
      <c r="G20" s="38">
        <f>COUNTIF(Vertices[In-Degree],"&gt;= "&amp;F20)-COUNTIF(Vertices[In-Degree],"&gt;="&amp;F21)</f>
        <v>0</v>
      </c>
      <c r="H20" s="37">
        <f t="shared" si="3"/>
        <v>8.50909090909091</v>
      </c>
      <c r="I20" s="38">
        <f>COUNTIF(Vertices[Out-Degree],"&gt;= "&amp;H20)-COUNTIF(Vertices[Out-Degree],"&gt;="&amp;H21)</f>
        <v>0</v>
      </c>
      <c r="J20" s="37">
        <f t="shared" si="4"/>
        <v>5479.166820436363</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0.022813200000000013</v>
      </c>
      <c r="O20" s="38">
        <f>COUNTIF(Vertices[Eigenvector Centrality],"&gt;= "&amp;N20)-COUNTIF(Vertices[Eigenvector Centrality],"&gt;="&amp;N21)</f>
        <v>1</v>
      </c>
      <c r="P20" s="37">
        <f t="shared" si="7"/>
        <v>6.123423254545452</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157</v>
      </c>
      <c r="B21" s="34">
        <v>3.190428</v>
      </c>
      <c r="D21" s="32">
        <f t="shared" si="1"/>
        <v>0</v>
      </c>
      <c r="E21" s="3">
        <f>COUNTIF(Vertices[Degree],"&gt;= "&amp;D21)-COUNTIF(Vertices[Degree],"&gt;="&amp;D22)</f>
        <v>0</v>
      </c>
      <c r="F21" s="39">
        <f t="shared" si="2"/>
        <v>22.454545454545464</v>
      </c>
      <c r="G21" s="40">
        <f>COUNTIF(Vertices[In-Degree],"&gt;= "&amp;F21)-COUNTIF(Vertices[In-Degree],"&gt;="&amp;F22)</f>
        <v>0</v>
      </c>
      <c r="H21" s="39">
        <f t="shared" si="3"/>
        <v>8.981818181818182</v>
      </c>
      <c r="I21" s="40">
        <f>COUNTIF(Vertices[Out-Degree],"&gt;= "&amp;H21)-COUNTIF(Vertices[Out-Degree],"&gt;="&amp;H22)</f>
        <v>1</v>
      </c>
      <c r="J21" s="39">
        <f t="shared" si="4"/>
        <v>5783.564977127272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0.024080600000000014</v>
      </c>
      <c r="O21" s="40">
        <f>COUNTIF(Vertices[Eigenvector Centrality],"&gt;= "&amp;N21)-COUNTIF(Vertices[Eigenvector Centrality],"&gt;="&amp;N22)</f>
        <v>0</v>
      </c>
      <c r="P21" s="39">
        <f t="shared" si="7"/>
        <v>6.445287490909088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0"/>
      <c r="B22" s="120"/>
      <c r="D22" s="32">
        <f t="shared" si="1"/>
        <v>0</v>
      </c>
      <c r="E22" s="3">
        <f>COUNTIF(Vertices[Degree],"&gt;= "&amp;D22)-COUNTIF(Vertices[Degree],"&gt;="&amp;D23)</f>
        <v>0</v>
      </c>
      <c r="F22" s="37">
        <f t="shared" si="2"/>
        <v>23.636363636363647</v>
      </c>
      <c r="G22" s="38">
        <f>COUNTIF(Vertices[In-Degree],"&gt;= "&amp;F22)-COUNTIF(Vertices[In-Degree],"&gt;="&amp;F23)</f>
        <v>0</v>
      </c>
      <c r="H22" s="37">
        <f t="shared" si="3"/>
        <v>9.454545454545455</v>
      </c>
      <c r="I22" s="38">
        <f>COUNTIF(Vertices[Out-Degree],"&gt;= "&amp;H22)-COUNTIF(Vertices[Out-Degree],"&gt;="&amp;H23)</f>
        <v>0</v>
      </c>
      <c r="J22" s="37">
        <f t="shared" si="4"/>
        <v>6087.963133818181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0.025348000000000016</v>
      </c>
      <c r="O22" s="38">
        <f>COUNTIF(Vertices[Eigenvector Centrality],"&gt;= "&amp;N22)-COUNTIF(Vertices[Eigenvector Centrality],"&gt;="&amp;N23)</f>
        <v>0</v>
      </c>
      <c r="P22" s="37">
        <f t="shared" si="7"/>
        <v>6.767151727272724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0.007921462423832092</v>
      </c>
      <c r="D23" s="32">
        <f t="shared" si="1"/>
        <v>0</v>
      </c>
      <c r="E23" s="3">
        <f>COUNTIF(Vertices[Degree],"&gt;= "&amp;D23)-COUNTIF(Vertices[Degree],"&gt;="&amp;D24)</f>
        <v>0</v>
      </c>
      <c r="F23" s="39">
        <f t="shared" si="2"/>
        <v>24.81818181818183</v>
      </c>
      <c r="G23" s="40">
        <f>COUNTIF(Vertices[In-Degree],"&gt;= "&amp;F23)-COUNTIF(Vertices[In-Degree],"&gt;="&amp;F24)</f>
        <v>0</v>
      </c>
      <c r="H23" s="39">
        <f t="shared" si="3"/>
        <v>9.927272727272728</v>
      </c>
      <c r="I23" s="40">
        <f>COUNTIF(Vertices[Out-Degree],"&gt;= "&amp;H23)-COUNTIF(Vertices[Out-Degree],"&gt;="&amp;H24)</f>
        <v>0</v>
      </c>
      <c r="J23" s="39">
        <f t="shared" si="4"/>
        <v>6392.3612905090895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0.026615400000000018</v>
      </c>
      <c r="O23" s="40">
        <f>COUNTIF(Vertices[Eigenvector Centrality],"&gt;= "&amp;N23)-COUNTIF(Vertices[Eigenvector Centrality],"&gt;="&amp;N24)</f>
        <v>0</v>
      </c>
      <c r="P23" s="39">
        <f t="shared" si="7"/>
        <v>7.08901596363636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2726</v>
      </c>
      <c r="B24" s="34">
        <v>0.565782</v>
      </c>
      <c r="D24" s="32">
        <f t="shared" si="1"/>
        <v>0</v>
      </c>
      <c r="E24" s="3">
        <f>COUNTIF(Vertices[Degree],"&gt;= "&amp;D24)-COUNTIF(Vertices[Degree],"&gt;="&amp;D25)</f>
        <v>0</v>
      </c>
      <c r="F24" s="37">
        <f t="shared" si="2"/>
        <v>26.000000000000014</v>
      </c>
      <c r="G24" s="38">
        <f>COUNTIF(Vertices[In-Degree],"&gt;= "&amp;F24)-COUNTIF(Vertices[In-Degree],"&gt;="&amp;F25)</f>
        <v>0</v>
      </c>
      <c r="H24" s="37">
        <f t="shared" si="3"/>
        <v>10.4</v>
      </c>
      <c r="I24" s="38">
        <f>COUNTIF(Vertices[Out-Degree],"&gt;= "&amp;H24)-COUNTIF(Vertices[Out-Degree],"&gt;="&amp;H25)</f>
        <v>0</v>
      </c>
      <c r="J24" s="37">
        <f t="shared" si="4"/>
        <v>6696.759447199998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0.02788280000000002</v>
      </c>
      <c r="O24" s="38">
        <f>COUNTIF(Vertices[Eigenvector Centrality],"&gt;= "&amp;N24)-COUNTIF(Vertices[Eigenvector Centrality],"&gt;="&amp;N25)</f>
        <v>0</v>
      </c>
      <c r="P24" s="37">
        <f t="shared" si="7"/>
        <v>7.410880199999996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0"/>
      <c r="B25" s="120"/>
      <c r="D25" s="32">
        <f t="shared" si="1"/>
        <v>0</v>
      </c>
      <c r="E25" s="3">
        <f>COUNTIF(Vertices[Degree],"&gt;= "&amp;D25)-COUNTIF(Vertices[Degree],"&gt;="&amp;D26)</f>
        <v>0</v>
      </c>
      <c r="F25" s="39">
        <f t="shared" si="2"/>
        <v>27.181818181818198</v>
      </c>
      <c r="G25" s="40">
        <f>COUNTIF(Vertices[In-Degree],"&gt;= "&amp;F25)-COUNTIF(Vertices[In-Degree],"&gt;="&amp;F26)</f>
        <v>0</v>
      </c>
      <c r="H25" s="39">
        <f t="shared" si="3"/>
        <v>10.872727272727273</v>
      </c>
      <c r="I25" s="40">
        <f>COUNTIF(Vertices[Out-Degree],"&gt;= "&amp;H25)-COUNTIF(Vertices[Out-Degree],"&gt;="&amp;H26)</f>
        <v>0</v>
      </c>
      <c r="J25" s="39">
        <f t="shared" si="4"/>
        <v>7001.157603890907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0.029150200000000022</v>
      </c>
      <c r="O25" s="40">
        <f>COUNTIF(Vertices[Eigenvector Centrality],"&gt;= "&amp;N25)-COUNTIF(Vertices[Eigenvector Centrality],"&gt;="&amp;N26)</f>
        <v>0</v>
      </c>
      <c r="P25" s="39">
        <f t="shared" si="7"/>
        <v>7.732744436363632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2727</v>
      </c>
      <c r="B26" s="34" t="s">
        <v>2728</v>
      </c>
      <c r="D26" s="32">
        <f t="shared" si="1"/>
        <v>0</v>
      </c>
      <c r="E26" s="3">
        <f>COUNTIF(Vertices[Degree],"&gt;= "&amp;D26)-COUNTIF(Vertices[Degree],"&gt;="&amp;D28)</f>
        <v>0</v>
      </c>
      <c r="F26" s="37">
        <f t="shared" si="2"/>
        <v>28.36363636363638</v>
      </c>
      <c r="G26" s="38">
        <f>COUNTIF(Vertices[In-Degree],"&gt;= "&amp;F26)-COUNTIF(Vertices[In-Degree],"&gt;="&amp;F28)</f>
        <v>0</v>
      </c>
      <c r="H26" s="37">
        <f t="shared" si="3"/>
        <v>11.345454545454546</v>
      </c>
      <c r="I26" s="38">
        <f>COUNTIF(Vertices[Out-Degree],"&gt;= "&amp;H26)-COUNTIF(Vertices[Out-Degree],"&gt;="&amp;H28)</f>
        <v>0</v>
      </c>
      <c r="J26" s="37">
        <f t="shared" si="4"/>
        <v>7305.555760581816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0.030417600000000024</v>
      </c>
      <c r="O26" s="38">
        <f>COUNTIF(Vertices[Eigenvector Centrality],"&gt;= "&amp;N26)-COUNTIF(Vertices[Eigenvector Centrality],"&gt;="&amp;N28)</f>
        <v>0</v>
      </c>
      <c r="P26" s="37">
        <f t="shared" si="7"/>
        <v>8.054608672727268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-4</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29.545454545454565</v>
      </c>
      <c r="G28" s="40">
        <f>COUNTIF(Vertices[In-Degree],"&gt;= "&amp;F28)-COUNTIF(Vertices[In-Degree],"&gt;="&amp;F40)</f>
        <v>0</v>
      </c>
      <c r="H28" s="39">
        <f>H26+($H$57-$H$2)/BinDivisor</f>
        <v>11.818181818181818</v>
      </c>
      <c r="I28" s="40">
        <f>COUNTIF(Vertices[Out-Degree],"&gt;= "&amp;H28)-COUNTIF(Vertices[Out-Degree],"&gt;="&amp;H40)</f>
        <v>0</v>
      </c>
      <c r="J28" s="39">
        <f>J26+($J$57-$J$2)/BinDivisor</f>
        <v>7609.9539172727245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0.031685000000000026</v>
      </c>
      <c r="O28" s="40">
        <f>COUNTIF(Vertices[Eigenvector Centrality],"&gt;= "&amp;N28)-COUNTIF(Vertices[Eigenvector Centrality],"&gt;="&amp;N40)</f>
        <v>1</v>
      </c>
      <c r="P28" s="39">
        <f>P26+($P$57-$P$2)/BinDivisor</f>
        <v>8.376472909090904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30.727272727272748</v>
      </c>
      <c r="G40" s="38">
        <f>COUNTIF(Vertices[In-Degree],"&gt;= "&amp;F40)-COUNTIF(Vertices[In-Degree],"&gt;="&amp;F41)</f>
        <v>0</v>
      </c>
      <c r="H40" s="37">
        <f>H28+($H$57-$H$2)/BinDivisor</f>
        <v>12.290909090909091</v>
      </c>
      <c r="I40" s="38">
        <f>COUNTIF(Vertices[Out-Degree],"&gt;= "&amp;H40)-COUNTIF(Vertices[Out-Degree],"&gt;="&amp;H41)</f>
        <v>0</v>
      </c>
      <c r="J40" s="37">
        <f>J28+($J$57-$J$2)/BinDivisor</f>
        <v>7914.352073963633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0.03295240000000003</v>
      </c>
      <c r="O40" s="38">
        <f>COUNTIF(Vertices[Eigenvector Centrality],"&gt;= "&amp;N40)-COUNTIF(Vertices[Eigenvector Centrality],"&gt;="&amp;N41)</f>
        <v>0</v>
      </c>
      <c r="P40" s="37">
        <f>P28+($P$57-$P$2)/BinDivisor</f>
        <v>8.69833714545454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31.90909090909093</v>
      </c>
      <c r="G41" s="40">
        <f>COUNTIF(Vertices[In-Degree],"&gt;= "&amp;F41)-COUNTIF(Vertices[In-Degree],"&gt;="&amp;F42)</f>
        <v>0</v>
      </c>
      <c r="H41" s="39">
        <f aca="true" t="shared" si="12" ref="H41:H56">H40+($H$57-$H$2)/BinDivisor</f>
        <v>12.763636363636364</v>
      </c>
      <c r="I41" s="40">
        <f>COUNTIF(Vertices[Out-Degree],"&gt;= "&amp;H41)-COUNTIF(Vertices[Out-Degree],"&gt;="&amp;H42)</f>
        <v>2</v>
      </c>
      <c r="J41" s="39">
        <f aca="true" t="shared" si="13" ref="J41:J56">J40+($J$57-$J$2)/BinDivisor</f>
        <v>8218.750230654543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0.03421980000000003</v>
      </c>
      <c r="O41" s="40">
        <f>COUNTIF(Vertices[Eigenvector Centrality],"&gt;= "&amp;N41)-COUNTIF(Vertices[Eigenvector Centrality],"&gt;="&amp;N42)</f>
        <v>0</v>
      </c>
      <c r="P41" s="39">
        <f aca="true" t="shared" si="16" ref="P41:P56">P40+($P$57-$P$2)/BinDivisor</f>
        <v>9.020201381818175</v>
      </c>
      <c r="Q41" s="40">
        <f>COUNTIF(Vertices[PageRank],"&gt;= "&amp;P41)-COUNTIF(Vertices[PageRank],"&gt;="&amp;P42)</f>
        <v>0</v>
      </c>
      <c r="R41" s="39">
        <f aca="true" t="shared" si="17" ref="R41:R56">R40+($R$57-$R$2)/BinDivisor</f>
        <v>0.490909090909091</v>
      </c>
      <c r="S41" s="44">
        <f>COUNTIF(Vertices[Clustering Coefficient],"&gt;= "&amp;R41)-COUNTIF(Vertices[Clustering Coefficient],"&gt;="&amp;R42)</f>
        <v>34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33.090909090909115</v>
      </c>
      <c r="G42" s="38">
        <f>COUNTIF(Vertices[In-Degree],"&gt;= "&amp;F42)-COUNTIF(Vertices[In-Degree],"&gt;="&amp;F43)</f>
        <v>0</v>
      </c>
      <c r="H42" s="37">
        <f t="shared" si="12"/>
        <v>13.236363636363636</v>
      </c>
      <c r="I42" s="38">
        <f>COUNTIF(Vertices[Out-Degree],"&gt;= "&amp;H42)-COUNTIF(Vertices[Out-Degree],"&gt;="&amp;H43)</f>
        <v>0</v>
      </c>
      <c r="J42" s="37">
        <f t="shared" si="13"/>
        <v>8523.148387345453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0.03548720000000003</v>
      </c>
      <c r="O42" s="38">
        <f>COUNTIF(Vertices[Eigenvector Centrality],"&gt;= "&amp;N42)-COUNTIF(Vertices[Eigenvector Centrality],"&gt;="&amp;N43)</f>
        <v>0</v>
      </c>
      <c r="P42" s="37">
        <f t="shared" si="16"/>
        <v>9.342065618181811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34.272727272727295</v>
      </c>
      <c r="G43" s="40">
        <f>COUNTIF(Vertices[In-Degree],"&gt;= "&amp;F43)-COUNTIF(Vertices[In-Degree],"&gt;="&amp;F44)</f>
        <v>0</v>
      </c>
      <c r="H43" s="39">
        <f t="shared" si="12"/>
        <v>13.709090909090909</v>
      </c>
      <c r="I43" s="40">
        <f>COUNTIF(Vertices[Out-Degree],"&gt;= "&amp;H43)-COUNTIF(Vertices[Out-Degree],"&gt;="&amp;H44)</f>
        <v>0</v>
      </c>
      <c r="J43" s="39">
        <f t="shared" si="13"/>
        <v>8827.546544036362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0.03675460000000003</v>
      </c>
      <c r="O43" s="40">
        <f>COUNTIF(Vertices[Eigenvector Centrality],"&gt;= "&amp;N43)-COUNTIF(Vertices[Eigenvector Centrality],"&gt;="&amp;N44)</f>
        <v>0</v>
      </c>
      <c r="P43" s="39">
        <f t="shared" si="16"/>
        <v>9.663929854545447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35.454545454545475</v>
      </c>
      <c r="G44" s="38">
        <f>COUNTIF(Vertices[In-Degree],"&gt;= "&amp;F44)-COUNTIF(Vertices[In-Degree],"&gt;="&amp;F45)</f>
        <v>0</v>
      </c>
      <c r="H44" s="37">
        <f t="shared" si="12"/>
        <v>14.181818181818182</v>
      </c>
      <c r="I44" s="38">
        <f>COUNTIF(Vertices[Out-Degree],"&gt;= "&amp;H44)-COUNTIF(Vertices[Out-Degree],"&gt;="&amp;H45)</f>
        <v>0</v>
      </c>
      <c r="J44" s="37">
        <f t="shared" si="13"/>
        <v>9131.944700727272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0.038022000000000035</v>
      </c>
      <c r="O44" s="38">
        <f>COUNTIF(Vertices[Eigenvector Centrality],"&gt;= "&amp;N44)-COUNTIF(Vertices[Eigenvector Centrality],"&gt;="&amp;N45)</f>
        <v>0</v>
      </c>
      <c r="P44" s="37">
        <f t="shared" si="16"/>
        <v>9.985794090909083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36.636363636363654</v>
      </c>
      <c r="G45" s="40">
        <f>COUNTIF(Vertices[In-Degree],"&gt;= "&amp;F45)-COUNTIF(Vertices[In-Degree],"&gt;="&amp;F46)</f>
        <v>0</v>
      </c>
      <c r="H45" s="39">
        <f t="shared" si="12"/>
        <v>14.654545454545454</v>
      </c>
      <c r="I45" s="40">
        <f>COUNTIF(Vertices[Out-Degree],"&gt;= "&amp;H45)-COUNTIF(Vertices[Out-Degree],"&gt;="&amp;H46)</f>
        <v>0</v>
      </c>
      <c r="J45" s="39">
        <f t="shared" si="13"/>
        <v>9436.342857418182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0.03928940000000004</v>
      </c>
      <c r="O45" s="40">
        <f>COUNTIF(Vertices[Eigenvector Centrality],"&gt;= "&amp;N45)-COUNTIF(Vertices[Eigenvector Centrality],"&gt;="&amp;N46)</f>
        <v>0</v>
      </c>
      <c r="P45" s="39">
        <f t="shared" si="16"/>
        <v>10.30765832727272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37.818181818181834</v>
      </c>
      <c r="G46" s="38">
        <f>COUNTIF(Vertices[In-Degree],"&gt;= "&amp;F46)-COUNTIF(Vertices[In-Degree],"&gt;="&amp;F47)</f>
        <v>0</v>
      </c>
      <c r="H46" s="37">
        <f t="shared" si="12"/>
        <v>15.127272727272727</v>
      </c>
      <c r="I46" s="38">
        <f>COUNTIF(Vertices[Out-Degree],"&gt;= "&amp;H46)-COUNTIF(Vertices[Out-Degree],"&gt;="&amp;H47)</f>
        <v>0</v>
      </c>
      <c r="J46" s="37">
        <f t="shared" si="13"/>
        <v>9740.741014109091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0.04055680000000004</v>
      </c>
      <c r="O46" s="38">
        <f>COUNTIF(Vertices[Eigenvector Centrality],"&gt;= "&amp;N46)-COUNTIF(Vertices[Eigenvector Centrality],"&gt;="&amp;N47)</f>
        <v>0</v>
      </c>
      <c r="P46" s="37">
        <f t="shared" si="16"/>
        <v>10.629522563636355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39.000000000000014</v>
      </c>
      <c r="G47" s="40">
        <f>COUNTIF(Vertices[In-Degree],"&gt;= "&amp;F47)-COUNTIF(Vertices[In-Degree],"&gt;="&amp;F48)</f>
        <v>0</v>
      </c>
      <c r="H47" s="39">
        <f t="shared" si="12"/>
        <v>15.6</v>
      </c>
      <c r="I47" s="40">
        <f>COUNTIF(Vertices[Out-Degree],"&gt;= "&amp;H47)-COUNTIF(Vertices[Out-Degree],"&gt;="&amp;H48)</f>
        <v>0</v>
      </c>
      <c r="J47" s="39">
        <f t="shared" si="13"/>
        <v>10045.139170800001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0.04182420000000004</v>
      </c>
      <c r="O47" s="40">
        <f>COUNTIF(Vertices[Eigenvector Centrality],"&gt;= "&amp;N47)-COUNTIF(Vertices[Eigenvector Centrality],"&gt;="&amp;N48)</f>
        <v>0</v>
      </c>
      <c r="P47" s="39">
        <f t="shared" si="16"/>
        <v>10.951386799999991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40.181818181818194</v>
      </c>
      <c r="G48" s="38">
        <f>COUNTIF(Vertices[In-Degree],"&gt;= "&amp;F48)-COUNTIF(Vertices[In-Degree],"&gt;="&amp;F49)</f>
        <v>0</v>
      </c>
      <c r="H48" s="37">
        <f t="shared" si="12"/>
        <v>16.072727272727274</v>
      </c>
      <c r="I48" s="38">
        <f>COUNTIF(Vertices[Out-Degree],"&gt;= "&amp;H48)-COUNTIF(Vertices[Out-Degree],"&gt;="&amp;H49)</f>
        <v>0</v>
      </c>
      <c r="J48" s="37">
        <f t="shared" si="13"/>
        <v>10349.53732749091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0.04309160000000004</v>
      </c>
      <c r="O48" s="38">
        <f>COUNTIF(Vertices[Eigenvector Centrality],"&gt;= "&amp;N48)-COUNTIF(Vertices[Eigenvector Centrality],"&gt;="&amp;N49)</f>
        <v>0</v>
      </c>
      <c r="P48" s="37">
        <f t="shared" si="16"/>
        <v>11.273251036363627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41.363636363636374</v>
      </c>
      <c r="G49" s="40">
        <f>COUNTIF(Vertices[In-Degree],"&gt;= "&amp;F49)-COUNTIF(Vertices[In-Degree],"&gt;="&amp;F50)</f>
        <v>0</v>
      </c>
      <c r="H49" s="39">
        <f t="shared" si="12"/>
        <v>16.545454545454547</v>
      </c>
      <c r="I49" s="40">
        <f>COUNTIF(Vertices[Out-Degree],"&gt;= "&amp;H49)-COUNTIF(Vertices[Out-Degree],"&gt;="&amp;H50)</f>
        <v>0</v>
      </c>
      <c r="J49" s="39">
        <f t="shared" si="13"/>
        <v>10653.93548418182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0.044359000000000044</v>
      </c>
      <c r="O49" s="40">
        <f>COUNTIF(Vertices[Eigenvector Centrality],"&gt;= "&amp;N49)-COUNTIF(Vertices[Eigenvector Centrality],"&gt;="&amp;N50)</f>
        <v>0</v>
      </c>
      <c r="P49" s="39">
        <f t="shared" si="16"/>
        <v>11.595115272727263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42.545454545454554</v>
      </c>
      <c r="G50" s="38">
        <f>COUNTIF(Vertices[In-Degree],"&gt;= "&amp;F50)-COUNTIF(Vertices[In-Degree],"&gt;="&amp;F51)</f>
        <v>0</v>
      </c>
      <c r="H50" s="37">
        <f t="shared" si="12"/>
        <v>17.01818181818182</v>
      </c>
      <c r="I50" s="38">
        <f>COUNTIF(Vertices[Out-Degree],"&gt;= "&amp;H50)-COUNTIF(Vertices[Out-Degree],"&gt;="&amp;H51)</f>
        <v>0</v>
      </c>
      <c r="J50" s="37">
        <f t="shared" si="13"/>
        <v>10958.33364087273</v>
      </c>
      <c r="K50" s="38">
        <f>COUNTIF(Vertices[Betweenness Centrality],"&gt;= "&amp;J50)-COUNTIF(Vertices[Betweenness Centrality],"&gt;="&amp;J51)</f>
        <v>1</v>
      </c>
      <c r="L50" s="37">
        <f t="shared" si="14"/>
        <v>0.6545454545454547</v>
      </c>
      <c r="M50" s="38">
        <f>COUNTIF(Vertices[Closeness Centrality],"&gt;= "&amp;L50)-COUNTIF(Vertices[Closeness Centrality],"&gt;="&amp;L51)</f>
        <v>0</v>
      </c>
      <c r="N50" s="37">
        <f t="shared" si="15"/>
        <v>0.045626400000000046</v>
      </c>
      <c r="O50" s="38">
        <f>COUNTIF(Vertices[Eigenvector Centrality],"&gt;= "&amp;N50)-COUNTIF(Vertices[Eigenvector Centrality],"&gt;="&amp;N51)</f>
        <v>0</v>
      </c>
      <c r="P50" s="37">
        <f t="shared" si="16"/>
        <v>11.916979509090899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43.727272727272734</v>
      </c>
      <c r="G51" s="40">
        <f>COUNTIF(Vertices[In-Degree],"&gt;= "&amp;F51)-COUNTIF(Vertices[In-Degree],"&gt;="&amp;F52)</f>
        <v>0</v>
      </c>
      <c r="H51" s="39">
        <f t="shared" si="12"/>
        <v>17.490909090909092</v>
      </c>
      <c r="I51" s="40">
        <f>COUNTIF(Vertices[Out-Degree],"&gt;= "&amp;H51)-COUNTIF(Vertices[Out-Degree],"&gt;="&amp;H52)</f>
        <v>0</v>
      </c>
      <c r="J51" s="39">
        <f t="shared" si="13"/>
        <v>11262.73179756364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0.04689380000000005</v>
      </c>
      <c r="O51" s="40">
        <f>COUNTIF(Vertices[Eigenvector Centrality],"&gt;= "&amp;N51)-COUNTIF(Vertices[Eigenvector Centrality],"&gt;="&amp;N52)</f>
        <v>0</v>
      </c>
      <c r="P51" s="39">
        <f t="shared" si="16"/>
        <v>12.238843745454535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44.909090909090914</v>
      </c>
      <c r="G52" s="38">
        <f>COUNTIF(Vertices[In-Degree],"&gt;= "&amp;F52)-COUNTIF(Vertices[In-Degree],"&gt;="&amp;F53)</f>
        <v>1</v>
      </c>
      <c r="H52" s="37">
        <f t="shared" si="12"/>
        <v>17.963636363636365</v>
      </c>
      <c r="I52" s="38">
        <f>COUNTIF(Vertices[Out-Degree],"&gt;= "&amp;H52)-COUNTIF(Vertices[Out-Degree],"&gt;="&amp;H53)</f>
        <v>0</v>
      </c>
      <c r="J52" s="37">
        <f t="shared" si="13"/>
        <v>11567.12995425455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0.04816120000000005</v>
      </c>
      <c r="O52" s="38">
        <f>COUNTIF(Vertices[Eigenvector Centrality],"&gt;= "&amp;N52)-COUNTIF(Vertices[Eigenvector Centrality],"&gt;="&amp;N53)</f>
        <v>0</v>
      </c>
      <c r="P52" s="37">
        <f t="shared" si="16"/>
        <v>12.56070798181817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46.09090909090909</v>
      </c>
      <c r="G53" s="40">
        <f>COUNTIF(Vertices[In-Degree],"&gt;= "&amp;F53)-COUNTIF(Vertices[In-Degree],"&gt;="&amp;F54)</f>
        <v>0</v>
      </c>
      <c r="H53" s="39">
        <f t="shared" si="12"/>
        <v>18.436363636363637</v>
      </c>
      <c r="I53" s="40">
        <f>COUNTIF(Vertices[Out-Degree],"&gt;= "&amp;H53)-COUNTIF(Vertices[Out-Degree],"&gt;="&amp;H54)</f>
        <v>0</v>
      </c>
      <c r="J53" s="39">
        <f t="shared" si="13"/>
        <v>11871.528110945459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0.04942860000000005</v>
      </c>
      <c r="O53" s="40">
        <f>COUNTIF(Vertices[Eigenvector Centrality],"&gt;= "&amp;N53)-COUNTIF(Vertices[Eigenvector Centrality],"&gt;="&amp;N54)</f>
        <v>0</v>
      </c>
      <c r="P53" s="39">
        <f t="shared" si="16"/>
        <v>12.882572218181807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47.27272727272727</v>
      </c>
      <c r="G54" s="38">
        <f>COUNTIF(Vertices[In-Degree],"&gt;= "&amp;F54)-COUNTIF(Vertices[In-Degree],"&gt;="&amp;F55)</f>
        <v>0</v>
      </c>
      <c r="H54" s="37">
        <f t="shared" si="12"/>
        <v>18.90909090909091</v>
      </c>
      <c r="I54" s="38">
        <f>COUNTIF(Vertices[Out-Degree],"&gt;= "&amp;H54)-COUNTIF(Vertices[Out-Degree],"&gt;="&amp;H55)</f>
        <v>0</v>
      </c>
      <c r="J54" s="37">
        <f t="shared" si="13"/>
        <v>12175.926267636369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0.050696000000000054</v>
      </c>
      <c r="O54" s="38">
        <f>COUNTIF(Vertices[Eigenvector Centrality],"&gt;= "&amp;N54)-COUNTIF(Vertices[Eigenvector Centrality],"&gt;="&amp;N55)</f>
        <v>0</v>
      </c>
      <c r="P54" s="37">
        <f t="shared" si="16"/>
        <v>13.204436454545442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48.45454545454545</v>
      </c>
      <c r="G55" s="40">
        <f>COUNTIF(Vertices[In-Degree],"&gt;= "&amp;F55)-COUNTIF(Vertices[In-Degree],"&gt;="&amp;F56)</f>
        <v>0</v>
      </c>
      <c r="H55" s="39">
        <f t="shared" si="12"/>
        <v>19.381818181818183</v>
      </c>
      <c r="I55" s="40">
        <f>COUNTIF(Vertices[Out-Degree],"&gt;= "&amp;H55)-COUNTIF(Vertices[Out-Degree],"&gt;="&amp;H56)</f>
        <v>0</v>
      </c>
      <c r="J55" s="39">
        <f t="shared" si="13"/>
        <v>12480.324424327278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0.051963400000000055</v>
      </c>
      <c r="O55" s="40">
        <f>COUNTIF(Vertices[Eigenvector Centrality],"&gt;= "&amp;N55)-COUNTIF(Vertices[Eigenvector Centrality],"&gt;="&amp;N56)</f>
        <v>0</v>
      </c>
      <c r="P55" s="39">
        <f t="shared" si="16"/>
        <v>13.526300690909078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49.63636363636363</v>
      </c>
      <c r="G56" s="38">
        <f>COUNTIF(Vertices[In-Degree],"&gt;= "&amp;F56)-COUNTIF(Vertices[In-Degree],"&gt;="&amp;F57)</f>
        <v>1</v>
      </c>
      <c r="H56" s="37">
        <f t="shared" si="12"/>
        <v>19.854545454545455</v>
      </c>
      <c r="I56" s="38">
        <f>COUNTIF(Vertices[Out-Degree],"&gt;= "&amp;H56)-COUNTIF(Vertices[Out-Degree],"&gt;="&amp;H57)</f>
        <v>0</v>
      </c>
      <c r="J56" s="37">
        <f t="shared" si="13"/>
        <v>12784.722581018188</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0.05323080000000006</v>
      </c>
      <c r="O56" s="38">
        <f>COUNTIF(Vertices[Eigenvector Centrality],"&gt;= "&amp;N56)-COUNTIF(Vertices[Eigenvector Centrality],"&gt;="&amp;N57)</f>
        <v>0</v>
      </c>
      <c r="P56" s="37">
        <f t="shared" si="16"/>
        <v>13.848164927272714</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65</v>
      </c>
      <c r="G57" s="42">
        <f>COUNTIF(Vertices[In-Degree],"&gt;= "&amp;F57)-COUNTIF(Vertices[In-Degree],"&gt;="&amp;F58)</f>
        <v>1</v>
      </c>
      <c r="H57" s="41">
        <f>MAX(Vertices[Out-Degree])</f>
        <v>26</v>
      </c>
      <c r="I57" s="42">
        <f>COUNTIF(Vertices[Out-Degree],"&gt;= "&amp;H57)-COUNTIF(Vertices[Out-Degree],"&gt;="&amp;H58)</f>
        <v>1</v>
      </c>
      <c r="J57" s="41">
        <f>MAX(Vertices[Betweenness Centrality])</f>
        <v>16741.898618</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0.069707</v>
      </c>
      <c r="O57" s="42">
        <f>COUNTIF(Vertices[Eigenvector Centrality],"&gt;= "&amp;N57)-COUNTIF(Vertices[Eigenvector Centrality],"&gt;="&amp;N58)</f>
        <v>1</v>
      </c>
      <c r="P57" s="41">
        <f>MAX(Vertices[PageRank])</f>
        <v>18.0324</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65</v>
      </c>
    </row>
    <row r="71" spans="1:2" ht="15">
      <c r="A71" s="33" t="s">
        <v>90</v>
      </c>
      <c r="B71" s="47">
        <f>_xlfn.IFERROR(AVERAGE(Vertices[In-Degree]),NoMetricMessage)</f>
        <v>1.7440758293838863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26</v>
      </c>
    </row>
    <row r="85" spans="1:2" ht="15">
      <c r="A85" s="33" t="s">
        <v>96</v>
      </c>
      <c r="B85" s="47">
        <f>_xlfn.IFERROR(AVERAGE(Vertices[Out-Degree]),NoMetricMessage)</f>
        <v>1.7440758293838863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16741.898618</v>
      </c>
    </row>
    <row r="99" spans="1:2" ht="15">
      <c r="A99" s="33" t="s">
        <v>102</v>
      </c>
      <c r="B99" s="47">
        <f>_xlfn.IFERROR(AVERAGE(Vertices[Betweenness Centrality]),NoMetricMessage)</f>
        <v>380.5876777251187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0.02483619905213272</v>
      </c>
    </row>
    <row r="114" spans="1:2" ht="15">
      <c r="A114" s="33" t="s">
        <v>109</v>
      </c>
      <c r="B114" s="47">
        <f>_xlfn.IFERROR(MEDIAN(Vertices[Closeness Centrality]),NoMetricMessage)</f>
        <v>0.001684</v>
      </c>
    </row>
    <row r="125" spans="1:2" ht="15">
      <c r="A125" s="33" t="s">
        <v>112</v>
      </c>
      <c r="B125" s="47">
        <f>IF(COUNT(Vertices[Eigenvector Centrality])&gt;0,N2,NoMetricMessage)</f>
        <v>0</v>
      </c>
    </row>
    <row r="126" spans="1:2" ht="15">
      <c r="A126" s="33" t="s">
        <v>113</v>
      </c>
      <c r="B126" s="47">
        <f>IF(COUNT(Vertices[Eigenvector Centrality])&gt;0,N57,NoMetricMessage)</f>
        <v>0.069707</v>
      </c>
    </row>
    <row r="127" spans="1:2" ht="15">
      <c r="A127" s="33" t="s">
        <v>114</v>
      </c>
      <c r="B127" s="47">
        <f>_xlfn.IFERROR(AVERAGE(Vertices[Eigenvector Centrality]),NoMetricMessage)</f>
        <v>0.004739393364928906</v>
      </c>
    </row>
    <row r="128" spans="1:2" ht="15">
      <c r="A128" s="33" t="s">
        <v>115</v>
      </c>
      <c r="B128" s="47">
        <f>_xlfn.IFERROR(MEDIAN(Vertices[Eigenvector Centrality]),NoMetricMessage)</f>
        <v>0.001683</v>
      </c>
    </row>
    <row r="139" spans="1:2" ht="15">
      <c r="A139" s="33" t="s">
        <v>140</v>
      </c>
      <c r="B139" s="47">
        <f>IF(COUNT(Vertices[PageRank])&gt;0,P2,NoMetricMessage)</f>
        <v>0.329867</v>
      </c>
    </row>
    <row r="140" spans="1:2" ht="15">
      <c r="A140" s="33" t="s">
        <v>141</v>
      </c>
      <c r="B140" s="47">
        <f>IF(COUNT(Vertices[PageRank])&gt;0,P57,NoMetricMessage)</f>
        <v>18.0324</v>
      </c>
    </row>
    <row r="141" spans="1:2" ht="15">
      <c r="A141" s="33" t="s">
        <v>142</v>
      </c>
      <c r="B141" s="47">
        <f>_xlfn.IFERROR(AVERAGE(Vertices[PageRank]),NoMetricMessage)</f>
        <v>0.9999972843601894</v>
      </c>
    </row>
    <row r="142" spans="1:2" ht="15">
      <c r="A142" s="33" t="s">
        <v>143</v>
      </c>
      <c r="B142" s="47">
        <f>_xlfn.IFERROR(MEDIAN(Vertices[PageRank]),NoMetricMessage)</f>
        <v>0.548598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0.17821634682633772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2657</v>
      </c>
      <c r="K7" s="13" t="s">
        <v>2658</v>
      </c>
    </row>
    <row r="8" spans="1:11" ht="409.5">
      <c r="A8"/>
      <c r="B8">
        <v>2</v>
      </c>
      <c r="C8">
        <v>2</v>
      </c>
      <c r="D8" t="s">
        <v>61</v>
      </c>
      <c r="E8" t="s">
        <v>61</v>
      </c>
      <c r="H8" t="s">
        <v>73</v>
      </c>
      <c r="J8" t="s">
        <v>2659</v>
      </c>
      <c r="K8" s="13" t="s">
        <v>2660</v>
      </c>
    </row>
    <row r="9" spans="1:11" ht="409.5">
      <c r="A9"/>
      <c r="B9">
        <v>3</v>
      </c>
      <c r="C9">
        <v>4</v>
      </c>
      <c r="D9" t="s">
        <v>62</v>
      </c>
      <c r="E9" t="s">
        <v>62</v>
      </c>
      <c r="H9" t="s">
        <v>74</v>
      </c>
      <c r="J9" t="s">
        <v>2661</v>
      </c>
      <c r="K9" s="103" t="s">
        <v>2662</v>
      </c>
    </row>
    <row r="10" spans="1:11" ht="409.5">
      <c r="A10"/>
      <c r="B10">
        <v>4</v>
      </c>
      <c r="D10" t="s">
        <v>63</v>
      </c>
      <c r="E10" t="s">
        <v>63</v>
      </c>
      <c r="H10" t="s">
        <v>75</v>
      </c>
      <c r="J10" t="s">
        <v>2663</v>
      </c>
      <c r="K10" s="13" t="s">
        <v>2664</v>
      </c>
    </row>
    <row r="11" spans="1:11" ht="15">
      <c r="A11"/>
      <c r="B11">
        <v>5</v>
      </c>
      <c r="D11" t="s">
        <v>46</v>
      </c>
      <c r="E11">
        <v>1</v>
      </c>
      <c r="H11" t="s">
        <v>76</v>
      </c>
      <c r="J11" t="s">
        <v>2665</v>
      </c>
      <c r="K11" t="s">
        <v>2666</v>
      </c>
    </row>
    <row r="12" spans="1:11" ht="15">
      <c r="A12"/>
      <c r="B12"/>
      <c r="D12" t="s">
        <v>64</v>
      </c>
      <c r="E12">
        <v>2</v>
      </c>
      <c r="H12">
        <v>0</v>
      </c>
      <c r="J12" t="s">
        <v>2667</v>
      </c>
      <c r="K12" t="s">
        <v>2668</v>
      </c>
    </row>
    <row r="13" spans="1:11" ht="15">
      <c r="A13"/>
      <c r="B13"/>
      <c r="D13">
        <v>1</v>
      </c>
      <c r="E13">
        <v>3</v>
      </c>
      <c r="H13">
        <v>1</v>
      </c>
      <c r="J13" t="s">
        <v>2669</v>
      </c>
      <c r="K13" t="s">
        <v>2670</v>
      </c>
    </row>
    <row r="14" spans="4:11" ht="15">
      <c r="D14">
        <v>2</v>
      </c>
      <c r="E14">
        <v>4</v>
      </c>
      <c r="H14">
        <v>2</v>
      </c>
      <c r="J14" t="s">
        <v>2671</v>
      </c>
      <c r="K14" t="s">
        <v>2672</v>
      </c>
    </row>
    <row r="15" spans="4:11" ht="15">
      <c r="D15">
        <v>3</v>
      </c>
      <c r="E15">
        <v>5</v>
      </c>
      <c r="H15">
        <v>3</v>
      </c>
      <c r="J15" t="s">
        <v>2673</v>
      </c>
      <c r="K15" t="s">
        <v>2674</v>
      </c>
    </row>
    <row r="16" spans="4:11" ht="15">
      <c r="D16">
        <v>4</v>
      </c>
      <c r="E16">
        <v>6</v>
      </c>
      <c r="H16">
        <v>4</v>
      </c>
      <c r="J16" t="s">
        <v>2675</v>
      </c>
      <c r="K16" t="s">
        <v>2676</v>
      </c>
    </row>
    <row r="17" spans="4:11" ht="15">
      <c r="D17">
        <v>5</v>
      </c>
      <c r="E17">
        <v>7</v>
      </c>
      <c r="H17">
        <v>5</v>
      </c>
      <c r="J17" t="s">
        <v>2677</v>
      </c>
      <c r="K17" t="s">
        <v>2678</v>
      </c>
    </row>
    <row r="18" spans="4:11" ht="15">
      <c r="D18">
        <v>6</v>
      </c>
      <c r="E18">
        <v>8</v>
      </c>
      <c r="H18">
        <v>6</v>
      </c>
      <c r="J18" t="s">
        <v>2679</v>
      </c>
      <c r="K18" t="s">
        <v>2680</v>
      </c>
    </row>
    <row r="19" spans="4:11" ht="15">
      <c r="D19">
        <v>7</v>
      </c>
      <c r="E19">
        <v>9</v>
      </c>
      <c r="H19">
        <v>7</v>
      </c>
      <c r="J19" t="s">
        <v>2681</v>
      </c>
      <c r="K19" t="s">
        <v>2682</v>
      </c>
    </row>
    <row r="20" spans="4:11" ht="15">
      <c r="D20">
        <v>8</v>
      </c>
      <c r="H20">
        <v>8</v>
      </c>
      <c r="J20" t="s">
        <v>2683</v>
      </c>
      <c r="K20" t="s">
        <v>2684</v>
      </c>
    </row>
    <row r="21" spans="4:11" ht="409.5">
      <c r="D21">
        <v>9</v>
      </c>
      <c r="H21">
        <v>9</v>
      </c>
      <c r="J21" t="s">
        <v>2685</v>
      </c>
      <c r="K21" s="13" t="s">
        <v>2686</v>
      </c>
    </row>
    <row r="22" spans="4:11" ht="409.5">
      <c r="D22">
        <v>10</v>
      </c>
      <c r="J22" t="s">
        <v>2687</v>
      </c>
      <c r="K22" s="13" t="s">
        <v>2688</v>
      </c>
    </row>
    <row r="23" spans="4:11" ht="409.5">
      <c r="D23">
        <v>11</v>
      </c>
      <c r="J23" t="s">
        <v>2689</v>
      </c>
      <c r="K23" s="13" t="s">
        <v>2690</v>
      </c>
    </row>
    <row r="24" spans="10:11" ht="409.5">
      <c r="J24" t="s">
        <v>2691</v>
      </c>
      <c r="K24" s="13" t="s">
        <v>3536</v>
      </c>
    </row>
    <row r="25" spans="10:11" ht="15">
      <c r="J25" t="s">
        <v>2692</v>
      </c>
      <c r="K25" t="b">
        <v>0</v>
      </c>
    </row>
    <row r="26" spans="10:11" ht="15">
      <c r="J26" t="s">
        <v>3533</v>
      </c>
      <c r="K26" t="s">
        <v>3534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2722</v>
      </c>
      <c r="B2" s="118" t="s">
        <v>2723</v>
      </c>
      <c r="C2" s="119" t="s">
        <v>2724</v>
      </c>
    </row>
    <row r="3" spans="1:3" ht="15">
      <c r="A3" s="117" t="s">
        <v>2694</v>
      </c>
      <c r="B3" s="117" t="s">
        <v>2694</v>
      </c>
      <c r="C3" s="34">
        <v>81</v>
      </c>
    </row>
    <row r="4" spans="1:3" ht="15">
      <c r="A4" s="117" t="s">
        <v>2694</v>
      </c>
      <c r="B4" s="117" t="s">
        <v>2695</v>
      </c>
      <c r="C4" s="34">
        <v>1</v>
      </c>
    </row>
    <row r="5" spans="1:3" ht="15">
      <c r="A5" s="117" t="s">
        <v>2694</v>
      </c>
      <c r="B5" s="117" t="s">
        <v>2696</v>
      </c>
      <c r="C5" s="34">
        <v>5</v>
      </c>
    </row>
    <row r="6" spans="1:3" ht="15">
      <c r="A6" s="117" t="s">
        <v>2694</v>
      </c>
      <c r="B6" s="117" t="s">
        <v>2697</v>
      </c>
      <c r="C6" s="34">
        <v>8</v>
      </c>
    </row>
    <row r="7" spans="1:3" ht="15">
      <c r="A7" s="117" t="s">
        <v>2694</v>
      </c>
      <c r="B7" s="117" t="s">
        <v>2699</v>
      </c>
      <c r="C7" s="34">
        <v>2</v>
      </c>
    </row>
    <row r="8" spans="1:3" ht="15">
      <c r="A8" s="117" t="s">
        <v>2695</v>
      </c>
      <c r="B8" s="117" t="s">
        <v>2694</v>
      </c>
      <c r="C8" s="34">
        <v>1</v>
      </c>
    </row>
    <row r="9" spans="1:3" ht="15">
      <c r="A9" s="117" t="s">
        <v>2695</v>
      </c>
      <c r="B9" s="117" t="s">
        <v>2695</v>
      </c>
      <c r="C9" s="34">
        <v>42</v>
      </c>
    </row>
    <row r="10" spans="1:3" ht="15">
      <c r="A10" s="117" t="s">
        <v>2695</v>
      </c>
      <c r="B10" s="117" t="s">
        <v>2696</v>
      </c>
      <c r="C10" s="34">
        <v>2</v>
      </c>
    </row>
    <row r="11" spans="1:3" ht="15">
      <c r="A11" s="117" t="s">
        <v>2696</v>
      </c>
      <c r="B11" s="117" t="s">
        <v>2695</v>
      </c>
      <c r="C11" s="34">
        <v>2</v>
      </c>
    </row>
    <row r="12" spans="1:3" ht="15">
      <c r="A12" s="117" t="s">
        <v>2696</v>
      </c>
      <c r="B12" s="117" t="s">
        <v>2696</v>
      </c>
      <c r="C12" s="34">
        <v>40</v>
      </c>
    </row>
    <row r="13" spans="1:3" ht="15">
      <c r="A13" s="117" t="s">
        <v>2697</v>
      </c>
      <c r="B13" s="117" t="s">
        <v>2694</v>
      </c>
      <c r="C13" s="34">
        <v>29</v>
      </c>
    </row>
    <row r="14" spans="1:3" ht="15">
      <c r="A14" s="117" t="s">
        <v>2697</v>
      </c>
      <c r="B14" s="117" t="s">
        <v>2695</v>
      </c>
      <c r="C14" s="34">
        <v>1</v>
      </c>
    </row>
    <row r="15" spans="1:3" ht="15">
      <c r="A15" s="117" t="s">
        <v>2697</v>
      </c>
      <c r="B15" s="117" t="s">
        <v>2696</v>
      </c>
      <c r="C15" s="34">
        <v>4</v>
      </c>
    </row>
    <row r="16" spans="1:3" ht="15">
      <c r="A16" s="117" t="s">
        <v>2697</v>
      </c>
      <c r="B16" s="117" t="s">
        <v>2697</v>
      </c>
      <c r="C16" s="34">
        <v>78</v>
      </c>
    </row>
    <row r="17" spans="1:3" ht="15">
      <c r="A17" s="117" t="s">
        <v>2697</v>
      </c>
      <c r="B17" s="117" t="s">
        <v>2698</v>
      </c>
      <c r="C17" s="34">
        <v>6</v>
      </c>
    </row>
    <row r="18" spans="1:3" ht="15">
      <c r="A18" s="117" t="s">
        <v>2697</v>
      </c>
      <c r="B18" s="117" t="s">
        <v>2699</v>
      </c>
      <c r="C18" s="34">
        <v>1</v>
      </c>
    </row>
    <row r="19" spans="1:3" ht="15">
      <c r="A19" s="117" t="s">
        <v>2698</v>
      </c>
      <c r="B19" s="117" t="s">
        <v>2694</v>
      </c>
      <c r="C19" s="34">
        <v>8</v>
      </c>
    </row>
    <row r="20" spans="1:3" ht="15">
      <c r="A20" s="117" t="s">
        <v>2698</v>
      </c>
      <c r="B20" s="117" t="s">
        <v>2697</v>
      </c>
      <c r="C20" s="34">
        <v>6</v>
      </c>
    </row>
    <row r="21" spans="1:3" ht="15">
      <c r="A21" s="117" t="s">
        <v>2698</v>
      </c>
      <c r="B21" s="117" t="s">
        <v>2698</v>
      </c>
      <c r="C21" s="34">
        <v>26</v>
      </c>
    </row>
    <row r="22" spans="1:3" ht="15">
      <c r="A22" s="117" t="s">
        <v>2699</v>
      </c>
      <c r="B22" s="117" t="s">
        <v>2694</v>
      </c>
      <c r="C22" s="34">
        <v>6</v>
      </c>
    </row>
    <row r="23" spans="1:3" ht="15">
      <c r="A23" s="117" t="s">
        <v>2699</v>
      </c>
      <c r="B23" s="117" t="s">
        <v>2697</v>
      </c>
      <c r="C23" s="34">
        <v>1</v>
      </c>
    </row>
    <row r="24" spans="1:3" ht="15">
      <c r="A24" s="117" t="s">
        <v>2699</v>
      </c>
      <c r="B24" s="117" t="s">
        <v>2699</v>
      </c>
      <c r="C24" s="34">
        <v>11</v>
      </c>
    </row>
    <row r="25" spans="1:3" ht="15">
      <c r="A25" s="117" t="s">
        <v>2700</v>
      </c>
      <c r="B25" s="117" t="s">
        <v>2700</v>
      </c>
      <c r="C25" s="34">
        <v>11</v>
      </c>
    </row>
    <row r="26" spans="1:3" ht="15">
      <c r="A26" s="117" t="s">
        <v>2701</v>
      </c>
      <c r="B26" s="117" t="s">
        <v>2701</v>
      </c>
      <c r="C26" s="34">
        <v>6</v>
      </c>
    </row>
    <row r="27" spans="1:3" ht="15">
      <c r="A27" s="117" t="s">
        <v>2702</v>
      </c>
      <c r="B27" s="117" t="s">
        <v>2694</v>
      </c>
      <c r="C27" s="34">
        <v>1</v>
      </c>
    </row>
    <row r="28" spans="1:3" ht="15">
      <c r="A28" s="117" t="s">
        <v>2702</v>
      </c>
      <c r="B28" s="117" t="s">
        <v>2702</v>
      </c>
      <c r="C28" s="34">
        <v>5</v>
      </c>
    </row>
    <row r="29" spans="1:3" ht="15">
      <c r="A29" s="117" t="s">
        <v>2703</v>
      </c>
      <c r="B29" s="117" t="s">
        <v>2694</v>
      </c>
      <c r="C29" s="34">
        <v>2</v>
      </c>
    </row>
    <row r="30" spans="1:3" ht="15">
      <c r="A30" s="117" t="s">
        <v>2703</v>
      </c>
      <c r="B30" s="117" t="s">
        <v>2703</v>
      </c>
      <c r="C30" s="34">
        <v>5</v>
      </c>
    </row>
    <row r="31" spans="1:3" ht="15">
      <c r="A31" s="117" t="s">
        <v>2704</v>
      </c>
      <c r="B31" s="117" t="s">
        <v>2704</v>
      </c>
      <c r="C31" s="34">
        <v>6</v>
      </c>
    </row>
    <row r="32" spans="1:3" ht="15">
      <c r="A32" s="117" t="s">
        <v>2705</v>
      </c>
      <c r="B32" s="117" t="s">
        <v>2705</v>
      </c>
      <c r="C32" s="34">
        <v>3</v>
      </c>
    </row>
    <row r="33" spans="1:3" ht="15">
      <c r="A33" s="117" t="s">
        <v>2706</v>
      </c>
      <c r="B33" s="117" t="s">
        <v>2706</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2729</v>
      </c>
      <c r="B1" s="13" t="s">
        <v>2730</v>
      </c>
      <c r="C1" s="13" t="s">
        <v>2731</v>
      </c>
      <c r="D1" s="13" t="s">
        <v>2733</v>
      </c>
      <c r="E1" s="78" t="s">
        <v>2732</v>
      </c>
      <c r="F1" s="78" t="s">
        <v>2735</v>
      </c>
      <c r="G1" s="78" t="s">
        <v>2734</v>
      </c>
      <c r="H1" s="78" t="s">
        <v>2737</v>
      </c>
      <c r="I1" s="13" t="s">
        <v>2736</v>
      </c>
      <c r="J1" s="13" t="s">
        <v>2739</v>
      </c>
      <c r="K1" s="13" t="s">
        <v>2738</v>
      </c>
      <c r="L1" s="13" t="s">
        <v>2741</v>
      </c>
      <c r="M1" s="78" t="s">
        <v>2740</v>
      </c>
      <c r="N1" s="78" t="s">
        <v>2743</v>
      </c>
      <c r="O1" s="78" t="s">
        <v>2742</v>
      </c>
      <c r="P1" s="78" t="s">
        <v>2745</v>
      </c>
      <c r="Q1" s="78" t="s">
        <v>2744</v>
      </c>
      <c r="R1" s="78" t="s">
        <v>2747</v>
      </c>
      <c r="S1" s="78" t="s">
        <v>2746</v>
      </c>
      <c r="T1" s="78" t="s">
        <v>2749</v>
      </c>
      <c r="U1" s="13" t="s">
        <v>2748</v>
      </c>
      <c r="V1" s="13" t="s">
        <v>2750</v>
      </c>
    </row>
    <row r="2" spans="1:22" ht="15">
      <c r="A2" s="84" t="s">
        <v>553</v>
      </c>
      <c r="B2" s="78">
        <v>2</v>
      </c>
      <c r="C2" s="84" t="s">
        <v>554</v>
      </c>
      <c r="D2" s="78">
        <v>1</v>
      </c>
      <c r="E2" s="78"/>
      <c r="F2" s="78"/>
      <c r="G2" s="78"/>
      <c r="H2" s="78"/>
      <c r="I2" s="84" t="s">
        <v>551</v>
      </c>
      <c r="J2" s="78">
        <v>1</v>
      </c>
      <c r="K2" s="84" t="s">
        <v>553</v>
      </c>
      <c r="L2" s="78">
        <v>2</v>
      </c>
      <c r="M2" s="78"/>
      <c r="N2" s="78"/>
      <c r="O2" s="78"/>
      <c r="P2" s="78"/>
      <c r="Q2" s="78"/>
      <c r="R2" s="78"/>
      <c r="S2" s="78"/>
      <c r="T2" s="78"/>
      <c r="U2" s="84" t="s">
        <v>549</v>
      </c>
      <c r="V2" s="78">
        <v>2</v>
      </c>
    </row>
    <row r="3" spans="1:22" ht="15">
      <c r="A3" s="84" t="s">
        <v>549</v>
      </c>
      <c r="B3" s="78">
        <v>2</v>
      </c>
      <c r="C3" s="84" t="s">
        <v>550</v>
      </c>
      <c r="D3" s="78">
        <v>1</v>
      </c>
      <c r="E3" s="78"/>
      <c r="F3" s="78"/>
      <c r="G3" s="78"/>
      <c r="H3" s="78"/>
      <c r="I3" s="84" t="s">
        <v>552</v>
      </c>
      <c r="J3" s="78">
        <v>1</v>
      </c>
      <c r="K3" s="78"/>
      <c r="L3" s="78"/>
      <c r="M3" s="78"/>
      <c r="N3" s="78"/>
      <c r="O3" s="78"/>
      <c r="P3" s="78"/>
      <c r="Q3" s="78"/>
      <c r="R3" s="78"/>
      <c r="S3" s="78"/>
      <c r="T3" s="78"/>
      <c r="U3" s="78"/>
      <c r="V3" s="78"/>
    </row>
    <row r="4" spans="1:22" ht="15">
      <c r="A4" s="84" t="s">
        <v>551</v>
      </c>
      <c r="B4" s="78">
        <v>1</v>
      </c>
      <c r="C4" s="84" t="s">
        <v>548</v>
      </c>
      <c r="D4" s="78">
        <v>1</v>
      </c>
      <c r="E4" s="78"/>
      <c r="F4" s="78"/>
      <c r="G4" s="78"/>
      <c r="H4" s="78"/>
      <c r="I4" s="78"/>
      <c r="J4" s="78"/>
      <c r="K4" s="78"/>
      <c r="L4" s="78"/>
      <c r="M4" s="78"/>
      <c r="N4" s="78"/>
      <c r="O4" s="78"/>
      <c r="P4" s="78"/>
      <c r="Q4" s="78"/>
      <c r="R4" s="78"/>
      <c r="S4" s="78"/>
      <c r="T4" s="78"/>
      <c r="U4" s="78"/>
      <c r="V4" s="78"/>
    </row>
    <row r="5" spans="1:22" ht="15">
      <c r="A5" s="84" t="s">
        <v>550</v>
      </c>
      <c r="B5" s="78">
        <v>1</v>
      </c>
      <c r="C5" s="84" t="s">
        <v>547</v>
      </c>
      <c r="D5" s="78">
        <v>1</v>
      </c>
      <c r="E5" s="78"/>
      <c r="F5" s="78"/>
      <c r="G5" s="78"/>
      <c r="H5" s="78"/>
      <c r="I5" s="78"/>
      <c r="J5" s="78"/>
      <c r="K5" s="78"/>
      <c r="L5" s="78"/>
      <c r="M5" s="78"/>
      <c r="N5" s="78"/>
      <c r="O5" s="78"/>
      <c r="P5" s="78"/>
      <c r="Q5" s="78"/>
      <c r="R5" s="78"/>
      <c r="S5" s="78"/>
      <c r="T5" s="78"/>
      <c r="U5" s="78"/>
      <c r="V5" s="78"/>
    </row>
    <row r="6" spans="1:22" ht="15">
      <c r="A6" s="84" t="s">
        <v>548</v>
      </c>
      <c r="B6" s="78">
        <v>1</v>
      </c>
      <c r="C6" s="78"/>
      <c r="D6" s="78"/>
      <c r="E6" s="78"/>
      <c r="F6" s="78"/>
      <c r="G6" s="78"/>
      <c r="H6" s="78"/>
      <c r="I6" s="78"/>
      <c r="J6" s="78"/>
      <c r="K6" s="78"/>
      <c r="L6" s="78"/>
      <c r="M6" s="78"/>
      <c r="N6" s="78"/>
      <c r="O6" s="78"/>
      <c r="P6" s="78"/>
      <c r="Q6" s="78"/>
      <c r="R6" s="78"/>
      <c r="S6" s="78"/>
      <c r="T6" s="78"/>
      <c r="U6" s="78"/>
      <c r="V6" s="78"/>
    </row>
    <row r="7" spans="1:22" ht="15">
      <c r="A7" s="84" t="s">
        <v>547</v>
      </c>
      <c r="B7" s="78">
        <v>1</v>
      </c>
      <c r="C7" s="78"/>
      <c r="D7" s="78"/>
      <c r="E7" s="78"/>
      <c r="F7" s="78"/>
      <c r="G7" s="78"/>
      <c r="H7" s="78"/>
      <c r="I7" s="78"/>
      <c r="J7" s="78"/>
      <c r="K7" s="78"/>
      <c r="L7" s="78"/>
      <c r="M7" s="78"/>
      <c r="N7" s="78"/>
      <c r="O7" s="78"/>
      <c r="P7" s="78"/>
      <c r="Q7" s="78"/>
      <c r="R7" s="78"/>
      <c r="S7" s="78"/>
      <c r="T7" s="78"/>
      <c r="U7" s="78"/>
      <c r="V7" s="78"/>
    </row>
    <row r="8" spans="1:22" ht="15">
      <c r="A8" s="84" t="s">
        <v>554</v>
      </c>
      <c r="B8" s="78">
        <v>1</v>
      </c>
      <c r="C8" s="78"/>
      <c r="D8" s="78"/>
      <c r="E8" s="78"/>
      <c r="F8" s="78"/>
      <c r="G8" s="78"/>
      <c r="H8" s="78"/>
      <c r="I8" s="78"/>
      <c r="J8" s="78"/>
      <c r="K8" s="78"/>
      <c r="L8" s="78"/>
      <c r="M8" s="78"/>
      <c r="N8" s="78"/>
      <c r="O8" s="78"/>
      <c r="P8" s="78"/>
      <c r="Q8" s="78"/>
      <c r="R8" s="78"/>
      <c r="S8" s="78"/>
      <c r="T8" s="78"/>
      <c r="U8" s="78"/>
      <c r="V8" s="78"/>
    </row>
    <row r="9" spans="1:22" ht="15">
      <c r="A9" s="84" t="s">
        <v>546</v>
      </c>
      <c r="B9" s="78">
        <v>1</v>
      </c>
      <c r="C9" s="78"/>
      <c r="D9" s="78"/>
      <c r="E9" s="78"/>
      <c r="F9" s="78"/>
      <c r="G9" s="78"/>
      <c r="H9" s="78"/>
      <c r="I9" s="78"/>
      <c r="J9" s="78"/>
      <c r="K9" s="78"/>
      <c r="L9" s="78"/>
      <c r="M9" s="78"/>
      <c r="N9" s="78"/>
      <c r="O9" s="78"/>
      <c r="P9" s="78"/>
      <c r="Q9" s="78"/>
      <c r="R9" s="78"/>
      <c r="S9" s="78"/>
      <c r="T9" s="78"/>
      <c r="U9" s="78"/>
      <c r="V9" s="78"/>
    </row>
    <row r="10" spans="1:22" ht="15">
      <c r="A10" s="84" t="s">
        <v>552</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2754</v>
      </c>
      <c r="B13" s="13" t="s">
        <v>2730</v>
      </c>
      <c r="C13" s="13" t="s">
        <v>2755</v>
      </c>
      <c r="D13" s="13" t="s">
        <v>2733</v>
      </c>
      <c r="E13" s="78" t="s">
        <v>2756</v>
      </c>
      <c r="F13" s="78" t="s">
        <v>2735</v>
      </c>
      <c r="G13" s="78" t="s">
        <v>2757</v>
      </c>
      <c r="H13" s="78" t="s">
        <v>2737</v>
      </c>
      <c r="I13" s="13" t="s">
        <v>2758</v>
      </c>
      <c r="J13" s="13" t="s">
        <v>2739</v>
      </c>
      <c r="K13" s="13" t="s">
        <v>2759</v>
      </c>
      <c r="L13" s="13" t="s">
        <v>2741</v>
      </c>
      <c r="M13" s="78" t="s">
        <v>2760</v>
      </c>
      <c r="N13" s="78" t="s">
        <v>2743</v>
      </c>
      <c r="O13" s="78" t="s">
        <v>2761</v>
      </c>
      <c r="P13" s="78" t="s">
        <v>2745</v>
      </c>
      <c r="Q13" s="78" t="s">
        <v>2762</v>
      </c>
      <c r="R13" s="78" t="s">
        <v>2747</v>
      </c>
      <c r="S13" s="78" t="s">
        <v>2763</v>
      </c>
      <c r="T13" s="78" t="s">
        <v>2749</v>
      </c>
      <c r="U13" s="13" t="s">
        <v>2764</v>
      </c>
      <c r="V13" s="13" t="s">
        <v>2750</v>
      </c>
    </row>
    <row r="14" spans="1:22" ht="15">
      <c r="A14" s="78" t="s">
        <v>559</v>
      </c>
      <c r="B14" s="78">
        <v>4</v>
      </c>
      <c r="C14" s="78" t="s">
        <v>559</v>
      </c>
      <c r="D14" s="78">
        <v>1</v>
      </c>
      <c r="E14" s="78"/>
      <c r="F14" s="78"/>
      <c r="G14" s="78"/>
      <c r="H14" s="78"/>
      <c r="I14" s="78" t="s">
        <v>558</v>
      </c>
      <c r="J14" s="78">
        <v>1</v>
      </c>
      <c r="K14" s="78" t="s">
        <v>559</v>
      </c>
      <c r="L14" s="78">
        <v>2</v>
      </c>
      <c r="M14" s="78"/>
      <c r="N14" s="78"/>
      <c r="O14" s="78"/>
      <c r="P14" s="78"/>
      <c r="Q14" s="78"/>
      <c r="R14" s="78"/>
      <c r="S14" s="78"/>
      <c r="T14" s="78"/>
      <c r="U14" s="78" t="s">
        <v>555</v>
      </c>
      <c r="V14" s="78">
        <v>2</v>
      </c>
    </row>
    <row r="15" spans="1:22" ht="15">
      <c r="A15" s="78" t="s">
        <v>555</v>
      </c>
      <c r="B15" s="78">
        <v>4</v>
      </c>
      <c r="C15" s="78" t="s">
        <v>557</v>
      </c>
      <c r="D15" s="78">
        <v>1</v>
      </c>
      <c r="E15" s="78"/>
      <c r="F15" s="78"/>
      <c r="G15" s="78"/>
      <c r="H15" s="78"/>
      <c r="I15" s="78" t="s">
        <v>559</v>
      </c>
      <c r="J15" s="78">
        <v>1</v>
      </c>
      <c r="K15" s="78"/>
      <c r="L15" s="78"/>
      <c r="M15" s="78"/>
      <c r="N15" s="78"/>
      <c r="O15" s="78"/>
      <c r="P15" s="78"/>
      <c r="Q15" s="78"/>
      <c r="R15" s="78"/>
      <c r="S15" s="78"/>
      <c r="T15" s="78"/>
      <c r="U15" s="78"/>
      <c r="V15" s="78"/>
    </row>
    <row r="16" spans="1:22" ht="15">
      <c r="A16" s="78" t="s">
        <v>558</v>
      </c>
      <c r="B16" s="78">
        <v>1</v>
      </c>
      <c r="C16" s="78" t="s">
        <v>556</v>
      </c>
      <c r="D16" s="78">
        <v>1</v>
      </c>
      <c r="E16" s="78"/>
      <c r="F16" s="78"/>
      <c r="G16" s="78"/>
      <c r="H16" s="78"/>
      <c r="I16" s="78"/>
      <c r="J16" s="78"/>
      <c r="K16" s="78"/>
      <c r="L16" s="78"/>
      <c r="M16" s="78"/>
      <c r="N16" s="78"/>
      <c r="O16" s="78"/>
      <c r="P16" s="78"/>
      <c r="Q16" s="78"/>
      <c r="R16" s="78"/>
      <c r="S16" s="78"/>
      <c r="T16" s="78"/>
      <c r="U16" s="78"/>
      <c r="V16" s="78"/>
    </row>
    <row r="17" spans="1:22" ht="15">
      <c r="A17" s="78" t="s">
        <v>557</v>
      </c>
      <c r="B17" s="78">
        <v>1</v>
      </c>
      <c r="C17" s="78" t="s">
        <v>555</v>
      </c>
      <c r="D17" s="78">
        <v>1</v>
      </c>
      <c r="E17" s="78"/>
      <c r="F17" s="78"/>
      <c r="G17" s="78"/>
      <c r="H17" s="78"/>
      <c r="I17" s="78"/>
      <c r="J17" s="78"/>
      <c r="K17" s="78"/>
      <c r="L17" s="78"/>
      <c r="M17" s="78"/>
      <c r="N17" s="78"/>
      <c r="O17" s="78"/>
      <c r="P17" s="78"/>
      <c r="Q17" s="78"/>
      <c r="R17" s="78"/>
      <c r="S17" s="78"/>
      <c r="T17" s="78"/>
      <c r="U17" s="78"/>
      <c r="V17" s="78"/>
    </row>
    <row r="18" spans="1:22" ht="15">
      <c r="A18" s="78" t="s">
        <v>556</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2768</v>
      </c>
      <c r="B21" s="13" t="s">
        <v>2730</v>
      </c>
      <c r="C21" s="13" t="s">
        <v>2774</v>
      </c>
      <c r="D21" s="13" t="s">
        <v>2733</v>
      </c>
      <c r="E21" s="13" t="s">
        <v>2777</v>
      </c>
      <c r="F21" s="13" t="s">
        <v>2735</v>
      </c>
      <c r="G21" s="13" t="s">
        <v>2778</v>
      </c>
      <c r="H21" s="13" t="s">
        <v>2737</v>
      </c>
      <c r="I21" s="13" t="s">
        <v>2779</v>
      </c>
      <c r="J21" s="13" t="s">
        <v>2739</v>
      </c>
      <c r="K21" s="13" t="s">
        <v>2782</v>
      </c>
      <c r="L21" s="13" t="s">
        <v>2741</v>
      </c>
      <c r="M21" s="13" t="s">
        <v>2786</v>
      </c>
      <c r="N21" s="13" t="s">
        <v>2743</v>
      </c>
      <c r="O21" s="13" t="s">
        <v>2788</v>
      </c>
      <c r="P21" s="13" t="s">
        <v>2745</v>
      </c>
      <c r="Q21" s="13" t="s">
        <v>2790</v>
      </c>
      <c r="R21" s="13" t="s">
        <v>2747</v>
      </c>
      <c r="S21" s="13" t="s">
        <v>2791</v>
      </c>
      <c r="T21" s="13" t="s">
        <v>2749</v>
      </c>
      <c r="U21" s="13" t="s">
        <v>2793</v>
      </c>
      <c r="V21" s="13" t="s">
        <v>2750</v>
      </c>
    </row>
    <row r="22" spans="1:22" ht="15">
      <c r="A22" s="78" t="s">
        <v>564</v>
      </c>
      <c r="B22" s="78">
        <v>164</v>
      </c>
      <c r="C22" s="78" t="s">
        <v>564</v>
      </c>
      <c r="D22" s="78">
        <v>34</v>
      </c>
      <c r="E22" s="78" t="s">
        <v>564</v>
      </c>
      <c r="F22" s="78">
        <v>43</v>
      </c>
      <c r="G22" s="78" t="s">
        <v>564</v>
      </c>
      <c r="H22" s="78">
        <v>3</v>
      </c>
      <c r="I22" s="78" t="s">
        <v>564</v>
      </c>
      <c r="J22" s="78">
        <v>38</v>
      </c>
      <c r="K22" s="78" t="s">
        <v>564</v>
      </c>
      <c r="L22" s="78">
        <v>22</v>
      </c>
      <c r="M22" s="78" t="s">
        <v>564</v>
      </c>
      <c r="N22" s="78">
        <v>7</v>
      </c>
      <c r="O22" s="78" t="s">
        <v>569</v>
      </c>
      <c r="P22" s="78">
        <v>3</v>
      </c>
      <c r="Q22" s="78" t="s">
        <v>564</v>
      </c>
      <c r="R22" s="78">
        <v>3</v>
      </c>
      <c r="S22" s="78" t="s">
        <v>564</v>
      </c>
      <c r="T22" s="78">
        <v>2</v>
      </c>
      <c r="U22" s="78" t="s">
        <v>564</v>
      </c>
      <c r="V22" s="78">
        <v>5</v>
      </c>
    </row>
    <row r="23" spans="1:22" ht="15">
      <c r="A23" s="78" t="s">
        <v>567</v>
      </c>
      <c r="B23" s="78">
        <v>102</v>
      </c>
      <c r="C23" s="78" t="s">
        <v>567</v>
      </c>
      <c r="D23" s="78">
        <v>25</v>
      </c>
      <c r="E23" s="78" t="s">
        <v>567</v>
      </c>
      <c r="F23" s="78">
        <v>42</v>
      </c>
      <c r="G23" s="78" t="s">
        <v>567</v>
      </c>
      <c r="H23" s="78">
        <v>3</v>
      </c>
      <c r="I23" s="78" t="s">
        <v>567</v>
      </c>
      <c r="J23" s="78">
        <v>12</v>
      </c>
      <c r="K23" s="78" t="s">
        <v>567</v>
      </c>
      <c r="L23" s="78">
        <v>12</v>
      </c>
      <c r="M23" s="78" t="s">
        <v>2787</v>
      </c>
      <c r="N23" s="78">
        <v>2</v>
      </c>
      <c r="O23" s="78" t="s">
        <v>2789</v>
      </c>
      <c r="P23" s="78">
        <v>1</v>
      </c>
      <c r="Q23" s="78"/>
      <c r="R23" s="78"/>
      <c r="S23" s="78" t="s">
        <v>596</v>
      </c>
      <c r="T23" s="78">
        <v>2</v>
      </c>
      <c r="U23" s="78" t="s">
        <v>410</v>
      </c>
      <c r="V23" s="78">
        <v>2</v>
      </c>
    </row>
    <row r="24" spans="1:22" ht="15">
      <c r="A24" s="78" t="s">
        <v>2769</v>
      </c>
      <c r="B24" s="78">
        <v>69</v>
      </c>
      <c r="C24" s="78" t="s">
        <v>2769</v>
      </c>
      <c r="D24" s="78">
        <v>11</v>
      </c>
      <c r="E24" s="78" t="s">
        <v>2769</v>
      </c>
      <c r="F24" s="78">
        <v>41</v>
      </c>
      <c r="G24" s="78" t="s">
        <v>2769</v>
      </c>
      <c r="H24" s="78">
        <v>2</v>
      </c>
      <c r="I24" s="78" t="s">
        <v>2770</v>
      </c>
      <c r="J24" s="78">
        <v>10</v>
      </c>
      <c r="K24" s="78" t="s">
        <v>2770</v>
      </c>
      <c r="L24" s="78">
        <v>5</v>
      </c>
      <c r="M24" s="78" t="s">
        <v>2769</v>
      </c>
      <c r="N24" s="78">
        <v>2</v>
      </c>
      <c r="O24" s="78" t="s">
        <v>564</v>
      </c>
      <c r="P24" s="78">
        <v>1</v>
      </c>
      <c r="Q24" s="78"/>
      <c r="R24" s="78"/>
      <c r="S24" s="78" t="s">
        <v>2792</v>
      </c>
      <c r="T24" s="78">
        <v>1</v>
      </c>
      <c r="U24" s="78" t="s">
        <v>567</v>
      </c>
      <c r="V24" s="78">
        <v>2</v>
      </c>
    </row>
    <row r="25" spans="1:22" ht="15">
      <c r="A25" s="78" t="s">
        <v>2770</v>
      </c>
      <c r="B25" s="78">
        <v>24</v>
      </c>
      <c r="C25" s="78" t="s">
        <v>2770</v>
      </c>
      <c r="D25" s="78">
        <v>7</v>
      </c>
      <c r="E25" s="78" t="s">
        <v>2770</v>
      </c>
      <c r="F25" s="78">
        <v>1</v>
      </c>
      <c r="G25" s="78" t="s">
        <v>2771</v>
      </c>
      <c r="H25" s="78">
        <v>1</v>
      </c>
      <c r="I25" s="78" t="s">
        <v>2771</v>
      </c>
      <c r="J25" s="78">
        <v>8</v>
      </c>
      <c r="K25" s="78" t="s">
        <v>2772</v>
      </c>
      <c r="L25" s="78">
        <v>4</v>
      </c>
      <c r="M25" s="78"/>
      <c r="N25" s="78"/>
      <c r="O25" s="78"/>
      <c r="P25" s="78"/>
      <c r="Q25" s="78"/>
      <c r="R25" s="78"/>
      <c r="S25" s="78" t="s">
        <v>567</v>
      </c>
      <c r="T25" s="78">
        <v>1</v>
      </c>
      <c r="U25" s="78"/>
      <c r="V25" s="78"/>
    </row>
    <row r="26" spans="1:22" ht="15">
      <c r="A26" s="78" t="s">
        <v>2771</v>
      </c>
      <c r="B26" s="78">
        <v>14</v>
      </c>
      <c r="C26" s="78" t="s">
        <v>2775</v>
      </c>
      <c r="D26" s="78">
        <v>3</v>
      </c>
      <c r="E26" s="78"/>
      <c r="F26" s="78"/>
      <c r="G26" s="78"/>
      <c r="H26" s="78"/>
      <c r="I26" s="78" t="s">
        <v>2769</v>
      </c>
      <c r="J26" s="78">
        <v>8</v>
      </c>
      <c r="K26" s="78" t="s">
        <v>2783</v>
      </c>
      <c r="L26" s="78">
        <v>2</v>
      </c>
      <c r="M26" s="78"/>
      <c r="N26" s="78"/>
      <c r="O26" s="78"/>
      <c r="P26" s="78"/>
      <c r="Q26" s="78"/>
      <c r="R26" s="78"/>
      <c r="S26" s="78" t="s">
        <v>2770</v>
      </c>
      <c r="T26" s="78">
        <v>1</v>
      </c>
      <c r="U26" s="78"/>
      <c r="V26" s="78"/>
    </row>
    <row r="27" spans="1:22" ht="15">
      <c r="A27" s="78" t="s">
        <v>410</v>
      </c>
      <c r="B27" s="78">
        <v>9</v>
      </c>
      <c r="C27" s="78" t="s">
        <v>2771</v>
      </c>
      <c r="D27" s="78">
        <v>3</v>
      </c>
      <c r="E27" s="78"/>
      <c r="F27" s="78"/>
      <c r="G27" s="78"/>
      <c r="H27" s="78"/>
      <c r="I27" s="78" t="s">
        <v>410</v>
      </c>
      <c r="J27" s="78">
        <v>4</v>
      </c>
      <c r="K27" s="78" t="s">
        <v>2784</v>
      </c>
      <c r="L27" s="78">
        <v>2</v>
      </c>
      <c r="M27" s="78"/>
      <c r="N27" s="78"/>
      <c r="O27" s="78"/>
      <c r="P27" s="78"/>
      <c r="Q27" s="78"/>
      <c r="R27" s="78"/>
      <c r="S27" s="78"/>
      <c r="T27" s="78"/>
      <c r="U27" s="78"/>
      <c r="V27" s="78"/>
    </row>
    <row r="28" spans="1:22" ht="15">
      <c r="A28" s="78" t="s">
        <v>569</v>
      </c>
      <c r="B28" s="78">
        <v>4</v>
      </c>
      <c r="C28" s="78" t="s">
        <v>578</v>
      </c>
      <c r="D28" s="78">
        <v>2</v>
      </c>
      <c r="E28" s="78"/>
      <c r="F28" s="78"/>
      <c r="G28" s="78"/>
      <c r="H28" s="78"/>
      <c r="I28" s="78" t="s">
        <v>2773</v>
      </c>
      <c r="J28" s="78">
        <v>3</v>
      </c>
      <c r="K28" s="78" t="s">
        <v>2769</v>
      </c>
      <c r="L28" s="78">
        <v>2</v>
      </c>
      <c r="M28" s="78"/>
      <c r="N28" s="78"/>
      <c r="O28" s="78"/>
      <c r="P28" s="78"/>
      <c r="Q28" s="78"/>
      <c r="R28" s="78"/>
      <c r="S28" s="78"/>
      <c r="T28" s="78"/>
      <c r="U28" s="78"/>
      <c r="V28" s="78"/>
    </row>
    <row r="29" spans="1:22" ht="15">
      <c r="A29" s="78" t="s">
        <v>2772</v>
      </c>
      <c r="B29" s="78">
        <v>4</v>
      </c>
      <c r="C29" s="78" t="s">
        <v>410</v>
      </c>
      <c r="D29" s="78">
        <v>2</v>
      </c>
      <c r="E29" s="78"/>
      <c r="F29" s="78"/>
      <c r="G29" s="78"/>
      <c r="H29" s="78"/>
      <c r="I29" s="78" t="s">
        <v>2780</v>
      </c>
      <c r="J29" s="78">
        <v>3</v>
      </c>
      <c r="K29" s="78" t="s">
        <v>2785</v>
      </c>
      <c r="L29" s="78">
        <v>2</v>
      </c>
      <c r="M29" s="78"/>
      <c r="N29" s="78"/>
      <c r="O29" s="78"/>
      <c r="P29" s="78"/>
      <c r="Q29" s="78"/>
      <c r="R29" s="78"/>
      <c r="S29" s="78"/>
      <c r="T29" s="78"/>
      <c r="U29" s="78"/>
      <c r="V29" s="78"/>
    </row>
    <row r="30" spans="1:22" ht="15">
      <c r="A30" s="78" t="s">
        <v>2773</v>
      </c>
      <c r="B30" s="78">
        <v>3</v>
      </c>
      <c r="C30" s="78" t="s">
        <v>278</v>
      </c>
      <c r="D30" s="78">
        <v>2</v>
      </c>
      <c r="E30" s="78"/>
      <c r="F30" s="78"/>
      <c r="G30" s="78"/>
      <c r="H30" s="78"/>
      <c r="I30" s="78" t="s">
        <v>1749</v>
      </c>
      <c r="J30" s="78">
        <v>2</v>
      </c>
      <c r="K30" s="78" t="s">
        <v>2771</v>
      </c>
      <c r="L30" s="78">
        <v>1</v>
      </c>
      <c r="M30" s="78"/>
      <c r="N30" s="78"/>
      <c r="O30" s="78"/>
      <c r="P30" s="78"/>
      <c r="Q30" s="78"/>
      <c r="R30" s="78"/>
      <c r="S30" s="78"/>
      <c r="T30" s="78"/>
      <c r="U30" s="78"/>
      <c r="V30" s="78"/>
    </row>
    <row r="31" spans="1:22" ht="15">
      <c r="A31" s="78" t="s">
        <v>1749</v>
      </c>
      <c r="B31" s="78">
        <v>3</v>
      </c>
      <c r="C31" s="78" t="s">
        <v>2776</v>
      </c>
      <c r="D31" s="78">
        <v>1</v>
      </c>
      <c r="E31" s="78"/>
      <c r="F31" s="78"/>
      <c r="G31" s="78"/>
      <c r="H31" s="78"/>
      <c r="I31" s="78" t="s">
        <v>2781</v>
      </c>
      <c r="J31" s="78">
        <v>1</v>
      </c>
      <c r="K31" s="78"/>
      <c r="L31" s="78"/>
      <c r="M31" s="78"/>
      <c r="N31" s="78"/>
      <c r="O31" s="78"/>
      <c r="P31" s="78"/>
      <c r="Q31" s="78"/>
      <c r="R31" s="78"/>
      <c r="S31" s="78"/>
      <c r="T31" s="78"/>
      <c r="U31" s="78"/>
      <c r="V31" s="78"/>
    </row>
    <row r="34" spans="1:22" ht="15" customHeight="1">
      <c r="A34" s="13" t="s">
        <v>2804</v>
      </c>
      <c r="B34" s="13" t="s">
        <v>2730</v>
      </c>
      <c r="C34" s="13" t="s">
        <v>2812</v>
      </c>
      <c r="D34" s="13" t="s">
        <v>2733</v>
      </c>
      <c r="E34" s="13" t="s">
        <v>2816</v>
      </c>
      <c r="F34" s="13" t="s">
        <v>2735</v>
      </c>
      <c r="G34" s="13" t="s">
        <v>2819</v>
      </c>
      <c r="H34" s="13" t="s">
        <v>2737</v>
      </c>
      <c r="I34" s="13" t="s">
        <v>2825</v>
      </c>
      <c r="J34" s="13" t="s">
        <v>2739</v>
      </c>
      <c r="K34" s="13" t="s">
        <v>2828</v>
      </c>
      <c r="L34" s="13" t="s">
        <v>2741</v>
      </c>
      <c r="M34" s="13" t="s">
        <v>2831</v>
      </c>
      <c r="N34" s="13" t="s">
        <v>2743</v>
      </c>
      <c r="O34" s="13" t="s">
        <v>2837</v>
      </c>
      <c r="P34" s="13" t="s">
        <v>2745</v>
      </c>
      <c r="Q34" s="13" t="s">
        <v>2844</v>
      </c>
      <c r="R34" s="13" t="s">
        <v>2747</v>
      </c>
      <c r="S34" s="13" t="s">
        <v>2851</v>
      </c>
      <c r="T34" s="13" t="s">
        <v>2749</v>
      </c>
      <c r="U34" s="13" t="s">
        <v>2862</v>
      </c>
      <c r="V34" s="13" t="s">
        <v>2750</v>
      </c>
    </row>
    <row r="35" spans="1:22" ht="15">
      <c r="A35" s="85" t="s">
        <v>2805</v>
      </c>
      <c r="B35" s="85">
        <v>303</v>
      </c>
      <c r="C35" s="85" t="s">
        <v>325</v>
      </c>
      <c r="D35" s="85">
        <v>44</v>
      </c>
      <c r="E35" s="85" t="s">
        <v>564</v>
      </c>
      <c r="F35" s="85">
        <v>43</v>
      </c>
      <c r="G35" s="85" t="s">
        <v>402</v>
      </c>
      <c r="H35" s="85">
        <v>80</v>
      </c>
      <c r="I35" s="85" t="s">
        <v>564</v>
      </c>
      <c r="J35" s="85">
        <v>38</v>
      </c>
      <c r="K35" s="85" t="s">
        <v>564</v>
      </c>
      <c r="L35" s="85">
        <v>22</v>
      </c>
      <c r="M35" s="85" t="s">
        <v>564</v>
      </c>
      <c r="N35" s="85">
        <v>7</v>
      </c>
      <c r="O35" s="85" t="s">
        <v>406</v>
      </c>
      <c r="P35" s="85">
        <v>3</v>
      </c>
      <c r="Q35" s="85" t="s">
        <v>2845</v>
      </c>
      <c r="R35" s="85">
        <v>3</v>
      </c>
      <c r="S35" s="85" t="s">
        <v>2852</v>
      </c>
      <c r="T35" s="85">
        <v>4</v>
      </c>
      <c r="U35" s="85" t="s">
        <v>564</v>
      </c>
      <c r="V35" s="85">
        <v>5</v>
      </c>
    </row>
    <row r="36" spans="1:22" ht="15">
      <c r="A36" s="85" t="s">
        <v>2806</v>
      </c>
      <c r="B36" s="85">
        <v>47</v>
      </c>
      <c r="C36" s="85" t="s">
        <v>564</v>
      </c>
      <c r="D36" s="85">
        <v>34</v>
      </c>
      <c r="E36" s="85" t="s">
        <v>567</v>
      </c>
      <c r="F36" s="85">
        <v>42</v>
      </c>
      <c r="G36" s="85" t="s">
        <v>2810</v>
      </c>
      <c r="H36" s="85">
        <v>80</v>
      </c>
      <c r="I36" s="85" t="s">
        <v>325</v>
      </c>
      <c r="J36" s="85">
        <v>25</v>
      </c>
      <c r="K36" s="85" t="s">
        <v>567</v>
      </c>
      <c r="L36" s="85">
        <v>12</v>
      </c>
      <c r="M36" s="85" t="s">
        <v>325</v>
      </c>
      <c r="N36" s="85">
        <v>6</v>
      </c>
      <c r="O36" s="85" t="s">
        <v>2838</v>
      </c>
      <c r="P36" s="85">
        <v>3</v>
      </c>
      <c r="Q36" s="85" t="s">
        <v>2846</v>
      </c>
      <c r="R36" s="85">
        <v>3</v>
      </c>
      <c r="S36" s="85" t="s">
        <v>2853</v>
      </c>
      <c r="T36" s="85">
        <v>4</v>
      </c>
      <c r="U36" s="85" t="s">
        <v>410</v>
      </c>
      <c r="V36" s="85">
        <v>2</v>
      </c>
    </row>
    <row r="37" spans="1:22" ht="15">
      <c r="A37" s="85" t="s">
        <v>2807</v>
      </c>
      <c r="B37" s="85">
        <v>0</v>
      </c>
      <c r="C37" s="85" t="s">
        <v>567</v>
      </c>
      <c r="D37" s="85">
        <v>25</v>
      </c>
      <c r="E37" s="85" t="s">
        <v>2817</v>
      </c>
      <c r="F37" s="85">
        <v>41</v>
      </c>
      <c r="G37" s="85" t="s">
        <v>2820</v>
      </c>
      <c r="H37" s="85">
        <v>40</v>
      </c>
      <c r="I37" s="85" t="s">
        <v>402</v>
      </c>
      <c r="J37" s="85">
        <v>20</v>
      </c>
      <c r="K37" s="85" t="s">
        <v>325</v>
      </c>
      <c r="L37" s="85">
        <v>7</v>
      </c>
      <c r="M37" s="85" t="s">
        <v>2832</v>
      </c>
      <c r="N37" s="85">
        <v>6</v>
      </c>
      <c r="O37" s="85" t="s">
        <v>2839</v>
      </c>
      <c r="P37" s="85">
        <v>3</v>
      </c>
      <c r="Q37" s="85" t="s">
        <v>422</v>
      </c>
      <c r="R37" s="85">
        <v>3</v>
      </c>
      <c r="S37" s="85" t="s">
        <v>2854</v>
      </c>
      <c r="T37" s="85">
        <v>4</v>
      </c>
      <c r="U37" s="85" t="s">
        <v>2863</v>
      </c>
      <c r="V37" s="85">
        <v>2</v>
      </c>
    </row>
    <row r="38" spans="1:22" ht="15">
      <c r="A38" s="85" t="s">
        <v>2808</v>
      </c>
      <c r="B38" s="85">
        <v>4004</v>
      </c>
      <c r="C38" s="85" t="s">
        <v>2810</v>
      </c>
      <c r="D38" s="85">
        <v>23</v>
      </c>
      <c r="E38" s="85" t="s">
        <v>2818</v>
      </c>
      <c r="F38" s="85">
        <v>41</v>
      </c>
      <c r="G38" s="85" t="s">
        <v>2821</v>
      </c>
      <c r="H38" s="85">
        <v>40</v>
      </c>
      <c r="I38" s="85" t="s">
        <v>2811</v>
      </c>
      <c r="J38" s="85">
        <v>20</v>
      </c>
      <c r="K38" s="85" t="s">
        <v>2811</v>
      </c>
      <c r="L38" s="85">
        <v>6</v>
      </c>
      <c r="M38" s="85" t="s">
        <v>2833</v>
      </c>
      <c r="N38" s="85">
        <v>5</v>
      </c>
      <c r="O38" s="85" t="s">
        <v>2811</v>
      </c>
      <c r="P38" s="85">
        <v>3</v>
      </c>
      <c r="Q38" s="85" t="s">
        <v>2847</v>
      </c>
      <c r="R38" s="85">
        <v>3</v>
      </c>
      <c r="S38" s="85" t="s">
        <v>2855</v>
      </c>
      <c r="T38" s="85">
        <v>4</v>
      </c>
      <c r="U38" s="85" t="s">
        <v>2864</v>
      </c>
      <c r="V38" s="85">
        <v>2</v>
      </c>
    </row>
    <row r="39" spans="1:22" ht="15">
      <c r="A39" s="85" t="s">
        <v>2809</v>
      </c>
      <c r="B39" s="85">
        <v>4354</v>
      </c>
      <c r="C39" s="85" t="s">
        <v>2811</v>
      </c>
      <c r="D39" s="85">
        <v>22</v>
      </c>
      <c r="E39" s="85" t="s">
        <v>2769</v>
      </c>
      <c r="F39" s="85">
        <v>41</v>
      </c>
      <c r="G39" s="85" t="s">
        <v>2815</v>
      </c>
      <c r="H39" s="85">
        <v>40</v>
      </c>
      <c r="I39" s="85" t="s">
        <v>338</v>
      </c>
      <c r="J39" s="85">
        <v>15</v>
      </c>
      <c r="K39" s="85" t="s">
        <v>379</v>
      </c>
      <c r="L39" s="85">
        <v>6</v>
      </c>
      <c r="M39" s="85" t="s">
        <v>235</v>
      </c>
      <c r="N39" s="85">
        <v>4</v>
      </c>
      <c r="O39" s="85" t="s">
        <v>2840</v>
      </c>
      <c r="P39" s="85">
        <v>3</v>
      </c>
      <c r="Q39" s="85" t="s">
        <v>564</v>
      </c>
      <c r="R39" s="85">
        <v>3</v>
      </c>
      <c r="S39" s="85" t="s">
        <v>2856</v>
      </c>
      <c r="T39" s="85">
        <v>4</v>
      </c>
      <c r="U39" s="85" t="s">
        <v>2865</v>
      </c>
      <c r="V39" s="85">
        <v>2</v>
      </c>
    </row>
    <row r="40" spans="1:22" ht="15">
      <c r="A40" s="85" t="s">
        <v>564</v>
      </c>
      <c r="B40" s="85">
        <v>164</v>
      </c>
      <c r="C40" s="85" t="s">
        <v>402</v>
      </c>
      <c r="D40" s="85">
        <v>20</v>
      </c>
      <c r="E40" s="85" t="s">
        <v>387</v>
      </c>
      <c r="F40" s="85">
        <v>40</v>
      </c>
      <c r="G40" s="85" t="s">
        <v>1749</v>
      </c>
      <c r="H40" s="85">
        <v>40</v>
      </c>
      <c r="I40" s="85" t="s">
        <v>2815</v>
      </c>
      <c r="J40" s="85">
        <v>14</v>
      </c>
      <c r="K40" s="85" t="s">
        <v>378</v>
      </c>
      <c r="L40" s="85">
        <v>6</v>
      </c>
      <c r="M40" s="85" t="s">
        <v>402</v>
      </c>
      <c r="N40" s="85">
        <v>4</v>
      </c>
      <c r="O40" s="85" t="s">
        <v>2841</v>
      </c>
      <c r="P40" s="85">
        <v>3</v>
      </c>
      <c r="Q40" s="85" t="s">
        <v>2815</v>
      </c>
      <c r="R40" s="85">
        <v>3</v>
      </c>
      <c r="S40" s="85" t="s">
        <v>2857</v>
      </c>
      <c r="T40" s="85">
        <v>4</v>
      </c>
      <c r="U40" s="85" t="s">
        <v>2866</v>
      </c>
      <c r="V40" s="85">
        <v>2</v>
      </c>
    </row>
    <row r="41" spans="1:22" ht="15">
      <c r="A41" s="85" t="s">
        <v>402</v>
      </c>
      <c r="B41" s="85">
        <v>134</v>
      </c>
      <c r="C41" s="85" t="s">
        <v>2813</v>
      </c>
      <c r="D41" s="85">
        <v>14</v>
      </c>
      <c r="E41" s="85" t="s">
        <v>2815</v>
      </c>
      <c r="F41" s="85">
        <v>4</v>
      </c>
      <c r="G41" s="85" t="s">
        <v>2811</v>
      </c>
      <c r="H41" s="85">
        <v>40</v>
      </c>
      <c r="I41" s="85" t="s">
        <v>2826</v>
      </c>
      <c r="J41" s="85">
        <v>12</v>
      </c>
      <c r="K41" s="85" t="s">
        <v>2770</v>
      </c>
      <c r="L41" s="85">
        <v>5</v>
      </c>
      <c r="M41" s="85" t="s">
        <v>2810</v>
      </c>
      <c r="N41" s="85">
        <v>4</v>
      </c>
      <c r="O41" s="85" t="s">
        <v>2842</v>
      </c>
      <c r="P41" s="85">
        <v>3</v>
      </c>
      <c r="Q41" s="85" t="s">
        <v>2848</v>
      </c>
      <c r="R41" s="85">
        <v>3</v>
      </c>
      <c r="S41" s="85" t="s">
        <v>2858</v>
      </c>
      <c r="T41" s="85">
        <v>4</v>
      </c>
      <c r="U41" s="85" t="s">
        <v>2850</v>
      </c>
      <c r="V41" s="85">
        <v>2</v>
      </c>
    </row>
    <row r="42" spans="1:22" ht="15">
      <c r="A42" s="85" t="s">
        <v>2810</v>
      </c>
      <c r="B42" s="85">
        <v>121</v>
      </c>
      <c r="C42" s="85" t="s">
        <v>2769</v>
      </c>
      <c r="D42" s="85">
        <v>11</v>
      </c>
      <c r="E42" s="85" t="s">
        <v>2811</v>
      </c>
      <c r="F42" s="85">
        <v>4</v>
      </c>
      <c r="G42" s="85" t="s">
        <v>2822</v>
      </c>
      <c r="H42" s="85">
        <v>40</v>
      </c>
      <c r="I42" s="85" t="s">
        <v>567</v>
      </c>
      <c r="J42" s="85">
        <v>12</v>
      </c>
      <c r="K42" s="85" t="s">
        <v>2829</v>
      </c>
      <c r="L42" s="85">
        <v>4</v>
      </c>
      <c r="M42" s="85" t="s">
        <v>2834</v>
      </c>
      <c r="N42" s="85">
        <v>3</v>
      </c>
      <c r="O42" s="85" t="s">
        <v>569</v>
      </c>
      <c r="P42" s="85">
        <v>3</v>
      </c>
      <c r="Q42" s="85" t="s">
        <v>2780</v>
      </c>
      <c r="R42" s="85">
        <v>3</v>
      </c>
      <c r="S42" s="85" t="s">
        <v>2859</v>
      </c>
      <c r="T42" s="85">
        <v>4</v>
      </c>
      <c r="U42" s="85" t="s">
        <v>2815</v>
      </c>
      <c r="V42" s="85">
        <v>2</v>
      </c>
    </row>
    <row r="43" spans="1:22" ht="15">
      <c r="A43" s="85" t="s">
        <v>567</v>
      </c>
      <c r="B43" s="85">
        <v>102</v>
      </c>
      <c r="C43" s="85" t="s">
        <v>2814</v>
      </c>
      <c r="D43" s="85">
        <v>10</v>
      </c>
      <c r="E43" s="85" t="s">
        <v>402</v>
      </c>
      <c r="F43" s="85">
        <v>4</v>
      </c>
      <c r="G43" s="85" t="s">
        <v>2823</v>
      </c>
      <c r="H43" s="85">
        <v>40</v>
      </c>
      <c r="I43" s="85" t="s">
        <v>2770</v>
      </c>
      <c r="J43" s="85">
        <v>10</v>
      </c>
      <c r="K43" s="85" t="s">
        <v>2772</v>
      </c>
      <c r="L43" s="85">
        <v>4</v>
      </c>
      <c r="M43" s="85" t="s">
        <v>2835</v>
      </c>
      <c r="N43" s="85">
        <v>3</v>
      </c>
      <c r="O43" s="85" t="s">
        <v>405</v>
      </c>
      <c r="P43" s="85">
        <v>3</v>
      </c>
      <c r="Q43" s="85" t="s">
        <v>2849</v>
      </c>
      <c r="R43" s="85">
        <v>3</v>
      </c>
      <c r="S43" s="85" t="s">
        <v>2860</v>
      </c>
      <c r="T43" s="85">
        <v>4</v>
      </c>
      <c r="U43" s="85" t="s">
        <v>1749</v>
      </c>
      <c r="V43" s="85">
        <v>2</v>
      </c>
    </row>
    <row r="44" spans="1:22" ht="15">
      <c r="A44" s="85" t="s">
        <v>2811</v>
      </c>
      <c r="B44" s="85">
        <v>101</v>
      </c>
      <c r="C44" s="85" t="s">
        <v>2815</v>
      </c>
      <c r="D44" s="85">
        <v>10</v>
      </c>
      <c r="E44" s="85" t="s">
        <v>2810</v>
      </c>
      <c r="F44" s="85">
        <v>4</v>
      </c>
      <c r="G44" s="85" t="s">
        <v>2824</v>
      </c>
      <c r="H44" s="85">
        <v>40</v>
      </c>
      <c r="I44" s="85" t="s">
        <v>2827</v>
      </c>
      <c r="J44" s="85">
        <v>10</v>
      </c>
      <c r="K44" s="85" t="s">
        <v>2830</v>
      </c>
      <c r="L44" s="85">
        <v>4</v>
      </c>
      <c r="M44" s="85" t="s">
        <v>2836</v>
      </c>
      <c r="N44" s="85">
        <v>3</v>
      </c>
      <c r="O44" s="85" t="s">
        <v>2843</v>
      </c>
      <c r="P44" s="85">
        <v>3</v>
      </c>
      <c r="Q44" s="85" t="s">
        <v>2850</v>
      </c>
      <c r="R44" s="85">
        <v>3</v>
      </c>
      <c r="S44" s="85" t="s">
        <v>2861</v>
      </c>
      <c r="T44" s="85">
        <v>4</v>
      </c>
      <c r="U44" s="85" t="s">
        <v>567</v>
      </c>
      <c r="V44" s="85">
        <v>2</v>
      </c>
    </row>
    <row r="47" spans="1:22" ht="15" customHeight="1">
      <c r="A47" s="13" t="s">
        <v>2880</v>
      </c>
      <c r="B47" s="13" t="s">
        <v>2730</v>
      </c>
      <c r="C47" s="13" t="s">
        <v>2891</v>
      </c>
      <c r="D47" s="13" t="s">
        <v>2733</v>
      </c>
      <c r="E47" s="13" t="s">
        <v>2901</v>
      </c>
      <c r="F47" s="13" t="s">
        <v>2735</v>
      </c>
      <c r="G47" s="13" t="s">
        <v>2909</v>
      </c>
      <c r="H47" s="13" t="s">
        <v>2737</v>
      </c>
      <c r="I47" s="13" t="s">
        <v>2914</v>
      </c>
      <c r="J47" s="13" t="s">
        <v>2739</v>
      </c>
      <c r="K47" s="13" t="s">
        <v>2922</v>
      </c>
      <c r="L47" s="13" t="s">
        <v>2741</v>
      </c>
      <c r="M47" s="13" t="s">
        <v>2933</v>
      </c>
      <c r="N47" s="13" t="s">
        <v>2743</v>
      </c>
      <c r="O47" s="13" t="s">
        <v>2944</v>
      </c>
      <c r="P47" s="13" t="s">
        <v>2745</v>
      </c>
      <c r="Q47" s="13" t="s">
        <v>2955</v>
      </c>
      <c r="R47" s="13" t="s">
        <v>2747</v>
      </c>
      <c r="S47" s="13" t="s">
        <v>2965</v>
      </c>
      <c r="T47" s="13" t="s">
        <v>2749</v>
      </c>
      <c r="U47" s="13" t="s">
        <v>2976</v>
      </c>
      <c r="V47" s="13" t="s">
        <v>2750</v>
      </c>
    </row>
    <row r="48" spans="1:22" ht="15">
      <c r="A48" s="85" t="s">
        <v>2881</v>
      </c>
      <c r="B48" s="85">
        <v>98</v>
      </c>
      <c r="C48" s="85" t="s">
        <v>2892</v>
      </c>
      <c r="D48" s="85">
        <v>13</v>
      </c>
      <c r="E48" s="85" t="s">
        <v>2902</v>
      </c>
      <c r="F48" s="85">
        <v>41</v>
      </c>
      <c r="G48" s="85" t="s">
        <v>2881</v>
      </c>
      <c r="H48" s="85">
        <v>80</v>
      </c>
      <c r="I48" s="85" t="s">
        <v>2882</v>
      </c>
      <c r="J48" s="85">
        <v>7</v>
      </c>
      <c r="K48" s="85" t="s">
        <v>2923</v>
      </c>
      <c r="L48" s="85">
        <v>7</v>
      </c>
      <c r="M48" s="85" t="s">
        <v>2934</v>
      </c>
      <c r="N48" s="85">
        <v>3</v>
      </c>
      <c r="O48" s="85" t="s">
        <v>2945</v>
      </c>
      <c r="P48" s="85">
        <v>3</v>
      </c>
      <c r="Q48" s="85" t="s">
        <v>2956</v>
      </c>
      <c r="R48" s="85">
        <v>3</v>
      </c>
      <c r="S48" s="85" t="s">
        <v>2966</v>
      </c>
      <c r="T48" s="85">
        <v>4</v>
      </c>
      <c r="U48" s="85" t="s">
        <v>2977</v>
      </c>
      <c r="V48" s="85">
        <v>2</v>
      </c>
    </row>
    <row r="49" spans="1:22" ht="15">
      <c r="A49" s="85" t="s">
        <v>2882</v>
      </c>
      <c r="B49" s="85">
        <v>61</v>
      </c>
      <c r="C49" s="85" t="s">
        <v>2893</v>
      </c>
      <c r="D49" s="85">
        <v>13</v>
      </c>
      <c r="E49" s="85" t="s">
        <v>2903</v>
      </c>
      <c r="F49" s="85">
        <v>41</v>
      </c>
      <c r="G49" s="85" t="s">
        <v>2887</v>
      </c>
      <c r="H49" s="85">
        <v>40</v>
      </c>
      <c r="I49" s="85" t="s">
        <v>2915</v>
      </c>
      <c r="J49" s="85">
        <v>6</v>
      </c>
      <c r="K49" s="85" t="s">
        <v>2924</v>
      </c>
      <c r="L49" s="85">
        <v>3</v>
      </c>
      <c r="M49" s="85" t="s">
        <v>2935</v>
      </c>
      <c r="N49" s="85">
        <v>3</v>
      </c>
      <c r="O49" s="85" t="s">
        <v>2946</v>
      </c>
      <c r="P49" s="85">
        <v>3</v>
      </c>
      <c r="Q49" s="85" t="s">
        <v>2957</v>
      </c>
      <c r="R49" s="85">
        <v>3</v>
      </c>
      <c r="S49" s="85" t="s">
        <v>2967</v>
      </c>
      <c r="T49" s="85">
        <v>4</v>
      </c>
      <c r="U49" s="85" t="s">
        <v>2978</v>
      </c>
      <c r="V49" s="85">
        <v>2</v>
      </c>
    </row>
    <row r="50" spans="1:22" ht="15">
      <c r="A50" s="85" t="s">
        <v>2883</v>
      </c>
      <c r="B50" s="85">
        <v>55</v>
      </c>
      <c r="C50" s="85" t="s">
        <v>2881</v>
      </c>
      <c r="D50" s="85">
        <v>10</v>
      </c>
      <c r="E50" s="85" t="s">
        <v>2883</v>
      </c>
      <c r="F50" s="85">
        <v>41</v>
      </c>
      <c r="G50" s="85" t="s">
        <v>2888</v>
      </c>
      <c r="H50" s="85">
        <v>40</v>
      </c>
      <c r="I50" s="85" t="s">
        <v>2916</v>
      </c>
      <c r="J50" s="85">
        <v>6</v>
      </c>
      <c r="K50" s="85" t="s">
        <v>2925</v>
      </c>
      <c r="L50" s="85">
        <v>3</v>
      </c>
      <c r="M50" s="85" t="s">
        <v>2936</v>
      </c>
      <c r="N50" s="85">
        <v>3</v>
      </c>
      <c r="O50" s="85" t="s">
        <v>2947</v>
      </c>
      <c r="P50" s="85">
        <v>3</v>
      </c>
      <c r="Q50" s="85" t="s">
        <v>2958</v>
      </c>
      <c r="R50" s="85">
        <v>3</v>
      </c>
      <c r="S50" s="85" t="s">
        <v>2968</v>
      </c>
      <c r="T50" s="85">
        <v>4</v>
      </c>
      <c r="U50" s="85" t="s">
        <v>2979</v>
      </c>
      <c r="V50" s="85">
        <v>2</v>
      </c>
    </row>
    <row r="51" spans="1:22" ht="15">
      <c r="A51" s="85" t="s">
        <v>2884</v>
      </c>
      <c r="B51" s="85">
        <v>51</v>
      </c>
      <c r="C51" s="85" t="s">
        <v>2894</v>
      </c>
      <c r="D51" s="85">
        <v>9</v>
      </c>
      <c r="E51" s="85" t="s">
        <v>2882</v>
      </c>
      <c r="F51" s="85">
        <v>41</v>
      </c>
      <c r="G51" s="85" t="s">
        <v>2889</v>
      </c>
      <c r="H51" s="85">
        <v>40</v>
      </c>
      <c r="I51" s="85" t="s">
        <v>2917</v>
      </c>
      <c r="J51" s="85">
        <v>6</v>
      </c>
      <c r="K51" s="85" t="s">
        <v>2926</v>
      </c>
      <c r="L51" s="85">
        <v>3</v>
      </c>
      <c r="M51" s="85" t="s">
        <v>2937</v>
      </c>
      <c r="N51" s="85">
        <v>3</v>
      </c>
      <c r="O51" s="85" t="s">
        <v>2948</v>
      </c>
      <c r="P51" s="85">
        <v>3</v>
      </c>
      <c r="Q51" s="85" t="s">
        <v>2959</v>
      </c>
      <c r="R51" s="85">
        <v>3</v>
      </c>
      <c r="S51" s="85" t="s">
        <v>2969</v>
      </c>
      <c r="T51" s="85">
        <v>4</v>
      </c>
      <c r="U51" s="85" t="s">
        <v>2980</v>
      </c>
      <c r="V51" s="85">
        <v>2</v>
      </c>
    </row>
    <row r="52" spans="1:22" ht="15">
      <c r="A52" s="85" t="s">
        <v>2885</v>
      </c>
      <c r="B52" s="85">
        <v>51</v>
      </c>
      <c r="C52" s="85" t="s">
        <v>2895</v>
      </c>
      <c r="D52" s="85">
        <v>9</v>
      </c>
      <c r="E52" s="85" t="s">
        <v>2904</v>
      </c>
      <c r="F52" s="85">
        <v>40</v>
      </c>
      <c r="G52" s="85" t="s">
        <v>2884</v>
      </c>
      <c r="H52" s="85">
        <v>40</v>
      </c>
      <c r="I52" s="85" t="s">
        <v>2918</v>
      </c>
      <c r="J52" s="85">
        <v>6</v>
      </c>
      <c r="K52" s="85" t="s">
        <v>2927</v>
      </c>
      <c r="L52" s="85">
        <v>3</v>
      </c>
      <c r="M52" s="85" t="s">
        <v>2938</v>
      </c>
      <c r="N52" s="85">
        <v>3</v>
      </c>
      <c r="O52" s="85" t="s">
        <v>2949</v>
      </c>
      <c r="P52" s="85">
        <v>3</v>
      </c>
      <c r="Q52" s="85" t="s">
        <v>2907</v>
      </c>
      <c r="R52" s="85">
        <v>3</v>
      </c>
      <c r="S52" s="85" t="s">
        <v>2970</v>
      </c>
      <c r="T52" s="85">
        <v>4</v>
      </c>
      <c r="U52" s="85" t="s">
        <v>2981</v>
      </c>
      <c r="V52" s="85">
        <v>2</v>
      </c>
    </row>
    <row r="53" spans="1:22" ht="15">
      <c r="A53" s="85" t="s">
        <v>2886</v>
      </c>
      <c r="B53" s="85">
        <v>51</v>
      </c>
      <c r="C53" s="85" t="s">
        <v>2896</v>
      </c>
      <c r="D53" s="85">
        <v>9</v>
      </c>
      <c r="E53" s="85" t="s">
        <v>2881</v>
      </c>
      <c r="F53" s="85">
        <v>4</v>
      </c>
      <c r="G53" s="85" t="s">
        <v>2890</v>
      </c>
      <c r="H53" s="85">
        <v>40</v>
      </c>
      <c r="I53" s="85" t="s">
        <v>2919</v>
      </c>
      <c r="J53" s="85">
        <v>6</v>
      </c>
      <c r="K53" s="85" t="s">
        <v>2928</v>
      </c>
      <c r="L53" s="85">
        <v>3</v>
      </c>
      <c r="M53" s="85" t="s">
        <v>2939</v>
      </c>
      <c r="N53" s="85">
        <v>3</v>
      </c>
      <c r="O53" s="85" t="s">
        <v>2950</v>
      </c>
      <c r="P53" s="85">
        <v>3</v>
      </c>
      <c r="Q53" s="85" t="s">
        <v>2960</v>
      </c>
      <c r="R53" s="85">
        <v>3</v>
      </c>
      <c r="S53" s="85" t="s">
        <v>2971</v>
      </c>
      <c r="T53" s="85">
        <v>4</v>
      </c>
      <c r="U53" s="85" t="s">
        <v>2982</v>
      </c>
      <c r="V53" s="85">
        <v>2</v>
      </c>
    </row>
    <row r="54" spans="1:22" ht="15">
      <c r="A54" s="85" t="s">
        <v>2887</v>
      </c>
      <c r="B54" s="85">
        <v>49</v>
      </c>
      <c r="C54" s="85" t="s">
        <v>2897</v>
      </c>
      <c r="D54" s="85">
        <v>9</v>
      </c>
      <c r="E54" s="85" t="s">
        <v>2905</v>
      </c>
      <c r="F54" s="85">
        <v>2</v>
      </c>
      <c r="G54" s="85" t="s">
        <v>2910</v>
      </c>
      <c r="H54" s="85">
        <v>40</v>
      </c>
      <c r="I54" s="85" t="s">
        <v>2907</v>
      </c>
      <c r="J54" s="85">
        <v>6</v>
      </c>
      <c r="K54" s="85" t="s">
        <v>2929</v>
      </c>
      <c r="L54" s="85">
        <v>3</v>
      </c>
      <c r="M54" s="85" t="s">
        <v>2940</v>
      </c>
      <c r="N54" s="85">
        <v>3</v>
      </c>
      <c r="O54" s="85" t="s">
        <v>2951</v>
      </c>
      <c r="P54" s="85">
        <v>3</v>
      </c>
      <c r="Q54" s="85" t="s">
        <v>2961</v>
      </c>
      <c r="R54" s="85">
        <v>3</v>
      </c>
      <c r="S54" s="85" t="s">
        <v>2972</v>
      </c>
      <c r="T54" s="85">
        <v>4</v>
      </c>
      <c r="U54" s="85" t="s">
        <v>2884</v>
      </c>
      <c r="V54" s="85">
        <v>2</v>
      </c>
    </row>
    <row r="55" spans="1:22" ht="15">
      <c r="A55" s="85" t="s">
        <v>2888</v>
      </c>
      <c r="B55" s="85">
        <v>49</v>
      </c>
      <c r="C55" s="85" t="s">
        <v>2898</v>
      </c>
      <c r="D55" s="85">
        <v>9</v>
      </c>
      <c r="E55" s="85" t="s">
        <v>2906</v>
      </c>
      <c r="F55" s="85">
        <v>2</v>
      </c>
      <c r="G55" s="85" t="s">
        <v>2911</v>
      </c>
      <c r="H55" s="85">
        <v>40</v>
      </c>
      <c r="I55" s="85" t="s">
        <v>2908</v>
      </c>
      <c r="J55" s="85">
        <v>6</v>
      </c>
      <c r="K55" s="85" t="s">
        <v>2930</v>
      </c>
      <c r="L55" s="85">
        <v>3</v>
      </c>
      <c r="M55" s="85" t="s">
        <v>2941</v>
      </c>
      <c r="N55" s="85">
        <v>3</v>
      </c>
      <c r="O55" s="85" t="s">
        <v>2952</v>
      </c>
      <c r="P55" s="85">
        <v>3</v>
      </c>
      <c r="Q55" s="85" t="s">
        <v>2962</v>
      </c>
      <c r="R55" s="85">
        <v>3</v>
      </c>
      <c r="S55" s="85" t="s">
        <v>2973</v>
      </c>
      <c r="T55" s="85">
        <v>4</v>
      </c>
      <c r="U55" s="85" t="s">
        <v>2983</v>
      </c>
      <c r="V55" s="85">
        <v>2</v>
      </c>
    </row>
    <row r="56" spans="1:22" ht="15">
      <c r="A56" s="85" t="s">
        <v>2889</v>
      </c>
      <c r="B56" s="85">
        <v>49</v>
      </c>
      <c r="C56" s="85" t="s">
        <v>2899</v>
      </c>
      <c r="D56" s="85">
        <v>9</v>
      </c>
      <c r="E56" s="85" t="s">
        <v>2907</v>
      </c>
      <c r="F56" s="85">
        <v>2</v>
      </c>
      <c r="G56" s="85" t="s">
        <v>2912</v>
      </c>
      <c r="H56" s="85">
        <v>40</v>
      </c>
      <c r="I56" s="85" t="s">
        <v>2920</v>
      </c>
      <c r="J56" s="85">
        <v>6</v>
      </c>
      <c r="K56" s="85" t="s">
        <v>2931</v>
      </c>
      <c r="L56" s="85">
        <v>3</v>
      </c>
      <c r="M56" s="85" t="s">
        <v>2942</v>
      </c>
      <c r="N56" s="85">
        <v>3</v>
      </c>
      <c r="O56" s="85" t="s">
        <v>2953</v>
      </c>
      <c r="P56" s="85">
        <v>3</v>
      </c>
      <c r="Q56" s="85" t="s">
        <v>2963</v>
      </c>
      <c r="R56" s="85">
        <v>3</v>
      </c>
      <c r="S56" s="85" t="s">
        <v>2974</v>
      </c>
      <c r="T56" s="85">
        <v>4</v>
      </c>
      <c r="U56" s="85" t="s">
        <v>2984</v>
      </c>
      <c r="V56" s="85">
        <v>2</v>
      </c>
    </row>
    <row r="57" spans="1:22" ht="15">
      <c r="A57" s="85" t="s">
        <v>2890</v>
      </c>
      <c r="B57" s="85">
        <v>49</v>
      </c>
      <c r="C57" s="85" t="s">
        <v>2900</v>
      </c>
      <c r="D57" s="85">
        <v>9</v>
      </c>
      <c r="E57" s="85" t="s">
        <v>2908</v>
      </c>
      <c r="F57" s="85">
        <v>2</v>
      </c>
      <c r="G57" s="85" t="s">
        <v>2913</v>
      </c>
      <c r="H57" s="85">
        <v>40</v>
      </c>
      <c r="I57" s="85" t="s">
        <v>2921</v>
      </c>
      <c r="J57" s="85">
        <v>6</v>
      </c>
      <c r="K57" s="85" t="s">
        <v>2932</v>
      </c>
      <c r="L57" s="85">
        <v>2</v>
      </c>
      <c r="M57" s="85" t="s">
        <v>2943</v>
      </c>
      <c r="N57" s="85">
        <v>3</v>
      </c>
      <c r="O57" s="85" t="s">
        <v>2954</v>
      </c>
      <c r="P57" s="85">
        <v>3</v>
      </c>
      <c r="Q57" s="85" t="s">
        <v>2964</v>
      </c>
      <c r="R57" s="85">
        <v>3</v>
      </c>
      <c r="S57" s="85" t="s">
        <v>2975</v>
      </c>
      <c r="T57" s="85">
        <v>3</v>
      </c>
      <c r="U57" s="85" t="s">
        <v>2985</v>
      </c>
      <c r="V57" s="85">
        <v>2</v>
      </c>
    </row>
    <row r="60" spans="1:22" ht="15" customHeight="1">
      <c r="A60" s="13" t="s">
        <v>2998</v>
      </c>
      <c r="B60" s="13" t="s">
        <v>2730</v>
      </c>
      <c r="C60" s="78" t="s">
        <v>3000</v>
      </c>
      <c r="D60" s="78" t="s">
        <v>2733</v>
      </c>
      <c r="E60" s="78" t="s">
        <v>3001</v>
      </c>
      <c r="F60" s="78" t="s">
        <v>2735</v>
      </c>
      <c r="G60" s="78" t="s">
        <v>3004</v>
      </c>
      <c r="H60" s="78" t="s">
        <v>2737</v>
      </c>
      <c r="I60" s="13" t="s">
        <v>3006</v>
      </c>
      <c r="J60" s="13" t="s">
        <v>2739</v>
      </c>
      <c r="K60" s="78" t="s">
        <v>3008</v>
      </c>
      <c r="L60" s="78" t="s">
        <v>2741</v>
      </c>
      <c r="M60" s="78" t="s">
        <v>3011</v>
      </c>
      <c r="N60" s="78" t="s">
        <v>2743</v>
      </c>
      <c r="O60" s="78" t="s">
        <v>3013</v>
      </c>
      <c r="P60" s="78" t="s">
        <v>2745</v>
      </c>
      <c r="Q60" s="78" t="s">
        <v>3015</v>
      </c>
      <c r="R60" s="78" t="s">
        <v>2747</v>
      </c>
      <c r="S60" s="78" t="s">
        <v>3017</v>
      </c>
      <c r="T60" s="78" t="s">
        <v>2749</v>
      </c>
      <c r="U60" s="78" t="s">
        <v>3019</v>
      </c>
      <c r="V60" s="78" t="s">
        <v>2750</v>
      </c>
    </row>
    <row r="61" spans="1:22" ht="15">
      <c r="A61" s="78" t="s">
        <v>325</v>
      </c>
      <c r="B61" s="78">
        <v>1</v>
      </c>
      <c r="C61" s="78"/>
      <c r="D61" s="78"/>
      <c r="E61" s="78"/>
      <c r="F61" s="78"/>
      <c r="G61" s="78"/>
      <c r="H61" s="78"/>
      <c r="I61" s="78" t="s">
        <v>338</v>
      </c>
      <c r="J61" s="78">
        <v>1</v>
      </c>
      <c r="K61" s="78"/>
      <c r="L61" s="78"/>
      <c r="M61" s="78"/>
      <c r="N61" s="78"/>
      <c r="O61" s="78"/>
      <c r="P61" s="78"/>
      <c r="Q61" s="78"/>
      <c r="R61" s="78"/>
      <c r="S61" s="78"/>
      <c r="T61" s="78"/>
      <c r="U61" s="78"/>
      <c r="V61" s="78"/>
    </row>
    <row r="62" spans="1:22" ht="15">
      <c r="A62" s="78" t="s">
        <v>338</v>
      </c>
      <c r="B62" s="78">
        <v>1</v>
      </c>
      <c r="C62" s="78"/>
      <c r="D62" s="78"/>
      <c r="E62" s="78"/>
      <c r="F62" s="78"/>
      <c r="G62" s="78"/>
      <c r="H62" s="78"/>
      <c r="I62" s="78" t="s">
        <v>325</v>
      </c>
      <c r="J62" s="78">
        <v>1</v>
      </c>
      <c r="K62" s="78"/>
      <c r="L62" s="78"/>
      <c r="M62" s="78"/>
      <c r="N62" s="78"/>
      <c r="O62" s="78"/>
      <c r="P62" s="78"/>
      <c r="Q62" s="78"/>
      <c r="R62" s="78"/>
      <c r="S62" s="78"/>
      <c r="T62" s="78"/>
      <c r="U62" s="78"/>
      <c r="V62" s="78"/>
    </row>
    <row r="65" spans="1:22" ht="15" customHeight="1">
      <c r="A65" s="13" t="s">
        <v>2999</v>
      </c>
      <c r="B65" s="13" t="s">
        <v>2730</v>
      </c>
      <c r="C65" s="13" t="s">
        <v>3002</v>
      </c>
      <c r="D65" s="13" t="s">
        <v>2733</v>
      </c>
      <c r="E65" s="13" t="s">
        <v>3003</v>
      </c>
      <c r="F65" s="13" t="s">
        <v>2735</v>
      </c>
      <c r="G65" s="13" t="s">
        <v>3005</v>
      </c>
      <c r="H65" s="13" t="s">
        <v>2737</v>
      </c>
      <c r="I65" s="13" t="s">
        <v>3007</v>
      </c>
      <c r="J65" s="13" t="s">
        <v>2739</v>
      </c>
      <c r="K65" s="13" t="s">
        <v>3010</v>
      </c>
      <c r="L65" s="13" t="s">
        <v>2741</v>
      </c>
      <c r="M65" s="13" t="s">
        <v>3012</v>
      </c>
      <c r="N65" s="13" t="s">
        <v>2743</v>
      </c>
      <c r="O65" s="13" t="s">
        <v>3014</v>
      </c>
      <c r="P65" s="13" t="s">
        <v>2745</v>
      </c>
      <c r="Q65" s="13" t="s">
        <v>3016</v>
      </c>
      <c r="R65" s="13" t="s">
        <v>2747</v>
      </c>
      <c r="S65" s="13" t="s">
        <v>3018</v>
      </c>
      <c r="T65" s="13" t="s">
        <v>2749</v>
      </c>
      <c r="U65" s="13" t="s">
        <v>3020</v>
      </c>
      <c r="V65" s="13" t="s">
        <v>2750</v>
      </c>
    </row>
    <row r="66" spans="1:22" ht="15">
      <c r="A66" s="78" t="s">
        <v>325</v>
      </c>
      <c r="B66" s="78">
        <v>84</v>
      </c>
      <c r="C66" s="78" t="s">
        <v>325</v>
      </c>
      <c r="D66" s="78">
        <v>44</v>
      </c>
      <c r="E66" s="78" t="s">
        <v>387</v>
      </c>
      <c r="F66" s="78">
        <v>40</v>
      </c>
      <c r="G66" s="78" t="s">
        <v>392</v>
      </c>
      <c r="H66" s="78">
        <v>39</v>
      </c>
      <c r="I66" s="78" t="s">
        <v>325</v>
      </c>
      <c r="J66" s="78">
        <v>23</v>
      </c>
      <c r="K66" s="78" t="s">
        <v>325</v>
      </c>
      <c r="L66" s="78">
        <v>7</v>
      </c>
      <c r="M66" s="78" t="s">
        <v>325</v>
      </c>
      <c r="N66" s="78">
        <v>6</v>
      </c>
      <c r="O66" s="78" t="s">
        <v>406</v>
      </c>
      <c r="P66" s="78">
        <v>3</v>
      </c>
      <c r="Q66" s="78" t="s">
        <v>422</v>
      </c>
      <c r="R66" s="78">
        <v>3</v>
      </c>
      <c r="S66" s="78" t="s">
        <v>364</v>
      </c>
      <c r="T66" s="78">
        <v>3</v>
      </c>
      <c r="U66" s="78" t="s">
        <v>325</v>
      </c>
      <c r="V66" s="78">
        <v>2</v>
      </c>
    </row>
    <row r="67" spans="1:22" ht="15">
      <c r="A67" s="78" t="s">
        <v>392</v>
      </c>
      <c r="B67" s="78">
        <v>50</v>
      </c>
      <c r="C67" s="78" t="s">
        <v>394</v>
      </c>
      <c r="D67" s="78">
        <v>8</v>
      </c>
      <c r="E67" s="78" t="s">
        <v>392</v>
      </c>
      <c r="F67" s="78">
        <v>2</v>
      </c>
      <c r="G67" s="78" t="s">
        <v>387</v>
      </c>
      <c r="H67" s="78">
        <v>2</v>
      </c>
      <c r="I67" s="78" t="s">
        <v>338</v>
      </c>
      <c r="J67" s="78">
        <v>14</v>
      </c>
      <c r="K67" s="78" t="s">
        <v>379</v>
      </c>
      <c r="L67" s="78">
        <v>6</v>
      </c>
      <c r="M67" s="78" t="s">
        <v>235</v>
      </c>
      <c r="N67" s="78">
        <v>4</v>
      </c>
      <c r="O67" s="78" t="s">
        <v>405</v>
      </c>
      <c r="P67" s="78">
        <v>3</v>
      </c>
      <c r="Q67" s="78" t="s">
        <v>362</v>
      </c>
      <c r="R67" s="78">
        <v>2</v>
      </c>
      <c r="S67" s="78" t="s">
        <v>325</v>
      </c>
      <c r="T67" s="78">
        <v>1</v>
      </c>
      <c r="U67" s="78" t="s">
        <v>307</v>
      </c>
      <c r="V67" s="78">
        <v>1</v>
      </c>
    </row>
    <row r="68" spans="1:22" ht="15">
      <c r="A68" s="78" t="s">
        <v>387</v>
      </c>
      <c r="B68" s="78">
        <v>44</v>
      </c>
      <c r="C68" s="78" t="s">
        <v>392</v>
      </c>
      <c r="D68" s="78">
        <v>5</v>
      </c>
      <c r="E68" s="78" t="s">
        <v>381</v>
      </c>
      <c r="F68" s="78">
        <v>1</v>
      </c>
      <c r="G68" s="78"/>
      <c r="H68" s="78"/>
      <c r="I68" s="78" t="s">
        <v>375</v>
      </c>
      <c r="J68" s="78">
        <v>8</v>
      </c>
      <c r="K68" s="78" t="s">
        <v>378</v>
      </c>
      <c r="L68" s="78">
        <v>6</v>
      </c>
      <c r="M68" s="78" t="s">
        <v>413</v>
      </c>
      <c r="N68" s="78">
        <v>3</v>
      </c>
      <c r="O68" s="78" t="s">
        <v>404</v>
      </c>
      <c r="P68" s="78">
        <v>3</v>
      </c>
      <c r="Q68" s="78" t="s">
        <v>420</v>
      </c>
      <c r="R68" s="78">
        <v>1</v>
      </c>
      <c r="S68" s="78" t="s">
        <v>363</v>
      </c>
      <c r="T68" s="78">
        <v>1</v>
      </c>
      <c r="U68" s="78" t="s">
        <v>304</v>
      </c>
      <c r="V68" s="78">
        <v>1</v>
      </c>
    </row>
    <row r="69" spans="1:22" ht="15">
      <c r="A69" s="78" t="s">
        <v>338</v>
      </c>
      <c r="B69" s="78">
        <v>15</v>
      </c>
      <c r="C69" s="78" t="s">
        <v>318</v>
      </c>
      <c r="D69" s="78">
        <v>4</v>
      </c>
      <c r="E69" s="78" t="s">
        <v>325</v>
      </c>
      <c r="F69" s="78">
        <v>1</v>
      </c>
      <c r="G69" s="78"/>
      <c r="H69" s="78"/>
      <c r="I69" s="78" t="s">
        <v>398</v>
      </c>
      <c r="J69" s="78">
        <v>8</v>
      </c>
      <c r="K69" s="78" t="s">
        <v>398</v>
      </c>
      <c r="L69" s="78">
        <v>3</v>
      </c>
      <c r="M69" s="78" t="s">
        <v>401</v>
      </c>
      <c r="N69" s="78">
        <v>2</v>
      </c>
      <c r="O69" s="78" t="s">
        <v>384</v>
      </c>
      <c r="P69" s="78">
        <v>2</v>
      </c>
      <c r="Q69" s="78"/>
      <c r="R69" s="78"/>
      <c r="S69" s="78"/>
      <c r="T69" s="78"/>
      <c r="U69" s="78" t="s">
        <v>306</v>
      </c>
      <c r="V69" s="78">
        <v>1</v>
      </c>
    </row>
    <row r="70" spans="1:22" ht="15">
      <c r="A70" s="78" t="s">
        <v>398</v>
      </c>
      <c r="B70" s="78">
        <v>14</v>
      </c>
      <c r="C70" s="78" t="s">
        <v>346</v>
      </c>
      <c r="D70" s="78">
        <v>3</v>
      </c>
      <c r="E70" s="78"/>
      <c r="F70" s="78"/>
      <c r="G70" s="78"/>
      <c r="H70" s="78"/>
      <c r="I70" s="78" t="s">
        <v>391</v>
      </c>
      <c r="J70" s="78">
        <v>5</v>
      </c>
      <c r="K70" s="78" t="s">
        <v>376</v>
      </c>
      <c r="L70" s="78">
        <v>3</v>
      </c>
      <c r="M70" s="78" t="s">
        <v>398</v>
      </c>
      <c r="N70" s="78">
        <v>1</v>
      </c>
      <c r="O70" s="78"/>
      <c r="P70" s="78"/>
      <c r="Q70" s="78"/>
      <c r="R70" s="78"/>
      <c r="S70" s="78"/>
      <c r="T70" s="78"/>
      <c r="U70" s="78"/>
      <c r="V70" s="78"/>
    </row>
    <row r="71" spans="1:22" ht="15">
      <c r="A71" s="78" t="s">
        <v>394</v>
      </c>
      <c r="B71" s="78">
        <v>9</v>
      </c>
      <c r="C71" s="78" t="s">
        <v>328</v>
      </c>
      <c r="D71" s="78">
        <v>3</v>
      </c>
      <c r="E71" s="78"/>
      <c r="F71" s="78"/>
      <c r="G71" s="78"/>
      <c r="H71" s="78"/>
      <c r="I71" s="78" t="s">
        <v>336</v>
      </c>
      <c r="J71" s="78">
        <v>5</v>
      </c>
      <c r="K71" s="78" t="s">
        <v>380</v>
      </c>
      <c r="L71" s="78">
        <v>2</v>
      </c>
      <c r="M71" s="78" t="s">
        <v>236</v>
      </c>
      <c r="N71" s="78">
        <v>1</v>
      </c>
      <c r="O71" s="78"/>
      <c r="P71" s="78"/>
      <c r="Q71" s="78"/>
      <c r="R71" s="78"/>
      <c r="S71" s="78"/>
      <c r="T71" s="78"/>
      <c r="U71" s="78"/>
      <c r="V71" s="78"/>
    </row>
    <row r="72" spans="1:22" ht="15">
      <c r="A72" s="78" t="s">
        <v>375</v>
      </c>
      <c r="B72" s="78">
        <v>9</v>
      </c>
      <c r="C72" s="78" t="s">
        <v>411</v>
      </c>
      <c r="D72" s="78">
        <v>3</v>
      </c>
      <c r="E72" s="78"/>
      <c r="F72" s="78"/>
      <c r="G72" s="78"/>
      <c r="H72" s="78"/>
      <c r="I72" s="78" t="s">
        <v>3009</v>
      </c>
      <c r="J72" s="78">
        <v>5</v>
      </c>
      <c r="K72" s="78" t="s">
        <v>373</v>
      </c>
      <c r="L72" s="78">
        <v>2</v>
      </c>
      <c r="M72" s="78"/>
      <c r="N72" s="78"/>
      <c r="O72" s="78"/>
      <c r="P72" s="78"/>
      <c r="Q72" s="78"/>
      <c r="R72" s="78"/>
      <c r="S72" s="78"/>
      <c r="T72" s="78"/>
      <c r="U72" s="78"/>
      <c r="V72" s="78"/>
    </row>
    <row r="73" spans="1:22" ht="15">
      <c r="A73" s="78" t="s">
        <v>379</v>
      </c>
      <c r="B73" s="78">
        <v>8</v>
      </c>
      <c r="C73" s="78" t="s">
        <v>410</v>
      </c>
      <c r="D73" s="78">
        <v>3</v>
      </c>
      <c r="E73" s="78"/>
      <c r="F73" s="78"/>
      <c r="G73" s="78"/>
      <c r="H73" s="78"/>
      <c r="I73" s="78" t="s">
        <v>389</v>
      </c>
      <c r="J73" s="78">
        <v>4</v>
      </c>
      <c r="K73" s="78" t="s">
        <v>212</v>
      </c>
      <c r="L73" s="78">
        <v>2</v>
      </c>
      <c r="M73" s="78"/>
      <c r="N73" s="78"/>
      <c r="O73" s="78"/>
      <c r="P73" s="78"/>
      <c r="Q73" s="78"/>
      <c r="R73" s="78"/>
      <c r="S73" s="78"/>
      <c r="T73" s="78"/>
      <c r="U73" s="78"/>
      <c r="V73" s="78"/>
    </row>
    <row r="74" spans="1:22" ht="15">
      <c r="A74" s="78" t="s">
        <v>378</v>
      </c>
      <c r="B74" s="78">
        <v>7</v>
      </c>
      <c r="C74" s="78" t="s">
        <v>398</v>
      </c>
      <c r="D74" s="78">
        <v>2</v>
      </c>
      <c r="E74" s="78"/>
      <c r="F74" s="78"/>
      <c r="G74" s="78"/>
      <c r="H74" s="78"/>
      <c r="I74" s="78" t="s">
        <v>392</v>
      </c>
      <c r="J74" s="78">
        <v>4</v>
      </c>
      <c r="K74" s="78" t="s">
        <v>421</v>
      </c>
      <c r="L74" s="78">
        <v>2</v>
      </c>
      <c r="M74" s="78"/>
      <c r="N74" s="78"/>
      <c r="O74" s="78"/>
      <c r="P74" s="78"/>
      <c r="Q74" s="78"/>
      <c r="R74" s="78"/>
      <c r="S74" s="78"/>
      <c r="T74" s="78"/>
      <c r="U74" s="78"/>
      <c r="V74" s="78"/>
    </row>
    <row r="75" spans="1:22" ht="15">
      <c r="A75" s="78" t="s">
        <v>235</v>
      </c>
      <c r="B75" s="78">
        <v>6</v>
      </c>
      <c r="C75" s="78" t="s">
        <v>326</v>
      </c>
      <c r="D75" s="78">
        <v>2</v>
      </c>
      <c r="E75" s="78"/>
      <c r="F75" s="78"/>
      <c r="G75" s="78"/>
      <c r="H75" s="78"/>
      <c r="I75" s="78" t="s">
        <v>403</v>
      </c>
      <c r="J75" s="78">
        <v>4</v>
      </c>
      <c r="K75" s="78" t="s">
        <v>419</v>
      </c>
      <c r="L75" s="78">
        <v>2</v>
      </c>
      <c r="M75" s="78"/>
      <c r="N75" s="78"/>
      <c r="O75" s="78"/>
      <c r="P75" s="78"/>
      <c r="Q75" s="78"/>
      <c r="R75" s="78"/>
      <c r="S75" s="78"/>
      <c r="T75" s="78"/>
      <c r="U75" s="78"/>
      <c r="V75" s="78"/>
    </row>
    <row r="78" spans="1:22" ht="15" customHeight="1">
      <c r="A78" s="13" t="s">
        <v>3035</v>
      </c>
      <c r="B78" s="13" t="s">
        <v>2730</v>
      </c>
      <c r="C78" s="13" t="s">
        <v>3036</v>
      </c>
      <c r="D78" s="13" t="s">
        <v>2733</v>
      </c>
      <c r="E78" s="13" t="s">
        <v>3037</v>
      </c>
      <c r="F78" s="13" t="s">
        <v>2735</v>
      </c>
      <c r="G78" s="13" t="s">
        <v>3038</v>
      </c>
      <c r="H78" s="13" t="s">
        <v>2737</v>
      </c>
      <c r="I78" s="13" t="s">
        <v>3039</v>
      </c>
      <c r="J78" s="13" t="s">
        <v>2739</v>
      </c>
      <c r="K78" s="13" t="s">
        <v>3040</v>
      </c>
      <c r="L78" s="13" t="s">
        <v>2741</v>
      </c>
      <c r="M78" s="13" t="s">
        <v>3041</v>
      </c>
      <c r="N78" s="13" t="s">
        <v>2743</v>
      </c>
      <c r="O78" s="13" t="s">
        <v>3042</v>
      </c>
      <c r="P78" s="13" t="s">
        <v>2745</v>
      </c>
      <c r="Q78" s="13" t="s">
        <v>3043</v>
      </c>
      <c r="R78" s="13" t="s">
        <v>2747</v>
      </c>
      <c r="S78" s="13" t="s">
        <v>3044</v>
      </c>
      <c r="T78" s="13" t="s">
        <v>2749</v>
      </c>
      <c r="U78" s="13" t="s">
        <v>3045</v>
      </c>
      <c r="V78" s="13" t="s">
        <v>2750</v>
      </c>
    </row>
    <row r="79" spans="1:22" ht="15">
      <c r="A79" s="116" t="s">
        <v>226</v>
      </c>
      <c r="B79" s="78">
        <v>325543</v>
      </c>
      <c r="C79" s="116" t="s">
        <v>415</v>
      </c>
      <c r="D79" s="78">
        <v>325374</v>
      </c>
      <c r="E79" s="116" t="s">
        <v>226</v>
      </c>
      <c r="F79" s="78">
        <v>325543</v>
      </c>
      <c r="G79" s="116" t="s">
        <v>286</v>
      </c>
      <c r="H79" s="78">
        <v>252817</v>
      </c>
      <c r="I79" s="116" t="s">
        <v>403</v>
      </c>
      <c r="J79" s="78">
        <v>319393</v>
      </c>
      <c r="K79" s="116" t="s">
        <v>374</v>
      </c>
      <c r="L79" s="78">
        <v>52485</v>
      </c>
      <c r="M79" s="116" t="s">
        <v>340</v>
      </c>
      <c r="N79" s="78">
        <v>36630</v>
      </c>
      <c r="O79" s="116" t="s">
        <v>406</v>
      </c>
      <c r="P79" s="78">
        <v>93175</v>
      </c>
      <c r="Q79" s="116" t="s">
        <v>422</v>
      </c>
      <c r="R79" s="78">
        <v>48337</v>
      </c>
      <c r="S79" s="116" t="s">
        <v>363</v>
      </c>
      <c r="T79" s="78">
        <v>6818</v>
      </c>
      <c r="U79" s="116" t="s">
        <v>304</v>
      </c>
      <c r="V79" s="78">
        <v>269455</v>
      </c>
    </row>
    <row r="80" spans="1:22" ht="15">
      <c r="A80" s="116" t="s">
        <v>415</v>
      </c>
      <c r="B80" s="78">
        <v>325374</v>
      </c>
      <c r="C80" s="116" t="s">
        <v>367</v>
      </c>
      <c r="D80" s="78">
        <v>196176</v>
      </c>
      <c r="E80" s="116" t="s">
        <v>252</v>
      </c>
      <c r="F80" s="78">
        <v>292051</v>
      </c>
      <c r="G80" s="116" t="s">
        <v>350</v>
      </c>
      <c r="H80" s="78">
        <v>176313</v>
      </c>
      <c r="I80" s="116" t="s">
        <v>335</v>
      </c>
      <c r="J80" s="78">
        <v>75179</v>
      </c>
      <c r="K80" s="116" t="s">
        <v>379</v>
      </c>
      <c r="L80" s="78">
        <v>10109</v>
      </c>
      <c r="M80" s="116" t="s">
        <v>413</v>
      </c>
      <c r="N80" s="78">
        <v>16352</v>
      </c>
      <c r="O80" s="116" t="s">
        <v>245</v>
      </c>
      <c r="P80" s="78">
        <v>78349</v>
      </c>
      <c r="Q80" s="116" t="s">
        <v>386</v>
      </c>
      <c r="R80" s="78">
        <v>6187</v>
      </c>
      <c r="S80" s="116" t="s">
        <v>355</v>
      </c>
      <c r="T80" s="78">
        <v>2401</v>
      </c>
      <c r="U80" s="116" t="s">
        <v>305</v>
      </c>
      <c r="V80" s="78">
        <v>202770</v>
      </c>
    </row>
    <row r="81" spans="1:22" ht="15">
      <c r="A81" s="116" t="s">
        <v>403</v>
      </c>
      <c r="B81" s="78">
        <v>319393</v>
      </c>
      <c r="C81" s="116" t="s">
        <v>366</v>
      </c>
      <c r="D81" s="78">
        <v>77688</v>
      </c>
      <c r="E81" s="116" t="s">
        <v>213</v>
      </c>
      <c r="F81" s="78">
        <v>238277</v>
      </c>
      <c r="G81" s="116" t="s">
        <v>356</v>
      </c>
      <c r="H81" s="78">
        <v>116365</v>
      </c>
      <c r="I81" s="116" t="s">
        <v>333</v>
      </c>
      <c r="J81" s="78">
        <v>62279</v>
      </c>
      <c r="K81" s="116" t="s">
        <v>421</v>
      </c>
      <c r="L81" s="78">
        <v>4937</v>
      </c>
      <c r="M81" s="116" t="s">
        <v>235</v>
      </c>
      <c r="N81" s="78">
        <v>4504</v>
      </c>
      <c r="O81" s="116" t="s">
        <v>404</v>
      </c>
      <c r="P81" s="78">
        <v>24097</v>
      </c>
      <c r="Q81" s="116" t="s">
        <v>420</v>
      </c>
      <c r="R81" s="78">
        <v>4410</v>
      </c>
      <c r="S81" s="116" t="s">
        <v>364</v>
      </c>
      <c r="T81" s="78">
        <v>2135</v>
      </c>
      <c r="U81" s="116" t="s">
        <v>307</v>
      </c>
      <c r="V81" s="78">
        <v>4514</v>
      </c>
    </row>
    <row r="82" spans="1:22" ht="15">
      <c r="A82" s="116" t="s">
        <v>252</v>
      </c>
      <c r="B82" s="78">
        <v>292051</v>
      </c>
      <c r="C82" s="116" t="s">
        <v>347</v>
      </c>
      <c r="D82" s="78">
        <v>68414</v>
      </c>
      <c r="E82" s="116" t="s">
        <v>330</v>
      </c>
      <c r="F82" s="78">
        <v>194740</v>
      </c>
      <c r="G82" s="116" t="s">
        <v>232</v>
      </c>
      <c r="H82" s="78">
        <v>115725</v>
      </c>
      <c r="I82" s="116" t="s">
        <v>334</v>
      </c>
      <c r="J82" s="78">
        <v>51756</v>
      </c>
      <c r="K82" s="116" t="s">
        <v>380</v>
      </c>
      <c r="L82" s="78">
        <v>3052</v>
      </c>
      <c r="M82" s="116" t="s">
        <v>323</v>
      </c>
      <c r="N82" s="78">
        <v>3165</v>
      </c>
      <c r="O82" s="116" t="s">
        <v>384</v>
      </c>
      <c r="P82" s="78">
        <v>21866</v>
      </c>
      <c r="Q82" s="116" t="s">
        <v>362</v>
      </c>
      <c r="R82" s="78">
        <v>904</v>
      </c>
      <c r="S82" s="116" t="s">
        <v>239</v>
      </c>
      <c r="T82" s="78">
        <v>570</v>
      </c>
      <c r="U82" s="116" t="s">
        <v>306</v>
      </c>
      <c r="V82" s="78">
        <v>2577</v>
      </c>
    </row>
    <row r="83" spans="1:22" ht="15">
      <c r="A83" s="116" t="s">
        <v>304</v>
      </c>
      <c r="B83" s="78">
        <v>269455</v>
      </c>
      <c r="C83" s="116" t="s">
        <v>283</v>
      </c>
      <c r="D83" s="78">
        <v>66297</v>
      </c>
      <c r="E83" s="116" t="s">
        <v>224</v>
      </c>
      <c r="F83" s="78">
        <v>188587</v>
      </c>
      <c r="G83" s="116" t="s">
        <v>296</v>
      </c>
      <c r="H83" s="78">
        <v>101522</v>
      </c>
      <c r="I83" s="116" t="s">
        <v>397</v>
      </c>
      <c r="J83" s="78">
        <v>39421</v>
      </c>
      <c r="K83" s="116" t="s">
        <v>419</v>
      </c>
      <c r="L83" s="78">
        <v>2971</v>
      </c>
      <c r="M83" s="116" t="s">
        <v>289</v>
      </c>
      <c r="N83" s="78">
        <v>482</v>
      </c>
      <c r="O83" s="116" t="s">
        <v>385</v>
      </c>
      <c r="P83" s="78">
        <v>9075</v>
      </c>
      <c r="Q83" s="116" t="s">
        <v>383</v>
      </c>
      <c r="R83" s="78">
        <v>854</v>
      </c>
      <c r="S83" s="116" t="s">
        <v>365</v>
      </c>
      <c r="T83" s="78">
        <v>69</v>
      </c>
      <c r="U83" s="116"/>
      <c r="V83" s="78"/>
    </row>
    <row r="84" spans="1:22" ht="15">
      <c r="A84" s="116" t="s">
        <v>400</v>
      </c>
      <c r="B84" s="78">
        <v>257708</v>
      </c>
      <c r="C84" s="116" t="s">
        <v>242</v>
      </c>
      <c r="D84" s="78">
        <v>59395</v>
      </c>
      <c r="E84" s="116" t="s">
        <v>253</v>
      </c>
      <c r="F84" s="78">
        <v>181516</v>
      </c>
      <c r="G84" s="116" t="s">
        <v>300</v>
      </c>
      <c r="H84" s="78">
        <v>56367</v>
      </c>
      <c r="I84" s="116" t="s">
        <v>332</v>
      </c>
      <c r="J84" s="78">
        <v>38054</v>
      </c>
      <c r="K84" s="116" t="s">
        <v>358</v>
      </c>
      <c r="L84" s="78">
        <v>2611</v>
      </c>
      <c r="M84" s="116" t="s">
        <v>401</v>
      </c>
      <c r="N84" s="78">
        <v>474</v>
      </c>
      <c r="O84" s="116" t="s">
        <v>405</v>
      </c>
      <c r="P84" s="78">
        <v>3434</v>
      </c>
      <c r="Q84" s="116"/>
      <c r="R84" s="78"/>
      <c r="S84" s="116"/>
      <c r="T84" s="78"/>
      <c r="U84" s="116"/>
      <c r="V84" s="78"/>
    </row>
    <row r="85" spans="1:22" ht="15">
      <c r="A85" s="116" t="s">
        <v>286</v>
      </c>
      <c r="B85" s="78">
        <v>252817</v>
      </c>
      <c r="C85" s="116" t="s">
        <v>315</v>
      </c>
      <c r="D85" s="78">
        <v>53039</v>
      </c>
      <c r="E85" s="116" t="s">
        <v>282</v>
      </c>
      <c r="F85" s="78">
        <v>154209</v>
      </c>
      <c r="G85" s="116" t="s">
        <v>342</v>
      </c>
      <c r="H85" s="78">
        <v>55457</v>
      </c>
      <c r="I85" s="116" t="s">
        <v>230</v>
      </c>
      <c r="J85" s="78">
        <v>35498</v>
      </c>
      <c r="K85" s="116" t="s">
        <v>377</v>
      </c>
      <c r="L85" s="78">
        <v>2607</v>
      </c>
      <c r="M85" s="116" t="s">
        <v>217</v>
      </c>
      <c r="N85" s="78">
        <v>48</v>
      </c>
      <c r="O85" s="116"/>
      <c r="P85" s="78"/>
      <c r="Q85" s="116"/>
      <c r="R85" s="78"/>
      <c r="S85" s="116"/>
      <c r="T85" s="78"/>
      <c r="U85" s="116"/>
      <c r="V85" s="78"/>
    </row>
    <row r="86" spans="1:22" ht="15">
      <c r="A86" s="116" t="s">
        <v>213</v>
      </c>
      <c r="B86" s="78">
        <v>238277</v>
      </c>
      <c r="C86" s="116" t="s">
        <v>266</v>
      </c>
      <c r="D86" s="78">
        <v>52781</v>
      </c>
      <c r="E86" s="116" t="s">
        <v>231</v>
      </c>
      <c r="F86" s="78">
        <v>141623</v>
      </c>
      <c r="G86" s="116" t="s">
        <v>329</v>
      </c>
      <c r="H86" s="78">
        <v>46020</v>
      </c>
      <c r="I86" s="116" t="s">
        <v>229</v>
      </c>
      <c r="J86" s="78">
        <v>24998</v>
      </c>
      <c r="K86" s="116" t="s">
        <v>376</v>
      </c>
      <c r="L86" s="78">
        <v>1104</v>
      </c>
      <c r="M86" s="116" t="s">
        <v>236</v>
      </c>
      <c r="N86" s="78">
        <v>14</v>
      </c>
      <c r="O86" s="116"/>
      <c r="P86" s="78"/>
      <c r="Q86" s="116"/>
      <c r="R86" s="78"/>
      <c r="S86" s="116"/>
      <c r="T86" s="78"/>
      <c r="U86" s="116"/>
      <c r="V86" s="78"/>
    </row>
    <row r="87" spans="1:22" ht="15">
      <c r="A87" s="116" t="s">
        <v>305</v>
      </c>
      <c r="B87" s="78">
        <v>202770</v>
      </c>
      <c r="C87" s="116" t="s">
        <v>339</v>
      </c>
      <c r="D87" s="78">
        <v>48897</v>
      </c>
      <c r="E87" s="116" t="s">
        <v>388</v>
      </c>
      <c r="F87" s="78">
        <v>130650</v>
      </c>
      <c r="G87" s="116" t="s">
        <v>368</v>
      </c>
      <c r="H87" s="78">
        <v>45907</v>
      </c>
      <c r="I87" s="116" t="s">
        <v>375</v>
      </c>
      <c r="J87" s="78">
        <v>22597</v>
      </c>
      <c r="K87" s="116" t="s">
        <v>317</v>
      </c>
      <c r="L87" s="78">
        <v>642</v>
      </c>
      <c r="M87" s="116"/>
      <c r="N87" s="78"/>
      <c r="O87" s="116"/>
      <c r="P87" s="78"/>
      <c r="Q87" s="116"/>
      <c r="R87" s="78"/>
      <c r="S87" s="116"/>
      <c r="T87" s="78"/>
      <c r="U87" s="116"/>
      <c r="V87" s="78"/>
    </row>
    <row r="88" spans="1:22" ht="15">
      <c r="A88" s="116" t="s">
        <v>367</v>
      </c>
      <c r="B88" s="78">
        <v>196176</v>
      </c>
      <c r="C88" s="116" t="s">
        <v>278</v>
      </c>
      <c r="D88" s="78">
        <v>48136</v>
      </c>
      <c r="E88" s="116" t="s">
        <v>220</v>
      </c>
      <c r="F88" s="78">
        <v>119422</v>
      </c>
      <c r="G88" s="116" t="s">
        <v>256</v>
      </c>
      <c r="H88" s="78">
        <v>43152</v>
      </c>
      <c r="I88" s="116" t="s">
        <v>407</v>
      </c>
      <c r="J88" s="78">
        <v>22197</v>
      </c>
      <c r="K88" s="116" t="s">
        <v>313</v>
      </c>
      <c r="L88" s="78">
        <v>610</v>
      </c>
      <c r="M88" s="116"/>
      <c r="N88" s="78"/>
      <c r="O88" s="116"/>
      <c r="P88" s="78"/>
      <c r="Q88" s="116"/>
      <c r="R88" s="78"/>
      <c r="S88" s="116"/>
      <c r="T88" s="78"/>
      <c r="U88" s="116"/>
      <c r="V88" s="78"/>
    </row>
  </sheetData>
  <hyperlinks>
    <hyperlink ref="A2" r:id="rId1" display="https://twitter.com/womensmarchlon/status/1086516045807054848"/>
    <hyperlink ref="A3" r:id="rId2" display="https://www.huffingtonpost.co.uk/entry/womens-march-london-the-best-placards-from-this-years-demonstration_uk_5c434c45e4b0bfa693c4087b?ncid=tweetlnkukhpmg00000001"/>
    <hyperlink ref="A4" r:id="rId3" display="https://www.instagram.com/p/Bs0NWP3gFf0/?utm_source=ig_twitter_share&amp;igshid=1fs4kk0kc8n8o"/>
    <hyperlink ref="A5" r:id="rId4" display="https://mashable.com/article/london-womens-march-bread-and-roses/?europe=true#qhdte1IqPiq5"/>
    <hyperlink ref="A6" r:id="rId5" display="https://www.eventbrite.com/e/march4women-2019-event-tickets-54751304626?aff=CIUKTwitter"/>
    <hyperlink ref="A7" r:id="rId6" display="http://5050parliament.co.uk/join/"/>
    <hyperlink ref="A8" r:id="rId7" display="https://twitter.com/womensmarchlon/status/1086530978498203649"/>
    <hyperlink ref="A9" r:id="rId8" display="https://www.dailymail.co.uk/news/article-6610193/Womens-March-2019-Thousands-women-attend-protest-London-against-austerity.html?ito=amp_twitter_share-top"/>
    <hyperlink ref="A10" r:id="rId9" display="https://twitter.com/TimDownie1/status/1086641302236790785"/>
    <hyperlink ref="C2" r:id="rId10" display="https://twitter.com/womensmarchlon/status/1086530978498203649"/>
    <hyperlink ref="C3" r:id="rId11" display="https://mashable.com/article/london-womens-march-bread-and-roses/?europe=true#qhdte1IqPiq5"/>
    <hyperlink ref="C4" r:id="rId12" display="https://www.eventbrite.com/e/march4women-2019-event-tickets-54751304626?aff=CIUKTwitter"/>
    <hyperlink ref="C5" r:id="rId13" display="http://5050parliament.co.uk/join/"/>
    <hyperlink ref="I2" r:id="rId14" display="https://www.instagram.com/p/Bs0NWP3gFf0/?utm_source=ig_twitter_share&amp;igshid=1fs4kk0kc8n8o"/>
    <hyperlink ref="I3" r:id="rId15" display="https://twitter.com/TimDownie1/status/1086641302236790785"/>
    <hyperlink ref="K2" r:id="rId16" display="https://twitter.com/womensmarchlon/status/1086516045807054848"/>
    <hyperlink ref="U2" r:id="rId17" display="https://www.huffingtonpost.co.uk/entry/womens-march-london-the-best-placards-from-this-years-demonstration_uk_5c434c45e4b0bfa693c4087b?ncid=tweetlnkukhpmg00000001"/>
  </hyperlinks>
  <printOptions/>
  <pageMargins left="0.7" right="0.7" top="0.75" bottom="0.75" header="0.3" footer="0.3"/>
  <pageSetup orientation="portrait" paperSize="9"/>
  <tableParts>
    <tablePart r:id="rId18"/>
    <tablePart r:id="rId22"/>
    <tablePart r:id="rId24"/>
    <tablePart r:id="rId20"/>
    <tablePart r:id="rId21"/>
    <tablePart r:id="rId23"/>
    <tablePart r:id="rId19"/>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2019-01-19T18:46:29Z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